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https://nhs.sharepoint.com/sites/msteams_0a04d5-UEC/Shared Documents/OI UEC/UEC/Monthly Publications/ECDS Publication/Publication Files/06 Jul 2025/"/>
    </mc:Choice>
  </mc:AlternateContent>
  <xr:revisionPtr revIDLastSave="65" documentId="8_{77289C0D-64CA-4299-8748-089FA5F2A1F1}" xr6:coauthVersionLast="47" xr6:coauthVersionMax="47" xr10:uidLastSave="{C8456C2B-9B75-450A-A66C-67464C406997}"/>
  <bookViews>
    <workbookView xWindow="-28920" yWindow="-120" windowWidth="29040" windowHeight="15720" tabRatio="859" xr2:uid="{00000000-000D-0000-FFFF-FFFF00000000}"/>
  </bookViews>
  <sheets>
    <sheet name="Overview" sheetId="29" r:id="rId1"/>
    <sheet name="System &amp; Provider Summary - T1" sheetId="56" r:id="rId2"/>
    <sheet name="System &amp; Provider Summary - UTC" sheetId="57" r:id="rId3"/>
    <sheet name="Age - T1" sheetId="15" r:id="rId4"/>
    <sheet name="Age - UTC" sheetId="58" r:id="rId5"/>
    <sheet name="Gender - T1" sheetId="10" r:id="rId6"/>
    <sheet name="Gender - UTC" sheetId="59" r:id="rId7"/>
    <sheet name="Ethnicity - T1" sheetId="16" r:id="rId8"/>
    <sheet name="Ethnicity - UTC" sheetId="60" r:id="rId9"/>
    <sheet name="Chief Complaint - T1" sheetId="24" r:id="rId10"/>
    <sheet name="Chief Complaint - UTC" sheetId="61" r:id="rId11"/>
    <sheet name="Frailty - T1" sheetId="63" r:id="rId12"/>
    <sheet name="Frailty - UTC" sheetId="64" r:id="rId13"/>
    <sheet name="Data Completeness &amp; Quality" sheetId="30" r:id="rId14"/>
  </sheets>
  <externalReferences>
    <externalReference r:id="rId15"/>
  </externalReferences>
  <definedNames>
    <definedName name="_xlnm._FilterDatabase" localSheetId="3" hidden="1">'Age - T1'!$B$18:$C$301</definedName>
    <definedName name="_xlnm._FilterDatabase" localSheetId="4" hidden="1">'Age - UTC'!$B$61:$W$194</definedName>
    <definedName name="_xlnm._FilterDatabase" localSheetId="9" hidden="1">'Chief Complaint - T1'!$B$18:$C$302</definedName>
    <definedName name="_xlnm._FilterDatabase" localSheetId="10" hidden="1">'Chief Complaint - UTC'!$B$18:$C$312</definedName>
    <definedName name="_xlnm._FilterDatabase" localSheetId="13" hidden="1">'Data Completeness &amp; Quality'!$L$21:$S$155</definedName>
    <definedName name="_xlnm._FilterDatabase" localSheetId="7" hidden="1">'Ethnicity - T1'!$B$18:$C$301</definedName>
    <definedName name="_xlnm._FilterDatabase" localSheetId="8" hidden="1">'Ethnicity - UTC'!$B$18:$C$311</definedName>
    <definedName name="_xlnm._FilterDatabase" localSheetId="11" hidden="1">'Frailty - T1'!$B$18:$C$302</definedName>
    <definedName name="_xlnm._FilterDatabase" localSheetId="12" hidden="1">'Frailty - UTC'!$B$18:$C$312</definedName>
    <definedName name="_xlnm._FilterDatabase" localSheetId="5" hidden="1">'Gender - T1'!$B$18:$C$301</definedName>
    <definedName name="_xlnm._FilterDatabase" localSheetId="6" hidden="1">'Gender - UTC'!$B$18:$C$311</definedName>
    <definedName name="_xlnm.Print_Titles" localSheetId="3">'Age - T1'!$1:$16</definedName>
    <definedName name="_xlnm.Print_Titles" localSheetId="4">'Age - UTC'!$1:$16</definedName>
    <definedName name="_xlnm.Print_Titles" localSheetId="9">'Chief Complaint - T1'!$1:$16</definedName>
    <definedName name="_xlnm.Print_Titles" localSheetId="10">'Chief Complaint - UTC'!$1:$16</definedName>
    <definedName name="_xlnm.Print_Titles" localSheetId="7">'Ethnicity - T1'!$1:$16</definedName>
    <definedName name="_xlnm.Print_Titles" localSheetId="8">'Ethnicity - UTC'!$1:$16</definedName>
    <definedName name="_xlnm.Print_Titles" localSheetId="11">'Frailty - T1'!$1:$16</definedName>
    <definedName name="_xlnm.Print_Titles" localSheetId="12">'Frailty - UTC'!$1:$16</definedName>
    <definedName name="_xlnm.Print_Titles" localSheetId="5">'Gender - T1'!$1:$16</definedName>
    <definedName name="_xlnm.Print_Titles" localSheetId="6">'Gender - UTC'!$1:$16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5" i="30" l="1"/>
  <c r="F144" i="30"/>
  <c r="F143" i="30"/>
  <c r="I143" i="30" s="1"/>
  <c r="F142" i="30"/>
  <c r="I142" i="30" s="1"/>
  <c r="F141" i="30"/>
  <c r="G141" i="30" s="1"/>
  <c r="F140" i="30"/>
  <c r="J140" i="30" s="1"/>
  <c r="F139" i="30"/>
  <c r="H139" i="30" s="1"/>
  <c r="F138" i="30"/>
  <c r="J138" i="30" s="1"/>
  <c r="F137" i="30"/>
  <c r="F136" i="30"/>
  <c r="H136" i="30" s="1"/>
  <c r="F135" i="30"/>
  <c r="H135" i="30" s="1"/>
  <c r="F134" i="30"/>
  <c r="I134" i="30" s="1"/>
  <c r="F133" i="30"/>
  <c r="J133" i="30" s="1"/>
  <c r="F132" i="30"/>
  <c r="F131" i="30"/>
  <c r="I131" i="30" s="1"/>
  <c r="F130" i="30"/>
  <c r="H130" i="30" s="1"/>
  <c r="F129" i="30"/>
  <c r="G129" i="30" s="1"/>
  <c r="F128" i="30"/>
  <c r="J128" i="30" s="1"/>
  <c r="F127" i="30"/>
  <c r="F126" i="30"/>
  <c r="J126" i="30" s="1"/>
  <c r="F125" i="30"/>
  <c r="F124" i="30"/>
  <c r="H124" i="30" s="1"/>
  <c r="F123" i="30"/>
  <c r="H123" i="30" s="1"/>
  <c r="F122" i="30"/>
  <c r="J122" i="30" s="1"/>
  <c r="F121" i="30"/>
  <c r="J121" i="30" s="1"/>
  <c r="F120" i="30"/>
  <c r="F119" i="30"/>
  <c r="I119" i="30" s="1"/>
  <c r="F118" i="30"/>
  <c r="I118" i="30" s="1"/>
  <c r="F117" i="30"/>
  <c r="F116" i="30"/>
  <c r="J116" i="30" s="1"/>
  <c r="F115" i="30"/>
  <c r="H115" i="30" s="1"/>
  <c r="F114" i="30"/>
  <c r="J114" i="30" s="1"/>
  <c r="F113" i="30"/>
  <c r="F112" i="30"/>
  <c r="H112" i="30" s="1"/>
  <c r="F111" i="30"/>
  <c r="H111" i="30" s="1"/>
  <c r="F110" i="30"/>
  <c r="J110" i="30" s="1"/>
  <c r="F109" i="30"/>
  <c r="J109" i="30" s="1"/>
  <c r="F108" i="30"/>
  <c r="G108" i="30" s="1"/>
  <c r="F107" i="30"/>
  <c r="I107" i="30" s="1"/>
  <c r="F106" i="30"/>
  <c r="G106" i="30" s="1"/>
  <c r="F105" i="30"/>
  <c r="G105" i="30" s="1"/>
  <c r="F104" i="30"/>
  <c r="J104" i="30" s="1"/>
  <c r="F103" i="30"/>
  <c r="F102" i="30"/>
  <c r="J102" i="30" s="1"/>
  <c r="F101" i="30"/>
  <c r="F100" i="30"/>
  <c r="H100" i="30" s="1"/>
  <c r="F99" i="30"/>
  <c r="H99" i="30" s="1"/>
  <c r="F98" i="30"/>
  <c r="J98" i="30" s="1"/>
  <c r="F97" i="30"/>
  <c r="J97" i="30" s="1"/>
  <c r="F96" i="30"/>
  <c r="G96" i="30" s="1"/>
  <c r="F95" i="30"/>
  <c r="I95" i="30" s="1"/>
  <c r="F94" i="30"/>
  <c r="G94" i="30" s="1"/>
  <c r="F93" i="30"/>
  <c r="G93" i="30" s="1"/>
  <c r="F92" i="30"/>
  <c r="G92" i="30" s="1"/>
  <c r="F91" i="30"/>
  <c r="F90" i="30"/>
  <c r="I90" i="30" s="1"/>
  <c r="F89" i="30"/>
  <c r="F88" i="30"/>
  <c r="F87" i="30"/>
  <c r="G87" i="30" s="1"/>
  <c r="F86" i="30"/>
  <c r="G86" i="30" s="1"/>
  <c r="F85" i="30"/>
  <c r="J85" i="30" s="1"/>
  <c r="F84" i="30"/>
  <c r="G84" i="30" s="1"/>
  <c r="F83" i="30"/>
  <c r="I83" i="30" s="1"/>
  <c r="F82" i="30"/>
  <c r="I82" i="30" s="1"/>
  <c r="F81" i="30"/>
  <c r="G81" i="30" s="1"/>
  <c r="F80" i="30"/>
  <c r="J80" i="30" s="1"/>
  <c r="F79" i="30"/>
  <c r="F78" i="30"/>
  <c r="J78" i="30" s="1"/>
  <c r="F77" i="30"/>
  <c r="F76" i="30"/>
  <c r="H76" i="30" s="1"/>
  <c r="F75" i="30"/>
  <c r="H75" i="30" s="1"/>
  <c r="F74" i="30"/>
  <c r="I74" i="30" s="1"/>
  <c r="F73" i="30"/>
  <c r="J73" i="30" s="1"/>
  <c r="F72" i="30"/>
  <c r="F71" i="30"/>
  <c r="F70" i="30"/>
  <c r="I70" i="30" s="1"/>
  <c r="F69" i="30"/>
  <c r="G69" i="30" s="1"/>
  <c r="F68" i="30"/>
  <c r="G68" i="30" s="1"/>
  <c r="F67" i="30"/>
  <c r="F66" i="30"/>
  <c r="J66" i="30" s="1"/>
  <c r="F65" i="30"/>
  <c r="F64" i="30"/>
  <c r="H64" i="30" s="1"/>
  <c r="F63" i="30"/>
  <c r="H63" i="30" s="1"/>
  <c r="F62" i="30"/>
  <c r="J62" i="30" s="1"/>
  <c r="F61" i="30"/>
  <c r="J61" i="30" s="1"/>
  <c r="F60" i="30"/>
  <c r="F59" i="30"/>
  <c r="I59" i="30" s="1"/>
  <c r="F58" i="30"/>
  <c r="I58" i="30" s="1"/>
  <c r="F57" i="30"/>
  <c r="J57" i="30" s="1"/>
  <c r="F56" i="30"/>
  <c r="J56" i="30" s="1"/>
  <c r="F55" i="30"/>
  <c r="F54" i="30"/>
  <c r="G54" i="30" s="1"/>
  <c r="F52" i="30"/>
  <c r="F51" i="30"/>
  <c r="H51" i="30" s="1"/>
  <c r="F50" i="30"/>
  <c r="G50" i="30" s="1"/>
  <c r="F49" i="30"/>
  <c r="J49" i="30" s="1"/>
  <c r="F48" i="30"/>
  <c r="J48" i="30" s="1"/>
  <c r="F47" i="30"/>
  <c r="F46" i="30"/>
  <c r="H46" i="30" s="1"/>
  <c r="F45" i="30"/>
  <c r="H45" i="30" s="1"/>
  <c r="F44" i="30"/>
  <c r="J44" i="30" s="1"/>
  <c r="F43" i="30"/>
  <c r="J43" i="30" s="1"/>
  <c r="F42" i="30"/>
  <c r="H42" i="30" s="1"/>
  <c r="F41" i="30"/>
  <c r="I41" i="30" s="1"/>
  <c r="F40" i="30"/>
  <c r="F39" i="30"/>
  <c r="G39" i="30" s="1"/>
  <c r="F38" i="30"/>
  <c r="G38" i="30" s="1"/>
  <c r="F37" i="30"/>
  <c r="H37" i="30" s="1"/>
  <c r="F36" i="30"/>
  <c r="J36" i="30" s="1"/>
  <c r="F35" i="30"/>
  <c r="G35" i="30" s="1"/>
  <c r="G34" i="30"/>
  <c r="F34" i="30"/>
  <c r="H34" i="30" s="1"/>
  <c r="F33" i="30"/>
  <c r="H33" i="30" s="1"/>
  <c r="F32" i="30"/>
  <c r="H32" i="30" s="1"/>
  <c r="F31" i="30"/>
  <c r="J31" i="30" s="1"/>
  <c r="F30" i="30"/>
  <c r="H30" i="30" s="1"/>
  <c r="F29" i="30"/>
  <c r="J29" i="30" s="1"/>
  <c r="F28" i="30"/>
  <c r="G28" i="30" s="1"/>
  <c r="F27" i="30"/>
  <c r="G27" i="30" s="1"/>
  <c r="F26" i="30"/>
  <c r="J26" i="30" s="1"/>
  <c r="F25" i="30"/>
  <c r="J25" i="30" s="1"/>
  <c r="F24" i="30"/>
  <c r="J24" i="30" s="1"/>
  <c r="F23" i="30"/>
  <c r="H23" i="30" s="1"/>
  <c r="F22" i="30"/>
  <c r="H22" i="30" s="1"/>
  <c r="H29" i="30" l="1"/>
  <c r="H122" i="30"/>
  <c r="J41" i="30"/>
  <c r="J90" i="30"/>
  <c r="J74" i="30"/>
  <c r="G37" i="30"/>
  <c r="J37" i="30"/>
  <c r="G49" i="30"/>
  <c r="H102" i="30"/>
  <c r="H49" i="30"/>
  <c r="I86" i="30"/>
  <c r="G44" i="30"/>
  <c r="G66" i="30"/>
  <c r="I98" i="30"/>
  <c r="I37" i="30"/>
  <c r="G122" i="30"/>
  <c r="J59" i="30"/>
  <c r="H134" i="30"/>
  <c r="J81" i="30"/>
  <c r="H98" i="30"/>
  <c r="G134" i="30"/>
  <c r="H54" i="30"/>
  <c r="H69" i="30"/>
  <c r="J76" i="30"/>
  <c r="J46" i="30"/>
  <c r="I54" i="30"/>
  <c r="I69" i="30"/>
  <c r="H93" i="30"/>
  <c r="G110" i="30"/>
  <c r="J119" i="30"/>
  <c r="J134" i="30"/>
  <c r="J32" i="30"/>
  <c r="H39" i="30"/>
  <c r="J54" i="30"/>
  <c r="J69" i="30"/>
  <c r="H86" i="30"/>
  <c r="G102" i="30"/>
  <c r="H110" i="30"/>
  <c r="H25" i="30"/>
  <c r="I64" i="30"/>
  <c r="J86" i="30"/>
  <c r="I102" i="30"/>
  <c r="H129" i="30"/>
  <c r="G25" i="30"/>
  <c r="G32" i="30"/>
  <c r="I46" i="30"/>
  <c r="G126" i="30"/>
  <c r="I32" i="30"/>
  <c r="H81" i="30"/>
  <c r="H141" i="30"/>
  <c r="I76" i="30"/>
  <c r="J64" i="30"/>
  <c r="G57" i="30"/>
  <c r="G29" i="30"/>
  <c r="I57" i="30"/>
  <c r="I81" i="30"/>
  <c r="G98" i="30"/>
  <c r="G114" i="30"/>
  <c r="I122" i="30"/>
  <c r="I71" i="30"/>
  <c r="J71" i="30"/>
  <c r="H88" i="30"/>
  <c r="J88" i="30"/>
  <c r="I88" i="30"/>
  <c r="G117" i="30"/>
  <c r="J117" i="30"/>
  <c r="I117" i="30"/>
  <c r="H117" i="30"/>
  <c r="I25" i="30"/>
  <c r="I29" i="30"/>
  <c r="I34" i="30"/>
  <c r="I39" i="30"/>
  <c r="H44" i="30"/>
  <c r="I49" i="30"/>
  <c r="H66" i="30"/>
  <c r="I93" i="30"/>
  <c r="I110" i="30"/>
  <c r="I129" i="30"/>
  <c r="I141" i="30"/>
  <c r="J34" i="30"/>
  <c r="J39" i="30"/>
  <c r="I44" i="30"/>
  <c r="G62" i="30"/>
  <c r="I66" i="30"/>
  <c r="J93" i="30"/>
  <c r="H105" i="30"/>
  <c r="J129" i="30"/>
  <c r="J141" i="30"/>
  <c r="H62" i="30"/>
  <c r="G78" i="30"/>
  <c r="J83" i="30"/>
  <c r="I105" i="30"/>
  <c r="I136" i="30"/>
  <c r="I62" i="30"/>
  <c r="H78" i="30"/>
  <c r="I100" i="30"/>
  <c r="J105" i="30"/>
  <c r="I124" i="30"/>
  <c r="J136" i="30"/>
  <c r="G22" i="30"/>
  <c r="H27" i="30"/>
  <c r="G41" i="30"/>
  <c r="I51" i="30"/>
  <c r="H57" i="30"/>
  <c r="G74" i="30"/>
  <c r="I78" i="30"/>
  <c r="G90" i="30"/>
  <c r="J95" i="30"/>
  <c r="J100" i="30"/>
  <c r="I112" i="30"/>
  <c r="J124" i="30"/>
  <c r="J131" i="30"/>
  <c r="J143" i="30"/>
  <c r="I22" i="30"/>
  <c r="I27" i="30"/>
  <c r="H41" i="30"/>
  <c r="J51" i="30"/>
  <c r="H74" i="30"/>
  <c r="H90" i="30"/>
  <c r="J112" i="30"/>
  <c r="J22" i="30"/>
  <c r="J27" i="30"/>
  <c r="J107" i="30"/>
  <c r="G138" i="30"/>
  <c r="J47" i="30"/>
  <c r="I47" i="30"/>
  <c r="H47" i="30"/>
  <c r="I67" i="30"/>
  <c r="J67" i="30"/>
  <c r="J72" i="30"/>
  <c r="I72" i="30"/>
  <c r="H72" i="30"/>
  <c r="H67" i="30"/>
  <c r="J113" i="30"/>
  <c r="H113" i="30"/>
  <c r="G113" i="30"/>
  <c r="I113" i="30"/>
  <c r="J103" i="30"/>
  <c r="I103" i="30"/>
  <c r="J125" i="30"/>
  <c r="H125" i="30"/>
  <c r="G125" i="30"/>
  <c r="I125" i="30"/>
  <c r="G23" i="30"/>
  <c r="J55" i="30"/>
  <c r="I55" i="30"/>
  <c r="H60" i="30"/>
  <c r="J60" i="30"/>
  <c r="I60" i="30"/>
  <c r="G65" i="30"/>
  <c r="I65" i="30"/>
  <c r="H65" i="30"/>
  <c r="J65" i="30"/>
  <c r="J79" i="30"/>
  <c r="I79" i="30"/>
  <c r="G115" i="30"/>
  <c r="H132" i="30"/>
  <c r="J132" i="30"/>
  <c r="I132" i="30"/>
  <c r="J137" i="30"/>
  <c r="I137" i="30"/>
  <c r="G137" i="30"/>
  <c r="H137" i="30"/>
  <c r="J120" i="30"/>
  <c r="I120" i="30"/>
  <c r="H120" i="30"/>
  <c r="H40" i="30"/>
  <c r="I40" i="30"/>
  <c r="J40" i="30"/>
  <c r="G40" i="30"/>
  <c r="J28" i="30"/>
  <c r="I28" i="30"/>
  <c r="H28" i="30"/>
  <c r="G55" i="30"/>
  <c r="G60" i="30"/>
  <c r="G79" i="30"/>
  <c r="I127" i="30"/>
  <c r="J127" i="30"/>
  <c r="G132" i="30"/>
  <c r="I52" i="30"/>
  <c r="H52" i="30"/>
  <c r="G52" i="30"/>
  <c r="J52" i="30"/>
  <c r="I77" i="30"/>
  <c r="G77" i="30"/>
  <c r="J77" i="30"/>
  <c r="H77" i="30"/>
  <c r="I108" i="30"/>
  <c r="J108" i="30"/>
  <c r="H108" i="30"/>
  <c r="G30" i="30"/>
  <c r="G103" i="30"/>
  <c r="I23" i="30"/>
  <c r="J23" i="30"/>
  <c r="J84" i="30"/>
  <c r="I84" i="30"/>
  <c r="H84" i="30"/>
  <c r="I89" i="30"/>
  <c r="H89" i="30"/>
  <c r="J89" i="30"/>
  <c r="G89" i="30"/>
  <c r="H103" i="30"/>
  <c r="G120" i="30"/>
  <c r="H55" i="30"/>
  <c r="H79" i="30"/>
  <c r="G127" i="30"/>
  <c r="J144" i="30"/>
  <c r="I144" i="30"/>
  <c r="H144" i="30"/>
  <c r="G42" i="30"/>
  <c r="I30" i="30"/>
  <c r="J30" i="30"/>
  <c r="J115" i="30"/>
  <c r="I115" i="30"/>
  <c r="H127" i="30"/>
  <c r="J139" i="30"/>
  <c r="I139" i="30"/>
  <c r="G144" i="30"/>
  <c r="J42" i="30"/>
  <c r="I42" i="30"/>
  <c r="J91" i="30"/>
  <c r="I91" i="30"/>
  <c r="G91" i="30"/>
  <c r="G47" i="30"/>
  <c r="G67" i="30"/>
  <c r="G72" i="30"/>
  <c r="H91" i="30"/>
  <c r="H35" i="30"/>
  <c r="J35" i="30"/>
  <c r="I35" i="30"/>
  <c r="I96" i="30"/>
  <c r="J96" i="30"/>
  <c r="H96" i="30"/>
  <c r="H101" i="30"/>
  <c r="J101" i="30"/>
  <c r="I101" i="30"/>
  <c r="G101" i="30"/>
  <c r="G139" i="30"/>
  <c r="G33" i="30"/>
  <c r="G130" i="30"/>
  <c r="G142" i="30"/>
  <c r="G26" i="30"/>
  <c r="H106" i="30"/>
  <c r="G111" i="30"/>
  <c r="H118" i="30"/>
  <c r="G123" i="30"/>
  <c r="H142" i="30"/>
  <c r="H26" i="30"/>
  <c r="G31" i="30"/>
  <c r="I33" i="30"/>
  <c r="H38" i="30"/>
  <c r="G43" i="30"/>
  <c r="G128" i="30"/>
  <c r="G24" i="30"/>
  <c r="I26" i="30"/>
  <c r="H31" i="30"/>
  <c r="J33" i="30"/>
  <c r="G36" i="30"/>
  <c r="I38" i="30"/>
  <c r="H43" i="30"/>
  <c r="J45" i="30"/>
  <c r="G48" i="30"/>
  <c r="I50" i="30"/>
  <c r="H56" i="30"/>
  <c r="J58" i="30"/>
  <c r="G61" i="30"/>
  <c r="I63" i="30"/>
  <c r="H68" i="30"/>
  <c r="J70" i="30"/>
  <c r="G73" i="30"/>
  <c r="I75" i="30"/>
  <c r="H80" i="30"/>
  <c r="J82" i="30"/>
  <c r="G85" i="30"/>
  <c r="I87" i="30"/>
  <c r="H92" i="30"/>
  <c r="J94" i="30"/>
  <c r="G97" i="30"/>
  <c r="I99" i="30"/>
  <c r="H104" i="30"/>
  <c r="J106" i="30"/>
  <c r="G109" i="30"/>
  <c r="I111" i="30"/>
  <c r="H116" i="30"/>
  <c r="J118" i="30"/>
  <c r="G121" i="30"/>
  <c r="I123" i="30"/>
  <c r="H128" i="30"/>
  <c r="J130" i="30"/>
  <c r="G133" i="30"/>
  <c r="I135" i="30"/>
  <c r="H140" i="30"/>
  <c r="J142" i="30"/>
  <c r="F145" i="30"/>
  <c r="H24" i="30"/>
  <c r="I31" i="30"/>
  <c r="H36" i="30"/>
  <c r="J38" i="30"/>
  <c r="I43" i="30"/>
  <c r="H48" i="30"/>
  <c r="J50" i="30"/>
  <c r="I56" i="30"/>
  <c r="H61" i="30"/>
  <c r="J63" i="30"/>
  <c r="I68" i="30"/>
  <c r="H73" i="30"/>
  <c r="J75" i="30"/>
  <c r="I80" i="30"/>
  <c r="H85" i="30"/>
  <c r="J87" i="30"/>
  <c r="I92" i="30"/>
  <c r="H97" i="30"/>
  <c r="J99" i="30"/>
  <c r="I104" i="30"/>
  <c r="H109" i="30"/>
  <c r="J111" i="30"/>
  <c r="I116" i="30"/>
  <c r="H121" i="30"/>
  <c r="J123" i="30"/>
  <c r="I128" i="30"/>
  <c r="H133" i="30"/>
  <c r="J135" i="30"/>
  <c r="I140" i="30"/>
  <c r="G58" i="30"/>
  <c r="G70" i="30"/>
  <c r="G82" i="30"/>
  <c r="G63" i="30"/>
  <c r="H70" i="30"/>
  <c r="G75" i="30"/>
  <c r="H82" i="30"/>
  <c r="H94" i="30"/>
  <c r="G99" i="30"/>
  <c r="I45" i="30"/>
  <c r="H50" i="30"/>
  <c r="G56" i="30"/>
  <c r="G80" i="30"/>
  <c r="H87" i="30"/>
  <c r="I94" i="30"/>
  <c r="G104" i="30"/>
  <c r="I106" i="30"/>
  <c r="G116" i="30"/>
  <c r="I130" i="30"/>
  <c r="G140" i="30"/>
  <c r="I24" i="30"/>
  <c r="I36" i="30"/>
  <c r="G46" i="30"/>
  <c r="I48" i="30"/>
  <c r="G59" i="30"/>
  <c r="I61" i="30"/>
  <c r="J68" i="30"/>
  <c r="G71" i="30"/>
  <c r="I73" i="30"/>
  <c r="G83" i="30"/>
  <c r="I85" i="30"/>
  <c r="J92" i="30"/>
  <c r="G95" i="30"/>
  <c r="I97" i="30"/>
  <c r="G107" i="30"/>
  <c r="I109" i="30"/>
  <c r="H114" i="30"/>
  <c r="G119" i="30"/>
  <c r="I121" i="30"/>
  <c r="H126" i="30"/>
  <c r="G131" i="30"/>
  <c r="I133" i="30"/>
  <c r="H138" i="30"/>
  <c r="G143" i="30"/>
  <c r="G135" i="30"/>
  <c r="G51" i="30"/>
  <c r="H59" i="30"/>
  <c r="G64" i="30"/>
  <c r="H71" i="30"/>
  <c r="G76" i="30"/>
  <c r="H83" i="30"/>
  <c r="G88" i="30"/>
  <c r="H95" i="30"/>
  <c r="G100" i="30"/>
  <c r="H107" i="30"/>
  <c r="G112" i="30"/>
  <c r="I114" i="30"/>
  <c r="H119" i="30"/>
  <c r="G124" i="30"/>
  <c r="I126" i="30"/>
  <c r="H131" i="30"/>
  <c r="G136" i="30"/>
  <c r="I138" i="30"/>
  <c r="H143" i="30"/>
  <c r="G45" i="30"/>
  <c r="G118" i="30"/>
  <c r="H58" i="30"/>
  <c r="H145" i="30" l="1"/>
  <c r="I145" i="30"/>
  <c r="G145" i="30"/>
  <c r="J145" i="30"/>
  <c r="C11" i="64" l="1"/>
  <c r="C10" i="64"/>
  <c r="C8" i="64"/>
  <c r="C5" i="64"/>
  <c r="C11" i="63"/>
  <c r="C10" i="63"/>
  <c r="C8" i="63"/>
  <c r="C5" i="63"/>
  <c r="I55" i="56" l="1"/>
  <c r="I47" i="56"/>
  <c r="I39" i="56"/>
  <c r="I31" i="56"/>
  <c r="I23" i="56"/>
  <c r="I16" i="56" l="1"/>
  <c r="I19" i="56"/>
  <c r="I27" i="56"/>
  <c r="I35" i="56"/>
  <c r="I43" i="56"/>
  <c r="I51" i="56"/>
  <c r="I59" i="56"/>
  <c r="I22" i="56"/>
  <c r="I30" i="56"/>
  <c r="I38" i="56"/>
  <c r="I46" i="56"/>
  <c r="I54" i="56"/>
  <c r="I25" i="56"/>
  <c r="I33" i="56"/>
  <c r="I41" i="56"/>
  <c r="I49" i="56"/>
  <c r="I57" i="56"/>
  <c r="I20" i="56"/>
  <c r="I28" i="56"/>
  <c r="I36" i="56"/>
  <c r="I44" i="56"/>
  <c r="I52" i="56"/>
  <c r="I21" i="56"/>
  <c r="I29" i="56"/>
  <c r="I37" i="56"/>
  <c r="I45" i="56"/>
  <c r="I53" i="56"/>
  <c r="I24" i="56"/>
  <c r="I32" i="56"/>
  <c r="I40" i="56"/>
  <c r="I48" i="56"/>
  <c r="I56" i="56"/>
  <c r="I18" i="56"/>
  <c r="I26" i="56"/>
  <c r="I34" i="56"/>
  <c r="I42" i="56"/>
  <c r="I50" i="56"/>
  <c r="I58" i="56"/>
  <c r="C5" i="57"/>
  <c r="O155" i="30"/>
  <c r="C10" i="10"/>
  <c r="C10" i="59"/>
  <c r="C10" i="16"/>
  <c r="C10" i="60"/>
  <c r="C10" i="24"/>
  <c r="C10" i="61"/>
  <c r="C10" i="58"/>
  <c r="C10" i="15"/>
  <c r="C10" i="57"/>
  <c r="C8" i="57"/>
  <c r="C11" i="61"/>
  <c r="C8" i="61"/>
  <c r="C5" i="61"/>
  <c r="C11" i="60"/>
  <c r="C8" i="60"/>
  <c r="C5" i="60"/>
  <c r="C11" i="59"/>
  <c r="C8" i="59"/>
  <c r="C5" i="59"/>
  <c r="C11" i="58"/>
  <c r="C8" i="58"/>
  <c r="C5" i="58"/>
  <c r="I70" i="56" l="1"/>
  <c r="P155" i="30"/>
  <c r="I154" i="56" l="1"/>
  <c r="I138" i="56"/>
  <c r="I119" i="56"/>
  <c r="I73" i="56"/>
  <c r="I117" i="56"/>
  <c r="I164" i="56"/>
  <c r="I171" i="56"/>
  <c r="I87" i="56"/>
  <c r="I136" i="56"/>
  <c r="I76" i="56"/>
  <c r="I175" i="56"/>
  <c r="I145" i="56"/>
  <c r="I91" i="56"/>
  <c r="I86" i="56"/>
  <c r="I131" i="56"/>
  <c r="I64" i="56"/>
  <c r="I78" i="56"/>
  <c r="I112" i="56"/>
  <c r="I148" i="56"/>
  <c r="I170" i="56"/>
  <c r="I137" i="56"/>
  <c r="I80" i="56"/>
  <c r="I128" i="56"/>
  <c r="I147" i="56"/>
  <c r="I156" i="56"/>
  <c r="I152" i="56"/>
  <c r="I163" i="56"/>
  <c r="I146" i="56"/>
  <c r="I116" i="56"/>
  <c r="I177" i="56"/>
  <c r="I106" i="56"/>
  <c r="I159" i="56"/>
  <c r="I96" i="56"/>
  <c r="I84" i="56"/>
  <c r="I67" i="56"/>
  <c r="I167" i="56"/>
  <c r="I100" i="56"/>
  <c r="I113" i="56"/>
  <c r="I183" i="56"/>
  <c r="I153" i="56"/>
  <c r="I182" i="56"/>
  <c r="I65" i="56"/>
  <c r="I63" i="56"/>
  <c r="I108" i="56"/>
  <c r="I97" i="56"/>
  <c r="I144" i="56"/>
  <c r="I150" i="56"/>
  <c r="I121" i="56"/>
  <c r="I168" i="56"/>
  <c r="I62" i="56"/>
  <c r="I122" i="56"/>
  <c r="I173" i="56"/>
  <c r="I82" i="56"/>
  <c r="I123" i="56"/>
  <c r="I115" i="56"/>
  <c r="I143" i="56"/>
  <c r="I95" i="56"/>
  <c r="I114" i="56"/>
  <c r="I61" i="56"/>
  <c r="S155" i="30"/>
  <c r="Q155" i="30"/>
  <c r="R155" i="30"/>
  <c r="C11" i="10"/>
  <c r="C11" i="16"/>
  <c r="C11" i="24"/>
  <c r="C11" i="15"/>
  <c r="C8" i="10"/>
  <c r="C8" i="16"/>
  <c r="C8" i="24"/>
  <c r="C8" i="15"/>
  <c r="C5" i="10"/>
  <c r="C5" i="16"/>
  <c r="C5" i="24"/>
  <c r="C5" i="15"/>
  <c r="I174" i="56" l="1"/>
  <c r="I120" i="56"/>
  <c r="I104" i="56"/>
  <c r="I178" i="56"/>
  <c r="I88" i="56"/>
  <c r="I132" i="56"/>
  <c r="I161" i="56"/>
  <c r="I81" i="56"/>
  <c r="I94" i="56"/>
  <c r="I126" i="56"/>
  <c r="I72" i="56"/>
  <c r="I151" i="56"/>
  <c r="I93" i="56"/>
  <c r="I140" i="56"/>
  <c r="I83" i="56"/>
  <c r="I133" i="56"/>
  <c r="I179" i="56"/>
  <c r="I77" i="56"/>
  <c r="I124" i="56"/>
  <c r="I134" i="56"/>
  <c r="I162" i="56"/>
  <c r="I85" i="56"/>
  <c r="I142" i="56"/>
  <c r="I110" i="56"/>
  <c r="I68" i="56"/>
  <c r="I181" i="56"/>
  <c r="I155" i="56"/>
  <c r="I139" i="56"/>
  <c r="I149" i="56"/>
  <c r="I129" i="56"/>
  <c r="I99" i="56"/>
  <c r="I118" i="56"/>
  <c r="I169" i="56"/>
  <c r="I166" i="56"/>
  <c r="I69" i="56"/>
  <c r="I90" i="56"/>
  <c r="I107" i="56"/>
  <c r="I130" i="56"/>
  <c r="I79" i="56"/>
  <c r="I135" i="56"/>
  <c r="I74" i="56"/>
  <c r="I89" i="56"/>
  <c r="I109" i="56"/>
  <c r="I75" i="56"/>
  <c r="I127" i="56"/>
  <c r="I111" i="56"/>
  <c r="I98" i="56"/>
  <c r="I176" i="56"/>
  <c r="I101" i="56"/>
  <c r="I71" i="56"/>
  <c r="I66" i="56"/>
  <c r="I141" i="56"/>
  <c r="I180" i="56"/>
  <c r="I172" i="56"/>
  <c r="I157" i="56"/>
  <c r="I125" i="56"/>
  <c r="I158" i="56"/>
  <c r="I102" i="56"/>
  <c r="I105" i="56"/>
  <c r="I165" i="56"/>
  <c r="I160" i="56"/>
</calcChain>
</file>

<file path=xl/sharedStrings.xml><?xml version="1.0" encoding="utf-8"?>
<sst xmlns="http://schemas.openxmlformats.org/spreadsheetml/2006/main" count="12455" uniqueCount="604">
  <si>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</si>
  <si>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</si>
  <si>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</si>
  <si>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</si>
  <si>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</si>
  <si>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</si>
  <si>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</si>
  <si>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</si>
  <si>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</si>
  <si>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</si>
  <si>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</si>
  <si>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</si>
  <si>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</si>
  <si>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</si>
  <si>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</si>
  <si>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</si>
  <si>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</si>
  <si>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</si>
  <si>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</si>
  <si>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</si>
  <si>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</si>
  <si>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</si>
  <si>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</si>
  <si>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</si>
  <si>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</si>
  <si>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</si>
  <si>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</si>
  <si>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</si>
  <si>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</si>
  <si>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</si>
  <si>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</si>
  <si>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</si>
  <si>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</si>
  <si>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</si>
  <si>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</si>
  <si>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</si>
  <si>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</si>
  <si>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</si>
  <si>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</si>
  <si>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</si>
  <si>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</si>
  <si>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</si>
  <si>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</si>
  <si>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</si>
  <si>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</si>
  <si>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</si>
  <si>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</si>
  <si>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</si>
  <si>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</si>
  <si>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</si>
  <si>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</si>
  <si>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</si>
  <si>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</si>
  <si>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</si>
  <si>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</si>
  <si>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</si>
  <si>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</si>
  <si>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</si>
  <si>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</si>
  <si>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</si>
  <si>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</si>
  <si>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</si>
  <si>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</si>
  <si>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</si>
  <si>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</si>
  <si>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</si>
  <si>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</si>
  <si>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</si>
  <si>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</si>
  <si>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</si>
  <si>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</si>
  <si>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</si>
  <si>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</si>
  <si>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</si>
  <si>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</si>
  <si>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</si>
  <si>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</si>
  <si>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</si>
  <si>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</si>
  <si>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</si>
  <si>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</si>
  <si>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</si>
  <si>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</si>
  <si>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</si>
  <si>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</si>
  <si>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</si>
  <si>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</si>
  <si>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</si>
  <si>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</si>
  <si>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</si>
  <si>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</si>
  <si>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</si>
  <si>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</si>
  <si>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</si>
  <si>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</si>
  <si>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</si>
  <si>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</si>
  <si>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</si>
  <si>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</si>
  <si>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</si>
  <si>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</si>
  <si>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</si>
  <si>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</si>
  <si>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</si>
  <si>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</si>
  <si>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</si>
  <si>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</si>
  <si>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</si>
  <si>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</si>
  <si>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</si>
  <si>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</si>
  <si>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</si>
  <si>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</si>
  <si>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</si>
  <si>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</si>
  <si>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</si>
  <si>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</si>
  <si>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</si>
  <si>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</si>
  <si>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</si>
  <si>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</si>
  <si>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</si>
  <si>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</si>
  <si>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</si>
  <si>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</si>
  <si>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</si>
  <si>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</si>
  <si>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</si>
  <si>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</si>
  <si>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</si>
  <si>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</si>
  <si>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</si>
  <si>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</si>
  <si>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</si>
  <si>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</si>
  <si>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</si>
  <si>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</si>
  <si>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</si>
  <si>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</si>
  <si>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</si>
  <si>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</si>
  <si>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</si>
  <si>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</si>
  <si>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</si>
  <si>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</si>
  <si>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</si>
  <si>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</si>
  <si>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</si>
  <si>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</si>
  <si>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</si>
  <si>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</si>
  <si>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</si>
  <si>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</si>
  <si>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</si>
  <si>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</si>
  <si>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</si>
  <si>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</si>
  <si>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</si>
  <si>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</si>
  <si>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</si>
  <si>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</si>
  <si>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</si>
  <si>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</si>
  <si>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</si>
  <si>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</si>
  <si>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</si>
  <si>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</si>
  <si>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</si>
  <si>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</si>
  <si>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</si>
  <si>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</si>
  <si>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</si>
  <si>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</si>
  <si>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</si>
  <si>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</si>
  <si>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</si>
  <si>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</si>
  <si>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</si>
  <si>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</si>
  <si>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</si>
  <si>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</si>
  <si>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</si>
  <si>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</si>
  <si>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</si>
  <si>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</si>
  <si>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</si>
  <si>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</si>
  <si>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</si>
  <si>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</si>
  <si>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</si>
  <si>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</si>
  <si>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</si>
  <si>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</si>
  <si>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</si>
  <si>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</si>
  <si>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</si>
  <si>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</si>
  <si>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</si>
  <si>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</si>
  <si>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</si>
  <si>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</si>
  <si>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</si>
  <si>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</si>
  <si>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</si>
  <si>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</si>
  <si>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</si>
  <si>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</si>
  <si>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</si>
  <si>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</si>
  <si>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</si>
  <si>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</si>
  <si>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</si>
  <si>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</si>
  <si>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</si>
  <si>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</si>
  <si>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</si>
  <si>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</si>
  <si>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</si>
  <si>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</si>
  <si>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</si>
  <si>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</si>
  <si>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</si>
  <si>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</si>
  <si>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</si>
  <si>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</si>
  <si>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</si>
  <si>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</si>
  <si>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</si>
  <si>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</si>
  <si>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</si>
  <si>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</si>
  <si>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</si>
  <si>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</si>
  <si>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</si>
  <si>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</si>
  <si>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For further information about these published statistics, please contact us at:</t>
  </si>
  <si>
    <t>Chief Complaint</t>
  </si>
  <si>
    <t>For more information about Data Quality and Completeness in ECDS please see here:</t>
  </si>
  <si>
    <t>ECDS Data Completeness &amp; Quality</t>
  </si>
  <si>
    <t>Region</t>
  </si>
  <si>
    <t>London</t>
  </si>
  <si>
    <t>Notes:</t>
  </si>
  <si>
    <t>2. ** indicates that provider did not meet to DQ criteria and is excluded from the analysis</t>
  </si>
  <si>
    <t>3. Totals may not equal the sum of individual values due to rounding</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</si>
  <si>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</si>
  <si>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</si>
  <si>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</si>
  <si>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</si>
  <si>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</si>
  <si>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</si>
  <si>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</si>
  <si>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</si>
  <si>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</si>
  <si>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</si>
  <si>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</si>
  <si>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</si>
  <si>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</si>
  <si>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</si>
  <si>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</si>
  <si>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</si>
  <si>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</si>
  <si>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</si>
  <si>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</si>
  <si>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</si>
  <si>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</si>
  <si>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</si>
  <si>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</si>
  <si>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</si>
  <si>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</si>
  <si>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</si>
  <si>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</si>
  <si>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</si>
  <si>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</si>
  <si>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</si>
  <si>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</si>
  <si>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</si>
  <si>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</si>
  <si>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</si>
  <si>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</si>
  <si>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</si>
  <si>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</si>
  <si>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</si>
  <si>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</si>
  <si>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</si>
  <si>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</si>
  <si>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</si>
  <si>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</si>
  <si>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</si>
  <si>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</si>
  <si>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</si>
  <si>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</si>
  <si>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</si>
  <si>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</si>
  <si>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</si>
  <si>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</si>
  <si>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</si>
  <si>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</si>
  <si>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</si>
  <si>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</si>
  <si>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</si>
  <si>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</si>
  <si>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</si>
  <si>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</si>
  <si>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</si>
  <si>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</si>
  <si>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</si>
  <si>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</si>
  <si>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</si>
  <si>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</si>
  <si>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</si>
  <si>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</si>
  <si>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</si>
  <si>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</si>
  <si>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</si>
  <si>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</si>
  <si>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</si>
  <si>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</si>
  <si>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</si>
  <si>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</si>
  <si>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</si>
  <si>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</si>
  <si>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</si>
  <si>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</si>
  <si>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</si>
  <si>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</si>
  <si>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</si>
  <si>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</si>
  <si>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</si>
  <si>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</si>
  <si>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</si>
  <si>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</si>
  <si>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</si>
  <si>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</si>
  <si>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</si>
  <si>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</si>
  <si>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</si>
  <si>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</si>
  <si>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</si>
  <si>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</si>
  <si>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</si>
  <si>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</si>
  <si>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</si>
  <si>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</si>
  <si>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</si>
  <si>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</si>
  <si>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</si>
  <si>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</si>
  <si>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</si>
  <si>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</si>
  <si>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</si>
  <si>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</si>
  <si>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</si>
  <si>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</si>
  <si>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</si>
  <si>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</si>
  <si>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</si>
  <si>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</si>
  <si>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</si>
  <si>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</si>
  <si>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</si>
  <si>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</si>
  <si>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</si>
  <si>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</si>
  <si>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</si>
  <si>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</si>
  <si>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</si>
  <si>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</si>
  <si>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</si>
  <si>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</si>
  <si>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</si>
  <si>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</si>
  <si>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</si>
  <si>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</si>
  <si>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</si>
  <si>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</si>
  <si>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</si>
  <si>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</si>
  <si>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</si>
  <si>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</si>
  <si>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</si>
  <si>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</si>
  <si>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</si>
  <si>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</si>
  <si>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</si>
  <si>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</si>
  <si>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</si>
  <si>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</si>
  <si>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</si>
  <si>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</si>
  <si>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</si>
  <si>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</si>
  <si>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</si>
  <si>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</si>
  <si>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</si>
  <si>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A&amp;E Attendances (Total and Admitted) by Ethnic Category</t>
  </si>
  <si>
    <t>A&amp;E Attendances (Total and Admitted) by Chief Complaint Group</t>
  </si>
  <si>
    <t>ECDS - NHS England</t>
  </si>
  <si>
    <t>A&amp;E Activity and Performance Summary</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</si>
  <si>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</si>
  <si>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</si>
  <si>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</si>
  <si>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</si>
  <si>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</si>
  <si>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</si>
  <si>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</si>
  <si>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Indeterminate</t>
  </si>
  <si>
    <t>1. Those with data for each day in the month (used for Age and Gender)</t>
  </si>
  <si>
    <t>Total Number of Providers in Cohort</t>
  </si>
  <si>
    <t>System &amp; Provider Level Data</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</si>
  <si>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</si>
  <si>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</si>
  <si>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</si>
  <si>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</si>
  <si>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</si>
  <si>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System &amp; Provider Summary - T1</t>
  </si>
  <si>
    <t>Age - T1</t>
  </si>
  <si>
    <t>Gender - T1</t>
  </si>
  <si>
    <t>Ethnicity - T1</t>
  </si>
  <si>
    <t>Chief Complaint - T1</t>
  </si>
  <si>
    <t>System &amp; Provider - UTC</t>
  </si>
  <si>
    <t>Type 1 &amp; 2 ECDS Attendances (Total &amp; Admitted), and 12hr from arrival performance by system and provider</t>
  </si>
  <si>
    <t>System &amp; Provider - Type 1 &amp; 2</t>
  </si>
  <si>
    <t>Mersey and West Lancashire Teaching Hospitals NHS Trust</t>
  </si>
  <si>
    <t>REP</t>
  </si>
  <si>
    <t>Liverpool Women's NHS Foundation Trust</t>
  </si>
  <si>
    <t>RP6</t>
  </si>
  <si>
    <t>Moorfields Eye Hospital NHS Foundation Trust</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</si>
  <si>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</si>
  <si>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Below is a list of which Type 1 &amp; 2 providers are included in each cohort this month:</t>
  </si>
  <si>
    <t>Type 1 &amp; 2 ECDS Attendances (Total &amp; Admitted) split by age bands</t>
  </si>
  <si>
    <t>Type 1 &amp; 2 ECDS Attendances (Total &amp; Admitted) split by gender</t>
  </si>
  <si>
    <t>Type 1 &amp; 2 ECDS Attendances (Total &amp; Admitted) split by chief complaint group</t>
  </si>
  <si>
    <t>Type 1 &amp; 2 ECDS Attendances (Total &amp; Admitted) split by ethnic category</t>
  </si>
  <si>
    <t>Number of Sites</t>
  </si>
  <si>
    <t>NPH01</t>
  </si>
  <si>
    <t>Milton Keynes Urgent Care Centre</t>
  </si>
  <si>
    <t>AD903</t>
  </si>
  <si>
    <t>The Princess Royal University Hospital Urgent Care Centre</t>
  </si>
  <si>
    <t>AD913</t>
  </si>
  <si>
    <t>Beckenham Beacon UCC (Urgent Care Centre)</t>
  </si>
  <si>
    <t>AD914</t>
  </si>
  <si>
    <t>Queen Elizabeth Hospital Urgent Care Centre</t>
  </si>
  <si>
    <t>AH602</t>
  </si>
  <si>
    <t>Erith And District Hospital Ucc (Hurley Group)</t>
  </si>
  <si>
    <t>AH603</t>
  </si>
  <si>
    <t>Queen Mary Hospital UCC</t>
  </si>
  <si>
    <t>AXA03</t>
  </si>
  <si>
    <t>Royal London Urgent Treatment Centre</t>
  </si>
  <si>
    <t>NLO21</t>
  </si>
  <si>
    <t>St Mary's Urgent Care Centre @ St Mary's Hospital</t>
  </si>
  <si>
    <t>RAT</t>
  </si>
  <si>
    <t>North East London NHS Foundation Trust</t>
  </si>
  <si>
    <t>S4K9Q</t>
  </si>
  <si>
    <t>Partnership of East London Cooperatives</t>
  </si>
  <si>
    <t>ANH02</t>
  </si>
  <si>
    <t>Malling Health Dudley Urgent Care Centre</t>
  </si>
  <si>
    <t>DX802</t>
  </si>
  <si>
    <t>Erdington Health and Wellbeing Walk In Centre</t>
  </si>
  <si>
    <t>NL7</t>
  </si>
  <si>
    <t>Assura Vertis Urgent Care Centres (Birmingham)</t>
  </si>
  <si>
    <t>NNJ07</t>
  </si>
  <si>
    <t>Loughborough Urgent Care Centre</t>
  </si>
  <si>
    <t>NNJ0H</t>
  </si>
  <si>
    <t>Llr Ea - The Merlyn Vaz Health &amp; Social Care Centre</t>
  </si>
  <si>
    <t>NNJ14</t>
  </si>
  <si>
    <t>Oadby &amp; Wigston Urgent Care Centre</t>
  </si>
  <si>
    <t>NR3</t>
  </si>
  <si>
    <t>Nottingham City care Partnership</t>
  </si>
  <si>
    <t>RY5</t>
  </si>
  <si>
    <t>Lincolnshire Community Health Services NHS Trust</t>
  </si>
  <si>
    <t>RY8</t>
  </si>
  <si>
    <t>Derbyshire Community Health Services NHS Foundation Trust</t>
  </si>
  <si>
    <t>S6U2C</t>
  </si>
  <si>
    <t>Derby Urgent Treatment Centre</t>
  </si>
  <si>
    <t>ARN02</t>
  </si>
  <si>
    <t>St George's Centre</t>
  </si>
  <si>
    <t>K3O1X</t>
  </si>
  <si>
    <t>Malton Urgent Treatment Centre</t>
  </si>
  <si>
    <t>NLO08</t>
  </si>
  <si>
    <t>Scarborough Urgent Care Centre</t>
  </si>
  <si>
    <t>NLO24</t>
  </si>
  <si>
    <t>York Hospital Urgent Care Centre</t>
  </si>
  <si>
    <t>NNF09</t>
  </si>
  <si>
    <t>Bransholme Health Centre</t>
  </si>
  <si>
    <t>NNF16</t>
  </si>
  <si>
    <t>Bridlington Hospital</t>
  </si>
  <si>
    <t>NNF94</t>
  </si>
  <si>
    <t>East Riding Community Hospital</t>
  </si>
  <si>
    <t>NNFA7</t>
  </si>
  <si>
    <t>Goole &amp; District Hospital</t>
  </si>
  <si>
    <t>RV9</t>
  </si>
  <si>
    <t>Humber Teaching NHS Foundation Trust</t>
  </si>
  <si>
    <t>NQT5G</t>
  </si>
  <si>
    <t>RW4</t>
  </si>
  <si>
    <t>Mersey Care NHS Foundation Trust</t>
  </si>
  <si>
    <t>RY2</t>
  </si>
  <si>
    <t>Bridgewater Community Healthcare NHS Foundation Trust</t>
  </si>
  <si>
    <t>V3G5N</t>
  </si>
  <si>
    <t>Morecambe Urgent Treatment Centre</t>
  </si>
  <si>
    <t>W5R9N</t>
  </si>
  <si>
    <t>Blackpool Urgent Care Centre</t>
  </si>
  <si>
    <t>ACH01</t>
  </si>
  <si>
    <t>Whitstable Medical Practice</t>
  </si>
  <si>
    <t>AQN04</t>
  </si>
  <si>
    <t>Phl Lymington UTC</t>
  </si>
  <si>
    <t>DJV01</t>
  </si>
  <si>
    <t>Herne Bay Health Care Ltd</t>
  </si>
  <si>
    <t>NTPAD</t>
  </si>
  <si>
    <t>St Mary's NHS Treatment Centre</t>
  </si>
  <si>
    <t>NTPAN</t>
  </si>
  <si>
    <t>Practice Plus Group Urgent Treatment Centre - Southampton</t>
  </si>
  <si>
    <t>RDR</t>
  </si>
  <si>
    <t>Sussex Community NHS Foundation Trust</t>
  </si>
  <si>
    <t>RW1</t>
  </si>
  <si>
    <t>Southern Health NHS Foundation Trust</t>
  </si>
  <si>
    <t>RWX</t>
  </si>
  <si>
    <t>Berkshire Healthcare NHS Foundation Trust</t>
  </si>
  <si>
    <t>RYY</t>
  </si>
  <si>
    <t>Kent Community Health NHS Foundation Trust</t>
  </si>
  <si>
    <t>RDY</t>
  </si>
  <si>
    <t>Dorset Healthcare University NHS Foundation Trust</t>
  </si>
  <si>
    <t>RYF</t>
  </si>
  <si>
    <t>South Western Ambulance Service NHS Foundation Trust</t>
  </si>
  <si>
    <t>Y06645</t>
  </si>
  <si>
    <t>South Bristol Urgrent Treatment Centre</t>
  </si>
  <si>
    <t>Below is a list of which UTC providers are included in each cohort this month:</t>
  </si>
  <si>
    <t>Y06052</t>
  </si>
  <si>
    <t>Luton Urgent Treatment Centre</t>
  </si>
  <si>
    <t>W8J8H</t>
  </si>
  <si>
    <t>Malling Health Walsall Urgent Treatment Centre</t>
  </si>
  <si>
    <t>NIT03</t>
  </si>
  <si>
    <t>Selly Oak Health Centre</t>
  </si>
  <si>
    <t>System &amp; Provider Summary - UTC</t>
  </si>
  <si>
    <t>Age - UTC</t>
  </si>
  <si>
    <t>Gender - UTC</t>
  </si>
  <si>
    <t>Ethnicity - UTC</t>
  </si>
  <si>
    <t>Chief Complaint - UTC</t>
  </si>
  <si>
    <t>System &amp; Provider - UTCs</t>
  </si>
  <si>
    <t>Urgent Treatment Centres (UTCs) Attendances (Total &amp; Admitted) split by age bands</t>
  </si>
  <si>
    <t>Urgent Treatment Centres (UTCs) ECDS Attendances (Total &amp; Admitted) split by gender</t>
  </si>
  <si>
    <t>Urgent Treatment Centres (UTCs) ECDS Attendances (Total &amp; Admitted) split by ethnic category</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</si>
  <si>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</si>
  <si>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 xml:space="preserve">Data is split into two groups: Type 1 &amp; 2 departments and Urgent Treatment Centres. 
</t>
  </si>
  <si>
    <t>Type 2 departments are similar to Type 1 in that they are consultant-led, however they specialise in a single specialty, such as children or opthamology.</t>
  </si>
  <si>
    <t>Urgent Treatment Centres or UTCs treat more minor injuries and illnesses. They can be GP or nurse-led and tend to not be open 24hrs a day.</t>
  </si>
  <si>
    <t>For more information on data completeness and quality in ECDS please refer to the Data Completeness and Quality tab in this file.</t>
  </si>
  <si>
    <t>UTC ECDS Attendances (Total &amp; Admitted) by system and provider</t>
  </si>
  <si>
    <t xml:space="preserve">Type 1 departments are major emergency departments that are consultant-led and open 24 hours a day. They deal with the most acute cases. </t>
  </si>
  <si>
    <t>Kerry Evert - england.nhsdata@nhs.net</t>
  </si>
  <si>
    <t>A&amp;E Attendances
12hr % Denominator</t>
  </si>
  <si>
    <t>B5A1X</t>
  </si>
  <si>
    <t>Grantham Urgent Treatment Centre</t>
  </si>
  <si>
    <t>A&amp;E Attendances &gt;12hrs From Arrival</t>
  </si>
  <si>
    <t>RTQ</t>
  </si>
  <si>
    <t>Gloucestershire Health and Care NHS Foundation Trust</t>
  </si>
  <si>
    <t>O8F6N</t>
  </si>
  <si>
    <t>Slough Urgent Care Centre</t>
  </si>
  <si>
    <t>Operational Insights (Urgent and Emergency Care)</t>
  </si>
  <si>
    <t>A6.08, Wellington Place</t>
  </si>
  <si>
    <t>LEEDS LS1 4AP</t>
  </si>
  <si>
    <t>1. All data is rounded to the nearest 5 attendances and any value less than 8 is suppressed (*). From April 2024 this has not been applied to national level figures.</t>
  </si>
  <si>
    <t>This analysis is designed to support the Monthly A&amp;E Attendances and Emergency Admissions publication, adding more context to the types of attendances seen each month. For information on A&amp;E Attendance and Performance Statistics please refer to the Monthly A&amp;E Publication available on the link below:</t>
  </si>
  <si>
    <t>https://www.england.nhs.uk/statistics/statistical-work-areas/ae-waiting-times-and-activity/</t>
  </si>
  <si>
    <t xml:space="preserve">Data presented here is based on a subset of A&amp;E providers who have reached the required level of completion for the given month. The providers included in the cohorts and each breakdown may differ each month, but each has undergone checks to ensure they are representative of England activity as a whole. A trust may be present in total attendances but excluded from 12 hours in department figures, to increase transparency we have added a new column to show the denominator used to calculate the proportion of patients waiting over 12 hours from arrival in ED.
</t>
  </si>
  <si>
    <t>No CFS Score</t>
  </si>
  <si>
    <t>Total Attendances &gt;= 65</t>
  </si>
  <si>
    <t>Clinical Frailty Score</t>
  </si>
  <si>
    <t>1
Very Well</t>
  </si>
  <si>
    <t>2
Well</t>
  </si>
  <si>
    <t xml:space="preserve">3
Managing Well
</t>
  </si>
  <si>
    <t>4
Vulnerable</t>
  </si>
  <si>
    <t>5
Mildly Frail</t>
  </si>
  <si>
    <t>6
Moderately Frail</t>
  </si>
  <si>
    <t>7
Severely Frail</t>
  </si>
  <si>
    <t>9
Terminally Ill</t>
  </si>
  <si>
    <t>8
Very Severely Frail</t>
  </si>
  <si>
    <t>A&amp;E Attendances (Total and Admitted) by Initial Clinical Frailty Score</t>
  </si>
  <si>
    <t>5. The Clinical Frailty Score above is for the first frailty assessment that is recorded in ECDS.</t>
  </si>
  <si>
    <t>6. Each patient over the age of 65 should have an frailty assessment completed within the first 30 minutes of arrival at a UTC.</t>
  </si>
  <si>
    <t>Frailty - UTC</t>
  </si>
  <si>
    <t>Frailty - T1</t>
  </si>
  <si>
    <t>1
Very Fit</t>
  </si>
  <si>
    <t>6. Each patient who is 65 or over should have a frailty assessment completed within the first 30 minutes of arrival at ED.</t>
  </si>
  <si>
    <t>england.aedata@nhs.net</t>
  </si>
  <si>
    <t>Kerry Evert - england.aedata@nhs.net</t>
  </si>
  <si>
    <t>Type 1 &amp; 2  Total ECDS Attendances split by Initial Clinical Frailty Score</t>
  </si>
  <si>
    <t>Urgent Treatment Centres (UTCs) ECDS Attendances (Total &amp; Admitted) split by chief complaint group</t>
  </si>
  <si>
    <t>Urgent Treatment Centres (UTCs) Total ECDS Attendances split by Initial Clinical Frailty Score</t>
  </si>
  <si>
    <t>**</t>
  </si>
  <si>
    <t>Bracknell Urgent Treatment Centre</t>
  </si>
  <si>
    <t>Q0C6J</t>
  </si>
  <si>
    <t>NNF41</t>
  </si>
  <si>
    <t>Hull Royal Infirmary</t>
  </si>
  <si>
    <t>NTV0W</t>
  </si>
  <si>
    <t>Woking Walk in Centre</t>
  </si>
  <si>
    <t>NTV0B</t>
  </si>
  <si>
    <t>Ashford Walk-In-Centre</t>
  </si>
  <si>
    <t>Frimley Park Hospital</t>
  </si>
  <si>
    <t>June 2025</t>
  </si>
  <si>
    <t>10th July 2025</t>
  </si>
  <si>
    <t>Published (Provisional) - Official Statistics in development</t>
  </si>
  <si>
    <t>*</t>
  </si>
  <si>
    <t>4. Gender is taken from the PERSON STATED GENDER CODE field within ECDS, further guidance can be found in the Enhanced Technical Output Specification available on the link below.</t>
  </si>
  <si>
    <t>https://digital.nhs.uk/data-and-information/data-collections-and-data-sets/data-sets/emergency-care-data-set-ecds/ec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</si>
</sst>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Y&quot;;;&quot;N&quot;"/>
    <numFmt numFmtId="165" formatCode="0.0%"/>
    <numFmt numFmtId="166" formatCode="_-* #,##0_-;\-* #,##0_-;_-* &quot;-&quot;??_-;_-@_-"/>
    <numFmt numFmtId="167" formatCode="#,##0_ ;\-#,##0\ "/>
  </numFmts>
  <fonts count="18"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
      <u/>
      <sz val="10"/>
      <name val="Arial"/>
      <family val="2"/>
    </font>
    <font>
      <sz val="10"/>
      <name val="Arial"/>
      <family val="2"/>
    </font>
    <font>
      <sz val="11"/>
      <name val="Arial"/>
      <family val="2"/>
    </font>
    <font>
      <u/>
      <sz val="10"/>
      <color theme="10"/>
      <name val="Verdana"/>
      <family val="2"/>
    </font>
    <font>
      <sz val="10"/>
      <color rgb="FF000000"/>
      <name val="Verdana"/>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4" fillId="0" borderId="0" applyFont="0" applyFill="0" applyBorder="0" applyAlignment="0" applyProtection="0"/>
  </cellStyleXfs>
  <cellXfs count="89">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3" fontId="1" fillId="2" borderId="0" xfId="0" applyNumberFormat="1" applyFont="1" applyFill="1"/>
    <xf numFmtId="0" fontId="6" fillId="0" borderId="1" xfId="0" applyFont="1" applyBorder="1"/>
    <xf numFmtId="0" fontId="13" fillId="0" borderId="0" xfId="0" applyFont="1"/>
    <xf numFmtId="0" fontId="6" fillId="0" borderId="0" xfId="0" applyFont="1" applyAlignment="1">
      <alignment horizontal="left" vertical="top"/>
    </xf>
    <xf numFmtId="165" fontId="1" fillId="2" borderId="0" xfId="2" applyNumberFormat="1" applyFont="1" applyFill="1" applyAlignment="1">
      <alignment wrapText="1"/>
    </xf>
    <xf numFmtId="3" fontId="1" fillId="2" borderId="0" xfId="0" applyNumberFormat="1" applyFont="1" applyFill="1" applyAlignment="1">
      <alignment wrapText="1"/>
    </xf>
    <xf numFmtId="165" fontId="1" fillId="2" borderId="0" xfId="2" applyNumberFormat="1" applyFont="1" applyFill="1"/>
    <xf numFmtId="166" fontId="1" fillId="2" borderId="0" xfId="5" applyNumberFormat="1" applyFont="1" applyFill="1" applyAlignment="1">
      <alignment wrapText="1"/>
    </xf>
    <xf numFmtId="166" fontId="1" fillId="2" borderId="0" xfId="0" applyNumberFormat="1" applyFont="1" applyFill="1" applyAlignment="1">
      <alignment wrapText="1"/>
    </xf>
    <xf numFmtId="0" fontId="15" fillId="0" borderId="0" xfId="0" applyFont="1"/>
    <xf numFmtId="0" fontId="3" fillId="3" borderId="4" xfId="0" applyFont="1" applyFill="1" applyBorder="1" applyAlignment="1">
      <alignment vertical="top"/>
    </xf>
    <xf numFmtId="0" fontId="4" fillId="2" borderId="4" xfId="0" applyFont="1" applyFill="1" applyBorder="1" applyAlignment="1">
      <alignment horizontal="left"/>
    </xf>
    <xf numFmtId="0" fontId="1" fillId="2" borderId="7" xfId="0" applyFont="1" applyFill="1" applyBorder="1"/>
    <xf numFmtId="0" fontId="1" fillId="2" borderId="8" xfId="0" applyFont="1" applyFill="1" applyBorder="1"/>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1" fillId="0" borderId="0" xfId="0" applyFont="1" applyAlignment="1">
      <alignment horizontal="left"/>
    </xf>
    <xf numFmtId="166" fontId="1" fillId="2" borderId="1" xfId="5" applyNumberFormat="1" applyFont="1" applyFill="1" applyBorder="1"/>
    <xf numFmtId="167" fontId="1" fillId="2" borderId="1" xfId="5" applyNumberFormat="1" applyFont="1" applyFill="1" applyBorder="1" applyAlignment="1">
      <alignment horizontal="right" wrapText="1"/>
    </xf>
    <xf numFmtId="165" fontId="1" fillId="2" borderId="1" xfId="2" applyNumberFormat="1" applyFont="1" applyFill="1" applyBorder="1" applyAlignment="1">
      <alignment horizontal="right" wrapText="1"/>
    </xf>
    <xf numFmtId="10" fontId="1" fillId="2" borderId="0" xfId="2" applyNumberFormat="1" applyFont="1" applyFill="1"/>
    <xf numFmtId="3" fontId="1" fillId="2" borderId="1" xfId="5" applyNumberFormat="1" applyFont="1" applyFill="1" applyBorder="1" applyAlignment="1">
      <alignment horizontal="right" wrapText="1"/>
    </xf>
    <xf numFmtId="165" fontId="1" fillId="2" borderId="1" xfId="2" applyNumberFormat="1" applyFont="1" applyFill="1" applyBorder="1"/>
    <xf numFmtId="165" fontId="1" fillId="2" borderId="0" xfId="0" applyNumberFormat="1" applyFont="1" applyFill="1"/>
    <xf numFmtId="165" fontId="1" fillId="2" borderId="8" xfId="0" applyNumberFormat="1" applyFont="1" applyFill="1" applyBorder="1"/>
    <xf numFmtId="3" fontId="1" fillId="0" borderId="1" xfId="2" applyNumberFormat="1" applyFont="1" applyFill="1" applyBorder="1" applyAlignment="1">
      <alignment horizontal="right"/>
    </xf>
    <xf numFmtId="165" fontId="1" fillId="0" borderId="1" xfId="2" applyNumberFormat="1" applyFont="1" applyFill="1" applyBorder="1" applyAlignment="1">
      <alignment horizontal="right" wrapText="1"/>
    </xf>
    <xf numFmtId="167" fontId="1" fillId="0" borderId="1" xfId="5" applyNumberFormat="1" applyFont="1" applyFill="1" applyBorder="1" applyAlignment="1">
      <alignment horizontal="right" wrapText="1"/>
    </xf>
    <xf numFmtId="3" fontId="1" fillId="0" borderId="1" xfId="5" applyNumberFormat="1" applyFont="1" applyFill="1" applyBorder="1" applyAlignment="1">
      <alignment horizontal="right" wrapText="1"/>
    </xf>
    <xf numFmtId="0" fontId="6" fillId="0" borderId="0" xfId="0" applyFont="1" applyAlignment="1">
      <alignment horizontal="left" vertical="top" wrapText="1"/>
    </xf>
    <xf numFmtId="0" fontId="8" fillId="0" borderId="0" xfId="3"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xf numFmtId="0" fontId="16" fillId="4" borderId="0" xfId="3" applyFont="1" applyFill="1" applyAlignment="1">
      <alignment vertical="center"/>
    </xf>
    <xf numFmtId="0" fontId="17" fillId="4" borderId="0" xfId="0" applyFont="1" applyFill="1" applyAlignment="1">
      <alignment vertical="center"/>
    </xf>
  </cellXfs>
  <cellStyles count="6">
    <cellStyle name="Comma" xfId="5" builtinId="3"/>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xdr:col>
      <xdr:colOff>0</xdr:colOff>
      <xdr:row>3</xdr:row>
      <xdr:rowOff>0</xdr:rowOff>
    </xdr:from>
    <xdr:to>
      <xdr:col>16</xdr:col>
      <xdr:colOff>1343212</xdr:colOff>
      <xdr:row>13</xdr:row>
      <xdr:rowOff>57710</xdr:rowOff>
    </xdr:to>
    <xdr:sp macro="" textlink="">
      <xdr:nvSpPr>
        <xdr:cNvPr id="2" name="TextBox 1">
          <a:extLst>
            <a:ext uri="{FF2B5EF4-FFF2-40B4-BE49-F238E27FC236}">
              <a16:creationId xmlns:a16="http://schemas.microsoft.com/office/drawing/2014/main" id="{2AFF2473-248A-44F1-8331-8DA42C61F2DD}"/>
            </a:ext>
          </a:extLst>
        </xdr:cNvPr>
        <xdr:cNvSpPr txBox="1"/>
      </xdr:nvSpPr>
      <xdr:spPr>
        <a:xfrm>
          <a:off x="8438029" y="627529"/>
          <a:ext cx="13770536" cy="17161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solidFill>
                <a:schemeClr val="accent2"/>
              </a:solidFill>
              <a:latin typeface="Verdana" panose="020B0604030504040204" pitchFamily="34" charset="0"/>
              <a:ea typeface="Verdana" panose="020B0604030504040204" pitchFamily="34" charset="0"/>
            </a:rPr>
            <a:t>As</a:t>
          </a:r>
          <a:r>
            <a:rPr lang="en-GB" sz="1600" b="1" baseline="0">
              <a:solidFill>
                <a:schemeClr val="accent2"/>
              </a:solidFill>
              <a:latin typeface="Verdana" panose="020B0604030504040204" pitchFamily="34" charset="0"/>
              <a:ea typeface="Verdana" panose="020B0604030504040204" pitchFamily="34" charset="0"/>
            </a:rPr>
            <a:t> a result of the switch to the SNOMED MAX no providers were able to pass the 90% chief complaint completion data quality rule required for inclusion in the publication. As a consequence we are unable to publish the chief complaint breakdown this month. We are in the process of working through the issues raised and hope to be able to resume publishing the breakdown next month.</a:t>
          </a:r>
          <a:endParaRPr lang="en-GB" sz="1600" b="1">
            <a:solidFill>
              <a:schemeClr val="accent2"/>
            </a:solidFill>
            <a:latin typeface="Verdana" panose="020B0604030504040204" pitchFamily="34" charset="0"/>
            <a:ea typeface="Verdana" panose="020B060403050404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3</xdr:row>
      <xdr:rowOff>0</xdr:rowOff>
    </xdr:from>
    <xdr:to>
      <xdr:col>16</xdr:col>
      <xdr:colOff>1340037</xdr:colOff>
      <xdr:row>13</xdr:row>
      <xdr:rowOff>64060</xdr:rowOff>
    </xdr:to>
    <xdr:sp macro="" textlink="">
      <xdr:nvSpPr>
        <xdr:cNvPr id="2" name="TextBox 1">
          <a:extLst>
            <a:ext uri="{FF2B5EF4-FFF2-40B4-BE49-F238E27FC236}">
              <a16:creationId xmlns:a16="http://schemas.microsoft.com/office/drawing/2014/main" id="{8BAF06BF-B404-4F6B-97B7-2EE8A0AB885B}"/>
            </a:ext>
          </a:extLst>
        </xdr:cNvPr>
        <xdr:cNvSpPr txBox="1"/>
      </xdr:nvSpPr>
      <xdr:spPr>
        <a:xfrm>
          <a:off x="8438029" y="627529"/>
          <a:ext cx="13767361" cy="17225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solidFill>
                <a:schemeClr val="accent2"/>
              </a:solidFill>
              <a:latin typeface="Verdana" panose="020B0604030504040204" pitchFamily="34" charset="0"/>
              <a:ea typeface="Verdana" panose="020B0604030504040204" pitchFamily="34" charset="0"/>
            </a:rPr>
            <a:t>As</a:t>
          </a:r>
          <a:r>
            <a:rPr lang="en-GB" sz="1600" b="1" baseline="0">
              <a:solidFill>
                <a:schemeClr val="accent2"/>
              </a:solidFill>
              <a:latin typeface="Verdana" panose="020B0604030504040204" pitchFamily="34" charset="0"/>
              <a:ea typeface="Verdana" panose="020B0604030504040204" pitchFamily="34" charset="0"/>
            </a:rPr>
            <a:t> a result of the switch to the SNOMED MAX no providers were able to pass the 90% chief complaint completion data quality rule required for inclusion in the publication. As a consequence we are unable to publish the chief complaint breakdown this month. We are in the process of working through the issues raised and hope to be able to resume publishing the breakdown next month.</a:t>
          </a:r>
          <a:endParaRPr lang="en-GB" sz="1600" b="1">
            <a:solidFill>
              <a:schemeClr val="accent2"/>
            </a:solidFill>
            <a:latin typeface="Verdana" panose="020B0604030504040204" pitchFamily="34" charset="0"/>
            <a:ea typeface="Verdan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nhs.sharepoint.com/sites/X24_PAT-UECandAP/Shared%20Documents/UEC%20and%20AP/A&amp;E/ECDS%20Publication/Publication%20Extracts/ECDS%20Publication%20Extract%20202506%20(Provisional).xlsx" TargetMode="External"/><Relationship Id="rId1" Type="http://schemas.openxmlformats.org/officeDocument/2006/relationships/externalLinkPath" Target="/sites/X24_PAT-UECandAP/Shared%20Documents/UEC%20and%20AP/A&amp;E/ECDS%20Publication/Publication%20Extracts/ECDS%20Publication%20Extract%20202506%20(Provisio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QL"/>
      <sheetName val="T1 Cohort"/>
      <sheetName val="UTC Cohort"/>
      <sheetName val="Summary"/>
      <sheetName val="Extract_Age"/>
      <sheetName val="Extract_Sex"/>
      <sheetName val="Extract_EthnicCat"/>
      <sheetName val="Extract_Acuity"/>
      <sheetName val="Extract_Deprivation"/>
      <sheetName val="Extract_ChiefComplaint"/>
      <sheetName val="Extract_Frailty"/>
      <sheetName val="Extract_Diagnosis"/>
    </sheetNames>
    <sheetDataSet>
      <sheetData sheetId="0"/>
      <sheetData sheetId="1">
        <row r="2">
          <cell r="B2" t="str">
            <v>RTX</v>
          </cell>
          <cell r="C2" t="str">
            <v>University Hospitals of Morecambe Bay NHS Foundation Trust</v>
          </cell>
          <cell r="D2">
            <v>1</v>
          </cell>
          <cell r="E2">
            <v>1</v>
          </cell>
          <cell r="F2">
            <v>0</v>
          </cell>
          <cell r="G2">
            <v>1</v>
          </cell>
          <cell r="H2">
            <v>1</v>
          </cell>
          <cell r="I2">
            <v>1</v>
          </cell>
        </row>
        <row r="3">
          <cell r="B3" t="str">
            <v>RXL</v>
          </cell>
          <cell r="C3" t="str">
            <v>Blackpool Teaching Hospitals NHS Foundation Trust</v>
          </cell>
          <cell r="D3">
            <v>1</v>
          </cell>
          <cell r="E3">
            <v>1</v>
          </cell>
          <cell r="F3">
            <v>0</v>
          </cell>
          <cell r="G3">
            <v>1</v>
          </cell>
          <cell r="H3">
            <v>1</v>
          </cell>
          <cell r="I3">
            <v>0</v>
          </cell>
        </row>
        <row r="4">
          <cell r="B4" t="str">
            <v>RXN</v>
          </cell>
          <cell r="C4" t="str">
            <v>Lancashire Teaching Hospitals NHS Foundation Trust</v>
          </cell>
          <cell r="D4">
            <v>1</v>
          </cell>
          <cell r="E4">
            <v>1</v>
          </cell>
          <cell r="F4">
            <v>0</v>
          </cell>
          <cell r="G4">
            <v>1</v>
          </cell>
          <cell r="H4">
            <v>1</v>
          </cell>
          <cell r="I4">
            <v>1</v>
          </cell>
        </row>
        <row r="5">
          <cell r="B5" t="str">
            <v>RXR</v>
          </cell>
          <cell r="C5" t="str">
            <v>East Lancashire Hospitals NHS Trust</v>
          </cell>
          <cell r="D5">
            <v>0</v>
          </cell>
          <cell r="E5">
            <v>1</v>
          </cell>
          <cell r="F5">
            <v>0</v>
          </cell>
          <cell r="G5">
            <v>1</v>
          </cell>
          <cell r="H5">
            <v>1</v>
          </cell>
          <cell r="I5">
            <v>0</v>
          </cell>
        </row>
        <row r="6">
          <cell r="B6" t="str">
            <v>RCU</v>
          </cell>
          <cell r="C6" t="str">
            <v>Sheffield Children's NHS Foundation Trust</v>
          </cell>
          <cell r="D6">
            <v>1</v>
          </cell>
          <cell r="E6">
            <v>1</v>
          </cell>
          <cell r="F6">
            <v>0</v>
          </cell>
          <cell r="G6">
            <v>1</v>
          </cell>
          <cell r="H6">
            <v>1</v>
          </cell>
          <cell r="I6">
            <v>1</v>
          </cell>
        </row>
        <row r="7">
          <cell r="B7" t="str">
            <v>RFF</v>
          </cell>
          <cell r="C7" t="str">
            <v>Barnsley Hospital NHS Foundation Trust</v>
          </cell>
          <cell r="D7">
            <v>1</v>
          </cell>
          <cell r="E7">
            <v>1</v>
          </cell>
          <cell r="F7">
            <v>0</v>
          </cell>
          <cell r="G7">
            <v>1</v>
          </cell>
          <cell r="H7">
            <v>1</v>
          </cell>
          <cell r="I7">
            <v>1</v>
          </cell>
        </row>
        <row r="8">
          <cell r="B8" t="str">
            <v>RFR</v>
          </cell>
          <cell r="C8" t="str">
            <v>The Rotherham NHS Foundation Trust</v>
          </cell>
          <cell r="D8">
            <v>1</v>
          </cell>
          <cell r="E8">
            <v>1</v>
          </cell>
          <cell r="F8">
            <v>0</v>
          </cell>
          <cell r="G8">
            <v>0</v>
          </cell>
          <cell r="H8">
            <v>1</v>
          </cell>
          <cell r="I8">
            <v>1</v>
          </cell>
        </row>
        <row r="9">
          <cell r="B9" t="str">
            <v>RHQ</v>
          </cell>
          <cell r="C9" t="str">
            <v>Sheffield Teaching Hospitals NHS Foundation Trust</v>
          </cell>
          <cell r="D9">
            <v>1</v>
          </cell>
          <cell r="E9">
            <v>1</v>
          </cell>
          <cell r="F9">
            <v>0</v>
          </cell>
          <cell r="G9">
            <v>1</v>
          </cell>
          <cell r="H9">
            <v>1</v>
          </cell>
          <cell r="I9">
            <v>1</v>
          </cell>
        </row>
        <row r="10">
          <cell r="B10" t="str">
            <v>RP5</v>
          </cell>
          <cell r="C10" t="str">
            <v>Doncaster and Bassetlaw Teaching Hospitals NHS Foundation Trust</v>
          </cell>
          <cell r="D10">
            <v>1</v>
          </cell>
          <cell r="E10">
            <v>1</v>
          </cell>
          <cell r="F10">
            <v>0</v>
          </cell>
          <cell r="G10">
            <v>1</v>
          </cell>
          <cell r="H10">
            <v>1</v>
          </cell>
          <cell r="I10">
            <v>0</v>
          </cell>
        </row>
        <row r="11">
          <cell r="B11" t="str">
            <v>RLQ</v>
          </cell>
          <cell r="C11" t="str">
            <v>Wye Valley NHS Trust</v>
          </cell>
          <cell r="D11">
            <v>1</v>
          </cell>
          <cell r="E11">
            <v>1</v>
          </cell>
          <cell r="F11">
            <v>0</v>
          </cell>
          <cell r="G11">
            <v>1</v>
          </cell>
          <cell r="H11">
            <v>1</v>
          </cell>
          <cell r="I11">
            <v>1</v>
          </cell>
        </row>
        <row r="12">
          <cell r="B12" t="str">
            <v>RWP</v>
          </cell>
          <cell r="C12" t="str">
            <v>Worcestershire Acute Hospitals NHS Trust</v>
          </cell>
          <cell r="D12">
            <v>1</v>
          </cell>
          <cell r="E12">
            <v>1</v>
          </cell>
          <cell r="F12">
            <v>0</v>
          </cell>
          <cell r="G12">
            <v>1</v>
          </cell>
          <cell r="H12">
            <v>1</v>
          </cell>
          <cell r="I12">
            <v>1</v>
          </cell>
        </row>
        <row r="13">
          <cell r="B13" t="str">
            <v>RAJ</v>
          </cell>
          <cell r="C13" t="str">
            <v>Mid and South Essex NHS Foundation Trust</v>
          </cell>
          <cell r="D13">
            <v>1</v>
          </cell>
          <cell r="E13">
            <v>1</v>
          </cell>
          <cell r="F13">
            <v>0</v>
          </cell>
          <cell r="G13">
            <v>1</v>
          </cell>
          <cell r="H13">
            <v>1</v>
          </cell>
          <cell r="I13">
            <v>1</v>
          </cell>
        </row>
        <row r="14">
          <cell r="B14" t="str">
            <v>RC9</v>
          </cell>
          <cell r="C14" t="str">
            <v>Bedfordshire Hospitals NHS Foundation Trust</v>
          </cell>
          <cell r="D14">
            <v>1</v>
          </cell>
          <cell r="E14">
            <v>1</v>
          </cell>
          <cell r="F14">
            <v>0</v>
          </cell>
          <cell r="G14">
            <v>0</v>
          </cell>
          <cell r="H14">
            <v>1</v>
          </cell>
          <cell r="I14">
            <v>1</v>
          </cell>
        </row>
        <row r="15">
          <cell r="B15" t="str">
            <v>RD8</v>
          </cell>
          <cell r="C15" t="str">
            <v>Milton Keynes University Hospital NHS Foundation Trust</v>
          </cell>
          <cell r="D15">
            <v>1</v>
          </cell>
          <cell r="E15">
            <v>1</v>
          </cell>
          <cell r="F15">
            <v>0</v>
          </cell>
          <cell r="G15">
            <v>1</v>
          </cell>
          <cell r="H15">
            <v>1</v>
          </cell>
          <cell r="I15">
            <v>1</v>
          </cell>
        </row>
        <row r="16">
          <cell r="B16" t="str">
            <v>RRK</v>
          </cell>
          <cell r="C16" t="str">
            <v>University Hospitals Birmingham NHS Foundation Trust</v>
          </cell>
          <cell r="D16">
            <v>1</v>
          </cell>
          <cell r="E16">
            <v>1</v>
          </cell>
          <cell r="F16">
            <v>0</v>
          </cell>
          <cell r="G16">
            <v>1</v>
          </cell>
          <cell r="H16">
            <v>1</v>
          </cell>
          <cell r="I16">
            <v>1</v>
          </cell>
        </row>
        <row r="17">
          <cell r="B17" t="str">
            <v>R0B</v>
          </cell>
          <cell r="C17" t="str">
            <v>South Tyneside and Sunderland NHS Foundation Trust</v>
          </cell>
          <cell r="D17">
            <v>1</v>
          </cell>
          <cell r="E17">
            <v>1</v>
          </cell>
          <cell r="F17">
            <v>0</v>
          </cell>
          <cell r="G17">
            <v>1</v>
          </cell>
          <cell r="H17">
            <v>1</v>
          </cell>
          <cell r="I17">
            <v>1</v>
          </cell>
        </row>
        <row r="18">
          <cell r="B18" t="str">
            <v>RNN</v>
          </cell>
          <cell r="C18" t="str">
            <v>North Cumbria Integrated Care NHS Foundation Trust</v>
          </cell>
          <cell r="D18">
            <v>1</v>
          </cell>
          <cell r="E18">
            <v>1</v>
          </cell>
          <cell r="F18">
            <v>0</v>
          </cell>
          <cell r="G18">
            <v>1</v>
          </cell>
          <cell r="H18">
            <v>1</v>
          </cell>
          <cell r="I18">
            <v>1</v>
          </cell>
        </row>
        <row r="19">
          <cell r="B19" t="str">
            <v>RR7</v>
          </cell>
          <cell r="C19" t="str">
            <v>Gateshead Health NHS Foundation Trust</v>
          </cell>
          <cell r="D19">
            <v>1</v>
          </cell>
          <cell r="E19">
            <v>1</v>
          </cell>
          <cell r="F19">
            <v>0</v>
          </cell>
          <cell r="G19">
            <v>0</v>
          </cell>
          <cell r="H19">
            <v>1</v>
          </cell>
          <cell r="I19">
            <v>1</v>
          </cell>
        </row>
        <row r="20">
          <cell r="B20" t="str">
            <v>RTD</v>
          </cell>
          <cell r="C20" t="str">
            <v>The Newcastle Upon Tyne Hospitals NHS Foundation Trust</v>
          </cell>
          <cell r="D20">
            <v>1</v>
          </cell>
          <cell r="E20">
            <v>1</v>
          </cell>
          <cell r="F20">
            <v>0</v>
          </cell>
          <cell r="G20">
            <v>1</v>
          </cell>
          <cell r="H20">
            <v>1</v>
          </cell>
          <cell r="I20">
            <v>0</v>
          </cell>
        </row>
        <row r="21">
          <cell r="B21" t="str">
            <v>RTF</v>
          </cell>
          <cell r="C21" t="str">
            <v>Northumbria Healthcare NHS Foundation Trust</v>
          </cell>
          <cell r="D21">
            <v>1</v>
          </cell>
          <cell r="E21">
            <v>1</v>
          </cell>
          <cell r="F21">
            <v>0</v>
          </cell>
          <cell r="G21">
            <v>1</v>
          </cell>
          <cell r="H21">
            <v>1</v>
          </cell>
          <cell r="I21">
            <v>1</v>
          </cell>
        </row>
        <row r="22">
          <cell r="B22" t="str">
            <v>RTR</v>
          </cell>
          <cell r="C22" t="str">
            <v>South Tees Hospitals NHS Foundation Trust</v>
          </cell>
          <cell r="D22">
            <v>1</v>
          </cell>
          <cell r="E22">
            <v>1</v>
          </cell>
          <cell r="F22">
            <v>0</v>
          </cell>
          <cell r="G22">
            <v>0</v>
          </cell>
          <cell r="H22">
            <v>1</v>
          </cell>
          <cell r="I22">
            <v>0</v>
          </cell>
        </row>
        <row r="23">
          <cell r="B23" t="str">
            <v>RVW</v>
          </cell>
          <cell r="C23" t="str">
            <v>North Tees and Hartlepool NHS Foundation Trust</v>
          </cell>
          <cell r="D23">
            <v>0</v>
          </cell>
          <cell r="E23">
            <v>1</v>
          </cell>
          <cell r="F23">
            <v>0</v>
          </cell>
          <cell r="G23">
            <v>1</v>
          </cell>
          <cell r="H23">
            <v>1</v>
          </cell>
          <cell r="I23">
            <v>1</v>
          </cell>
        </row>
        <row r="24">
          <cell r="B24" t="str">
            <v>RXP</v>
          </cell>
          <cell r="C24" t="str">
            <v>County Durham and Darlington NHS Foundation Trust</v>
          </cell>
          <cell r="D24">
            <v>1</v>
          </cell>
          <cell r="E24">
            <v>1</v>
          </cell>
          <cell r="F24">
            <v>0</v>
          </cell>
          <cell r="G24">
            <v>1</v>
          </cell>
          <cell r="H24">
            <v>1</v>
          </cell>
          <cell r="I24">
            <v>1</v>
          </cell>
        </row>
        <row r="25">
          <cell r="B25" t="str">
            <v>RFS</v>
          </cell>
          <cell r="C25" t="str">
            <v>Chesterfield Royal Hospital NHS Foundation Trust</v>
          </cell>
          <cell r="D25">
            <v>1</v>
          </cell>
          <cell r="E25">
            <v>1</v>
          </cell>
          <cell r="F25">
            <v>0</v>
          </cell>
          <cell r="G25">
            <v>0</v>
          </cell>
          <cell r="H25">
            <v>1</v>
          </cell>
          <cell r="I25">
            <v>0</v>
          </cell>
        </row>
        <row r="26">
          <cell r="B26" t="str">
            <v>RTG</v>
          </cell>
          <cell r="C26" t="str">
            <v>University Hospitals of Derby and Burton NHS Foundation Trust</v>
          </cell>
          <cell r="D26">
            <v>1</v>
          </cell>
          <cell r="E26">
            <v>1</v>
          </cell>
          <cell r="F26">
            <v>0</v>
          </cell>
          <cell r="G26">
            <v>1</v>
          </cell>
          <cell r="H26">
            <v>1</v>
          </cell>
          <cell r="I26">
            <v>0</v>
          </cell>
        </row>
        <row r="27">
          <cell r="B27" t="str">
            <v>RDE</v>
          </cell>
          <cell r="C27" t="str">
            <v>East Suffolk and North Essex NHS Foundation Trust</v>
          </cell>
          <cell r="D27">
            <v>1</v>
          </cell>
          <cell r="E27">
            <v>1</v>
          </cell>
          <cell r="F27">
            <v>0</v>
          </cell>
          <cell r="G27">
            <v>0</v>
          </cell>
          <cell r="H27">
            <v>1</v>
          </cell>
          <cell r="I27">
            <v>1</v>
          </cell>
        </row>
        <row r="28">
          <cell r="B28" t="str">
            <v>RGR</v>
          </cell>
          <cell r="C28" t="str">
            <v>West Suffolk NHS Foundation Trust</v>
          </cell>
          <cell r="D28">
            <v>1</v>
          </cell>
          <cell r="E28">
            <v>1</v>
          </cell>
          <cell r="F28">
            <v>0</v>
          </cell>
          <cell r="G28">
            <v>1</v>
          </cell>
          <cell r="H28">
            <v>1</v>
          </cell>
          <cell r="I28">
            <v>1</v>
          </cell>
        </row>
        <row r="29">
          <cell r="B29" t="str">
            <v>RA9</v>
          </cell>
          <cell r="C29" t="str">
            <v>Torbay and South Devon NHS Foundation Trust</v>
          </cell>
          <cell r="D29">
            <v>1</v>
          </cell>
          <cell r="E29">
            <v>1</v>
          </cell>
          <cell r="F29">
            <v>0</v>
          </cell>
          <cell r="G29">
            <v>1</v>
          </cell>
          <cell r="H29">
            <v>1</v>
          </cell>
          <cell r="I29">
            <v>1</v>
          </cell>
        </row>
        <row r="30">
          <cell r="B30" t="str">
            <v>RH8</v>
          </cell>
          <cell r="C30" t="str">
            <v>Royal Devon University Healthcare NHS Foundation Trust</v>
          </cell>
          <cell r="D30">
            <v>1</v>
          </cell>
          <cell r="E30">
            <v>1</v>
          </cell>
          <cell r="F30">
            <v>0</v>
          </cell>
          <cell r="G30">
            <v>0</v>
          </cell>
          <cell r="H30">
            <v>1</v>
          </cell>
          <cell r="I30">
            <v>1</v>
          </cell>
        </row>
        <row r="31">
          <cell r="B31" t="str">
            <v>RK9</v>
          </cell>
          <cell r="C31" t="str">
            <v>University Hospitals Plymouth NHS Trust</v>
          </cell>
          <cell r="D31">
            <v>1</v>
          </cell>
          <cell r="E31">
            <v>1</v>
          </cell>
          <cell r="F31">
            <v>0</v>
          </cell>
          <cell r="G31">
            <v>1</v>
          </cell>
          <cell r="H31">
            <v>1</v>
          </cell>
          <cell r="I31">
            <v>1</v>
          </cell>
        </row>
        <row r="32">
          <cell r="B32" t="str">
            <v>RWD</v>
          </cell>
          <cell r="C32" t="str">
            <v>United Lincolnshire Hospitals NHS Trust</v>
          </cell>
          <cell r="D32">
            <v>1</v>
          </cell>
          <cell r="E32">
            <v>1</v>
          </cell>
          <cell r="F32">
            <v>0</v>
          </cell>
          <cell r="G32">
            <v>1</v>
          </cell>
          <cell r="H32">
            <v>1</v>
          </cell>
          <cell r="I32">
            <v>1</v>
          </cell>
        </row>
        <row r="33">
          <cell r="B33" t="str">
            <v>RWE</v>
          </cell>
          <cell r="C33" t="str">
            <v>University Hospitals of Leicester NHS Trust</v>
          </cell>
          <cell r="D33">
            <v>1</v>
          </cell>
          <cell r="E33">
            <v>1</v>
          </cell>
          <cell r="F33">
            <v>0</v>
          </cell>
          <cell r="G33">
            <v>1</v>
          </cell>
          <cell r="H33">
            <v>1</v>
          </cell>
          <cell r="I33">
            <v>1</v>
          </cell>
        </row>
        <row r="34">
          <cell r="B34" t="str">
            <v>RJ1</v>
          </cell>
          <cell r="C34" t="str">
            <v>Guy's and St Thomas' NHS Foundation Trust</v>
          </cell>
          <cell r="D34">
            <v>1</v>
          </cell>
          <cell r="E34">
            <v>1</v>
          </cell>
          <cell r="F34">
            <v>0</v>
          </cell>
          <cell r="G34">
            <v>1</v>
          </cell>
          <cell r="H34">
            <v>1</v>
          </cell>
          <cell r="I34">
            <v>0</v>
          </cell>
        </row>
        <row r="35">
          <cell r="B35" t="str">
            <v>RJ2</v>
          </cell>
          <cell r="C35" t="str">
            <v>Lewisham and Greenwich NHS Trust</v>
          </cell>
          <cell r="D35">
            <v>1</v>
          </cell>
          <cell r="E35">
            <v>1</v>
          </cell>
          <cell r="F35">
            <v>0</v>
          </cell>
          <cell r="G35">
            <v>1</v>
          </cell>
          <cell r="H35">
            <v>1</v>
          </cell>
          <cell r="I35">
            <v>1</v>
          </cell>
        </row>
        <row r="36">
          <cell r="B36" t="str">
            <v>RJZ</v>
          </cell>
          <cell r="C36" t="str">
            <v>King's College Hospital NHS Foundation Trust</v>
          </cell>
          <cell r="D36">
            <v>1</v>
          </cell>
          <cell r="E36">
            <v>1</v>
          </cell>
          <cell r="F36">
            <v>0</v>
          </cell>
          <cell r="G36">
            <v>1</v>
          </cell>
          <cell r="H36">
            <v>1</v>
          </cell>
          <cell r="I36">
            <v>1</v>
          </cell>
        </row>
        <row r="37">
          <cell r="B37" t="str">
            <v>RN7</v>
          </cell>
          <cell r="C37" t="str">
            <v>Dartford and Gravesham NHS Trust</v>
          </cell>
          <cell r="D37">
            <v>1</v>
          </cell>
          <cell r="E37">
            <v>1</v>
          </cell>
          <cell r="F37">
            <v>0</v>
          </cell>
          <cell r="G37">
            <v>0</v>
          </cell>
          <cell r="H37">
            <v>1</v>
          </cell>
          <cell r="I37">
            <v>0</v>
          </cell>
        </row>
        <row r="38">
          <cell r="B38" t="str">
            <v>RPA</v>
          </cell>
          <cell r="C38" t="str">
            <v>Medway NHS Foundation Trust</v>
          </cell>
          <cell r="D38">
            <v>1</v>
          </cell>
          <cell r="E38">
            <v>1</v>
          </cell>
          <cell r="F38">
            <v>0</v>
          </cell>
          <cell r="G38">
            <v>1</v>
          </cell>
          <cell r="H38">
            <v>1</v>
          </cell>
          <cell r="I38">
            <v>1</v>
          </cell>
        </row>
        <row r="39">
          <cell r="B39" t="str">
            <v>RVV</v>
          </cell>
          <cell r="C39" t="str">
            <v>East Kent Hospitals University NHS Foundation Trust</v>
          </cell>
          <cell r="D39">
            <v>1</v>
          </cell>
          <cell r="E39">
            <v>1</v>
          </cell>
          <cell r="F39">
            <v>0</v>
          </cell>
          <cell r="G39">
            <v>1</v>
          </cell>
          <cell r="H39">
            <v>1</v>
          </cell>
          <cell r="I39">
            <v>1</v>
          </cell>
        </row>
        <row r="40">
          <cell r="B40" t="str">
            <v>RWF</v>
          </cell>
          <cell r="C40" t="str">
            <v>Maidstone and Tunbridge Wells NHS Trust</v>
          </cell>
          <cell r="D40">
            <v>1</v>
          </cell>
          <cell r="E40">
            <v>1</v>
          </cell>
          <cell r="F40">
            <v>0</v>
          </cell>
          <cell r="G40">
            <v>1</v>
          </cell>
          <cell r="H40">
            <v>1</v>
          </cell>
          <cell r="I40">
            <v>1</v>
          </cell>
        </row>
        <row r="41">
          <cell r="B41" t="str">
            <v>RQW</v>
          </cell>
          <cell r="C41" t="str">
            <v>The Princess Alexandra Hospital NHS Trust</v>
          </cell>
          <cell r="D41">
            <v>1</v>
          </cell>
          <cell r="E41">
            <v>1</v>
          </cell>
          <cell r="F41">
            <v>0</v>
          </cell>
          <cell r="G41">
            <v>1</v>
          </cell>
          <cell r="H41">
            <v>1</v>
          </cell>
          <cell r="I41">
            <v>1</v>
          </cell>
        </row>
        <row r="42">
          <cell r="B42" t="str">
            <v>RWG</v>
          </cell>
          <cell r="C42" t="str">
            <v>West Hertfordshire Hospitals Teaching NHS Trust</v>
          </cell>
          <cell r="D42">
            <v>1</v>
          </cell>
          <cell r="E42">
            <v>1</v>
          </cell>
          <cell r="F42">
            <v>0</v>
          </cell>
          <cell r="G42">
            <v>1</v>
          </cell>
          <cell r="H42">
            <v>1</v>
          </cell>
          <cell r="I42">
            <v>1</v>
          </cell>
        </row>
        <row r="43">
          <cell r="B43" t="str">
            <v>RWH</v>
          </cell>
          <cell r="C43" t="str">
            <v>East and North Hertfordshire NHS Trust</v>
          </cell>
          <cell r="D43">
            <v>1</v>
          </cell>
          <cell r="E43">
            <v>1</v>
          </cell>
          <cell r="F43">
            <v>0</v>
          </cell>
          <cell r="G43">
            <v>1</v>
          </cell>
          <cell r="H43">
            <v>1</v>
          </cell>
          <cell r="I43">
            <v>1</v>
          </cell>
        </row>
        <row r="44">
          <cell r="B44" t="str">
            <v>R1H</v>
          </cell>
          <cell r="C44" t="str">
            <v>Barts Health NHS Trust</v>
          </cell>
          <cell r="D44">
            <v>1</v>
          </cell>
          <cell r="E44">
            <v>1</v>
          </cell>
          <cell r="F44">
            <v>0</v>
          </cell>
          <cell r="G44">
            <v>1</v>
          </cell>
          <cell r="H44">
            <v>1</v>
          </cell>
          <cell r="I44">
            <v>0</v>
          </cell>
        </row>
        <row r="45">
          <cell r="B45" t="str">
            <v>RF4</v>
          </cell>
          <cell r="C45" t="str">
            <v>Barking, Havering and Redbridge University Hospitals NHS Trust</v>
          </cell>
          <cell r="D45">
            <v>0</v>
          </cell>
          <cell r="E45">
            <v>1</v>
          </cell>
          <cell r="F45">
            <v>0</v>
          </cell>
          <cell r="G45">
            <v>0</v>
          </cell>
          <cell r="H45">
            <v>0</v>
          </cell>
          <cell r="I45">
            <v>0</v>
          </cell>
        </row>
        <row r="46">
          <cell r="B46" t="str">
            <v>RQX</v>
          </cell>
          <cell r="C46" t="str">
            <v>Homerton University Hospital NHS Foundation Trust</v>
          </cell>
          <cell r="D46">
            <v>1</v>
          </cell>
          <cell r="E46">
            <v>1</v>
          </cell>
          <cell r="F46">
            <v>0</v>
          </cell>
          <cell r="G46">
            <v>1</v>
          </cell>
          <cell r="H46">
            <v>1</v>
          </cell>
          <cell r="I46">
            <v>1</v>
          </cell>
        </row>
        <row r="47">
          <cell r="B47" t="str">
            <v>RAL</v>
          </cell>
          <cell r="C47" t="str">
            <v>Royal Free London NHS Foundation Trust</v>
          </cell>
          <cell r="D47">
            <v>1</v>
          </cell>
          <cell r="E47">
            <v>1</v>
          </cell>
          <cell r="F47">
            <v>0</v>
          </cell>
          <cell r="G47">
            <v>0</v>
          </cell>
          <cell r="H47">
            <v>1</v>
          </cell>
          <cell r="I47">
            <v>1</v>
          </cell>
        </row>
        <row r="48">
          <cell r="B48" t="str">
            <v>RKE</v>
          </cell>
          <cell r="C48" t="str">
            <v>Whittington Health NHS Trust</v>
          </cell>
          <cell r="D48">
            <v>1</v>
          </cell>
          <cell r="E48">
            <v>1</v>
          </cell>
          <cell r="F48">
            <v>0</v>
          </cell>
          <cell r="G48">
            <v>1</v>
          </cell>
          <cell r="H48">
            <v>1</v>
          </cell>
          <cell r="I48">
            <v>1</v>
          </cell>
        </row>
        <row r="49">
          <cell r="B49" t="str">
            <v>RP6</v>
          </cell>
          <cell r="C49" t="str">
            <v>Moorfields Eye Hospital NHS Foundation Trust</v>
          </cell>
          <cell r="D49">
            <v>1</v>
          </cell>
          <cell r="E49">
            <v>1</v>
          </cell>
          <cell r="F49">
            <v>0</v>
          </cell>
          <cell r="G49">
            <v>1</v>
          </cell>
          <cell r="H49">
            <v>1</v>
          </cell>
          <cell r="I49">
            <v>0</v>
          </cell>
        </row>
        <row r="50">
          <cell r="B50" t="str">
            <v>RRV</v>
          </cell>
          <cell r="C50" t="str">
            <v>University College London Hospitals NHS Foundation Trust</v>
          </cell>
          <cell r="D50">
            <v>1</v>
          </cell>
          <cell r="E50">
            <v>1</v>
          </cell>
          <cell r="F50">
            <v>0</v>
          </cell>
          <cell r="G50">
            <v>1</v>
          </cell>
          <cell r="H50">
            <v>1</v>
          </cell>
          <cell r="I50">
            <v>1</v>
          </cell>
        </row>
        <row r="51">
          <cell r="B51" t="str">
            <v>RCX</v>
          </cell>
          <cell r="C51" t="str">
            <v>The Queen Elizabeth Hospital, King's Lynn, NHS Foundation Trust</v>
          </cell>
          <cell r="D51">
            <v>1</v>
          </cell>
          <cell r="E51">
            <v>1</v>
          </cell>
          <cell r="F51">
            <v>0</v>
          </cell>
          <cell r="G51">
            <v>1</v>
          </cell>
          <cell r="H51">
            <v>1</v>
          </cell>
          <cell r="I51">
            <v>1</v>
          </cell>
        </row>
        <row r="52">
          <cell r="B52" t="str">
            <v>RGP</v>
          </cell>
          <cell r="C52" t="str">
            <v>James Paget University Hospitals NHS Foundation Trust</v>
          </cell>
          <cell r="D52">
            <v>1</v>
          </cell>
          <cell r="E52">
            <v>1</v>
          </cell>
          <cell r="F52">
            <v>0</v>
          </cell>
          <cell r="G52">
            <v>1</v>
          </cell>
          <cell r="H52">
            <v>1</v>
          </cell>
          <cell r="I52">
            <v>1</v>
          </cell>
        </row>
        <row r="53">
          <cell r="B53" t="str">
            <v>RM1</v>
          </cell>
          <cell r="C53" t="str">
            <v>Norfolk and Norwich University Hospitals NHS Foundation Trust</v>
          </cell>
          <cell r="D53">
            <v>1</v>
          </cell>
          <cell r="E53">
            <v>1</v>
          </cell>
          <cell r="F53">
            <v>0</v>
          </cell>
          <cell r="G53">
            <v>1</v>
          </cell>
          <cell r="H53">
            <v>1</v>
          </cell>
          <cell r="I53">
            <v>0</v>
          </cell>
        </row>
        <row r="54">
          <cell r="B54" t="str">
            <v>RJE</v>
          </cell>
          <cell r="C54" t="str">
            <v>University Hospitals of North Midlands NHS Trust</v>
          </cell>
          <cell r="D54">
            <v>1</v>
          </cell>
          <cell r="E54">
            <v>1</v>
          </cell>
          <cell r="F54">
            <v>0</v>
          </cell>
          <cell r="G54">
            <v>1</v>
          </cell>
          <cell r="H54">
            <v>1</v>
          </cell>
          <cell r="I54">
            <v>1</v>
          </cell>
        </row>
        <row r="55">
          <cell r="B55" t="str">
            <v>RDU</v>
          </cell>
          <cell r="C55" t="str">
            <v>Frimley Health NHS Foundation Trust</v>
          </cell>
          <cell r="D55">
            <v>1</v>
          </cell>
          <cell r="E55">
            <v>1</v>
          </cell>
          <cell r="F55">
            <v>0</v>
          </cell>
          <cell r="G55">
            <v>1</v>
          </cell>
          <cell r="H55">
            <v>1</v>
          </cell>
          <cell r="I55">
            <v>1</v>
          </cell>
        </row>
        <row r="56">
          <cell r="B56" t="str">
            <v>RXC</v>
          </cell>
          <cell r="C56" t="str">
            <v>East Sussex Healthcare NHS Trust</v>
          </cell>
          <cell r="D56">
            <v>1</v>
          </cell>
          <cell r="E56">
            <v>1</v>
          </cell>
          <cell r="F56">
            <v>0</v>
          </cell>
          <cell r="G56">
            <v>1</v>
          </cell>
          <cell r="H56">
            <v>1</v>
          </cell>
          <cell r="I56">
            <v>1</v>
          </cell>
        </row>
        <row r="57">
          <cell r="B57" t="str">
            <v>RYR</v>
          </cell>
          <cell r="C57" t="str">
            <v>University Hospitals Sussex NHS Foundation Trust</v>
          </cell>
          <cell r="D57">
            <v>1</v>
          </cell>
          <cell r="E57">
            <v>1</v>
          </cell>
          <cell r="F57">
            <v>0</v>
          </cell>
          <cell r="G57">
            <v>1</v>
          </cell>
          <cell r="H57">
            <v>1</v>
          </cell>
          <cell r="I57">
            <v>1</v>
          </cell>
        </row>
        <row r="58">
          <cell r="B58" t="str">
            <v>RXW</v>
          </cell>
          <cell r="C58" t="str">
            <v>The Shrewsbury and Telford Hospital NHS Trust</v>
          </cell>
          <cell r="D58">
            <v>1</v>
          </cell>
          <cell r="E58">
            <v>1</v>
          </cell>
          <cell r="F58">
            <v>0</v>
          </cell>
          <cell r="G58">
            <v>0</v>
          </cell>
          <cell r="H58">
            <v>1</v>
          </cell>
          <cell r="I58">
            <v>0</v>
          </cell>
        </row>
        <row r="59">
          <cell r="B59" t="str">
            <v>R0A</v>
          </cell>
          <cell r="C59" t="str">
            <v>Manchester University NHS Foundation Trust</v>
          </cell>
          <cell r="D59">
            <v>1</v>
          </cell>
          <cell r="E59">
            <v>1</v>
          </cell>
          <cell r="F59">
            <v>0</v>
          </cell>
          <cell r="G59">
            <v>0</v>
          </cell>
          <cell r="H59">
            <v>1</v>
          </cell>
          <cell r="I59">
            <v>1</v>
          </cell>
        </row>
        <row r="60">
          <cell r="B60" t="str">
            <v>RM3</v>
          </cell>
          <cell r="C60" t="str">
            <v>Northern Care Alliance NHS Foundation Trust</v>
          </cell>
          <cell r="D60">
            <v>1</v>
          </cell>
          <cell r="E60">
            <v>1</v>
          </cell>
          <cell r="F60">
            <v>0</v>
          </cell>
          <cell r="G60">
            <v>1</v>
          </cell>
          <cell r="H60">
            <v>1</v>
          </cell>
          <cell r="I60">
            <v>0</v>
          </cell>
        </row>
        <row r="61">
          <cell r="B61" t="str">
            <v>RMC</v>
          </cell>
          <cell r="C61" t="str">
            <v>Bolton NHS Foundation Trust</v>
          </cell>
          <cell r="D61">
            <v>1</v>
          </cell>
          <cell r="E61">
            <v>0</v>
          </cell>
          <cell r="F61">
            <v>0</v>
          </cell>
          <cell r="G61">
            <v>1</v>
          </cell>
          <cell r="H61">
            <v>1</v>
          </cell>
          <cell r="I61">
            <v>0</v>
          </cell>
        </row>
        <row r="62">
          <cell r="B62" t="str">
            <v>RMP</v>
          </cell>
          <cell r="C62" t="str">
            <v>Tameside and Glossop Integrated Care NHS Foundation Trust</v>
          </cell>
          <cell r="D62">
            <v>1</v>
          </cell>
          <cell r="E62">
            <v>1</v>
          </cell>
          <cell r="F62">
            <v>0</v>
          </cell>
          <cell r="G62">
            <v>1</v>
          </cell>
          <cell r="H62">
            <v>1</v>
          </cell>
          <cell r="I62">
            <v>1</v>
          </cell>
        </row>
        <row r="63">
          <cell r="B63" t="str">
            <v>RRF</v>
          </cell>
          <cell r="C63" t="str">
            <v>Wrightington, Wigan and Leigh NHS Foundation Trust</v>
          </cell>
          <cell r="D63">
            <v>1</v>
          </cell>
          <cell r="E63">
            <v>1</v>
          </cell>
          <cell r="F63">
            <v>0</v>
          </cell>
          <cell r="G63">
            <v>1</v>
          </cell>
          <cell r="H63">
            <v>1</v>
          </cell>
          <cell r="I63">
            <v>1</v>
          </cell>
        </row>
        <row r="64">
          <cell r="B64" t="str">
            <v>RWJ</v>
          </cell>
          <cell r="C64" t="str">
            <v>Stockport NHS Foundation Trust</v>
          </cell>
          <cell r="D64">
            <v>1</v>
          </cell>
          <cell r="E64">
            <v>1</v>
          </cell>
          <cell r="F64">
            <v>0</v>
          </cell>
          <cell r="G64">
            <v>1</v>
          </cell>
          <cell r="H64">
            <v>1</v>
          </cell>
          <cell r="I64">
            <v>1</v>
          </cell>
        </row>
        <row r="65">
          <cell r="B65" t="str">
            <v>RCB</v>
          </cell>
          <cell r="C65" t="str">
            <v>York and Scarborough Teaching Hospitals NHS Foundation Trust</v>
          </cell>
          <cell r="D65">
            <v>1</v>
          </cell>
          <cell r="E65">
            <v>0</v>
          </cell>
          <cell r="F65">
            <v>0</v>
          </cell>
          <cell r="G65">
            <v>1</v>
          </cell>
          <cell r="H65">
            <v>1</v>
          </cell>
          <cell r="I65">
            <v>1</v>
          </cell>
        </row>
        <row r="66">
          <cell r="B66" t="str">
            <v>RCD</v>
          </cell>
          <cell r="C66" t="str">
            <v>Harrogate and District NHS Foundation Trust</v>
          </cell>
          <cell r="D66">
            <v>1</v>
          </cell>
          <cell r="E66">
            <v>1</v>
          </cell>
          <cell r="F66">
            <v>0</v>
          </cell>
          <cell r="G66">
            <v>1</v>
          </cell>
          <cell r="H66">
            <v>1</v>
          </cell>
          <cell r="I66">
            <v>1</v>
          </cell>
        </row>
        <row r="67">
          <cell r="B67" t="str">
            <v>RJL</v>
          </cell>
          <cell r="C67" t="str">
            <v>Northern Lincolnshire and Goole NHS Foundation Trust</v>
          </cell>
          <cell r="D67">
            <v>1</v>
          </cell>
          <cell r="E67">
            <v>1</v>
          </cell>
          <cell r="F67">
            <v>0</v>
          </cell>
          <cell r="G67">
            <v>1</v>
          </cell>
          <cell r="H67">
            <v>1</v>
          </cell>
          <cell r="I67">
            <v>1</v>
          </cell>
        </row>
        <row r="68">
          <cell r="B68" t="str">
            <v>RWA</v>
          </cell>
          <cell r="C68" t="str">
            <v>Hull University Teaching Hospitals NHS Trust</v>
          </cell>
          <cell r="D68">
            <v>1</v>
          </cell>
          <cell r="E68">
            <v>1</v>
          </cell>
          <cell r="F68">
            <v>0</v>
          </cell>
          <cell r="G68">
            <v>1</v>
          </cell>
          <cell r="H68">
            <v>1</v>
          </cell>
          <cell r="I68">
            <v>1</v>
          </cell>
        </row>
        <row r="69">
          <cell r="B69" t="str">
            <v>RD1</v>
          </cell>
          <cell r="C69" t="str">
            <v>Royal United Hospitals Bath NHS Foundation Trust</v>
          </cell>
          <cell r="D69">
            <v>1</v>
          </cell>
          <cell r="E69">
            <v>1</v>
          </cell>
          <cell r="F69">
            <v>0</v>
          </cell>
          <cell r="G69">
            <v>1</v>
          </cell>
          <cell r="H69">
            <v>1</v>
          </cell>
          <cell r="I69">
            <v>1</v>
          </cell>
        </row>
        <row r="70">
          <cell r="B70" t="str">
            <v>RN3</v>
          </cell>
          <cell r="C70" t="str">
            <v>Great Western Hospitals NHS Foundation Trust</v>
          </cell>
          <cell r="D70">
            <v>1</v>
          </cell>
          <cell r="E70">
            <v>1</v>
          </cell>
          <cell r="F70">
            <v>0</v>
          </cell>
          <cell r="G70">
            <v>1</v>
          </cell>
          <cell r="H70">
            <v>1</v>
          </cell>
          <cell r="I70">
            <v>1</v>
          </cell>
        </row>
        <row r="71">
          <cell r="B71" t="str">
            <v>RNZ</v>
          </cell>
          <cell r="C71" t="str">
            <v>Salisbury NHS Foundation Trust</v>
          </cell>
          <cell r="D71">
            <v>1</v>
          </cell>
          <cell r="E71">
            <v>1</v>
          </cell>
          <cell r="F71">
            <v>0</v>
          </cell>
          <cell r="G71">
            <v>1</v>
          </cell>
          <cell r="H71">
            <v>1</v>
          </cell>
          <cell r="I71">
            <v>1</v>
          </cell>
        </row>
        <row r="72">
          <cell r="B72" t="str">
            <v>RNQ</v>
          </cell>
          <cell r="C72" t="str">
            <v>Kettering General Hospital NHS Foundation Trust</v>
          </cell>
          <cell r="D72">
            <v>1</v>
          </cell>
          <cell r="E72">
            <v>1</v>
          </cell>
          <cell r="F72">
            <v>0</v>
          </cell>
          <cell r="G72">
            <v>1</v>
          </cell>
          <cell r="H72">
            <v>1</v>
          </cell>
          <cell r="I72">
            <v>1</v>
          </cell>
        </row>
        <row r="73">
          <cell r="B73" t="str">
            <v>RNS</v>
          </cell>
          <cell r="C73" t="str">
            <v>Northampton General Hospital NHS Trust</v>
          </cell>
          <cell r="D73">
            <v>1</v>
          </cell>
          <cell r="E73">
            <v>1</v>
          </cell>
          <cell r="F73">
            <v>0</v>
          </cell>
          <cell r="G73">
            <v>1</v>
          </cell>
          <cell r="H73">
            <v>1</v>
          </cell>
          <cell r="I73">
            <v>0</v>
          </cell>
        </row>
        <row r="74">
          <cell r="B74" t="str">
            <v>RTE</v>
          </cell>
          <cell r="C74" t="str">
            <v>Gloucestershire Hospitals NHS Foundation Trust</v>
          </cell>
          <cell r="D74">
            <v>1</v>
          </cell>
          <cell r="E74">
            <v>1</v>
          </cell>
          <cell r="F74">
            <v>0</v>
          </cell>
          <cell r="G74">
            <v>1</v>
          </cell>
          <cell r="H74">
            <v>1</v>
          </cell>
          <cell r="I74">
            <v>1</v>
          </cell>
        </row>
        <row r="75">
          <cell r="B75" t="str">
            <v>R1F</v>
          </cell>
          <cell r="C75" t="str">
            <v>Isle of Wight NHS Trust</v>
          </cell>
          <cell r="D75">
            <v>1</v>
          </cell>
          <cell r="E75">
            <v>1</v>
          </cell>
          <cell r="F75">
            <v>0</v>
          </cell>
          <cell r="G75">
            <v>1</v>
          </cell>
          <cell r="H75">
            <v>1</v>
          </cell>
          <cell r="I75">
            <v>1</v>
          </cell>
        </row>
        <row r="76">
          <cell r="B76" t="str">
            <v>RHM</v>
          </cell>
          <cell r="C76" t="str">
            <v>University Hospital Southampton NHS Foundation Trust</v>
          </cell>
          <cell r="D76">
            <v>1</v>
          </cell>
          <cell r="E76">
            <v>1</v>
          </cell>
          <cell r="F76">
            <v>0</v>
          </cell>
          <cell r="G76">
            <v>1</v>
          </cell>
          <cell r="H76">
            <v>1</v>
          </cell>
          <cell r="I76">
            <v>1</v>
          </cell>
        </row>
        <row r="77">
          <cell r="B77" t="str">
            <v>RHU</v>
          </cell>
          <cell r="C77" t="str">
            <v>Portsmouth Hospitals University National Health Service Trust</v>
          </cell>
          <cell r="D77">
            <v>1</v>
          </cell>
          <cell r="E77">
            <v>1</v>
          </cell>
          <cell r="F77">
            <v>0</v>
          </cell>
          <cell r="G77">
            <v>1</v>
          </cell>
          <cell r="H77">
            <v>1</v>
          </cell>
          <cell r="I77">
            <v>1</v>
          </cell>
        </row>
        <row r="78">
          <cell r="B78" t="str">
            <v>RN5</v>
          </cell>
          <cell r="C78" t="str">
            <v>Hampshire Hospitals NHS Foundation Trust</v>
          </cell>
          <cell r="D78">
            <v>1</v>
          </cell>
          <cell r="E78">
            <v>1</v>
          </cell>
          <cell r="F78">
            <v>0</v>
          </cell>
          <cell r="G78">
            <v>1</v>
          </cell>
          <cell r="H78">
            <v>1</v>
          </cell>
          <cell r="I78">
            <v>1</v>
          </cell>
        </row>
        <row r="79">
          <cell r="B79" t="str">
            <v>R1K</v>
          </cell>
          <cell r="C79" t="str">
            <v>London North West University Healthcare NHS Trust</v>
          </cell>
          <cell r="D79">
            <v>1</v>
          </cell>
          <cell r="E79">
            <v>1</v>
          </cell>
          <cell r="F79">
            <v>0</v>
          </cell>
          <cell r="G79">
            <v>0</v>
          </cell>
          <cell r="H79">
            <v>1</v>
          </cell>
          <cell r="I79">
            <v>1</v>
          </cell>
        </row>
        <row r="80">
          <cell r="B80" t="str">
            <v>RAS</v>
          </cell>
          <cell r="C80" t="str">
            <v>The Hillingdon Hospitals NHS Foundation Trust</v>
          </cell>
          <cell r="D80">
            <v>1</v>
          </cell>
          <cell r="E80">
            <v>1</v>
          </cell>
          <cell r="F80">
            <v>0</v>
          </cell>
          <cell r="G80">
            <v>1</v>
          </cell>
          <cell r="H80">
            <v>1</v>
          </cell>
          <cell r="I80">
            <v>1</v>
          </cell>
        </row>
        <row r="81">
          <cell r="B81" t="str">
            <v>RQM</v>
          </cell>
          <cell r="C81" t="str">
            <v>Chelsea and Westminster Hospital NHS Foundation Trust</v>
          </cell>
          <cell r="D81">
            <v>1</v>
          </cell>
          <cell r="E81">
            <v>1</v>
          </cell>
          <cell r="F81">
            <v>0</v>
          </cell>
          <cell r="G81">
            <v>1</v>
          </cell>
          <cell r="H81">
            <v>1</v>
          </cell>
          <cell r="I81">
            <v>1</v>
          </cell>
        </row>
        <row r="82">
          <cell r="B82" t="str">
            <v>RYJ</v>
          </cell>
          <cell r="C82" t="str">
            <v>Imperial College Healthcare NHS Trust</v>
          </cell>
          <cell r="D82">
            <v>1</v>
          </cell>
          <cell r="E82">
            <v>1</v>
          </cell>
          <cell r="F82">
            <v>0</v>
          </cell>
          <cell r="G82">
            <v>1</v>
          </cell>
          <cell r="H82">
            <v>1</v>
          </cell>
          <cell r="I82">
            <v>1</v>
          </cell>
        </row>
        <row r="83">
          <cell r="B83" t="str">
            <v>RH5</v>
          </cell>
          <cell r="C83" t="str">
            <v>Somerset NHS Foundation Trust</v>
          </cell>
          <cell r="D83">
            <v>1</v>
          </cell>
          <cell r="E83">
            <v>1</v>
          </cell>
          <cell r="F83">
            <v>0</v>
          </cell>
          <cell r="G83">
            <v>0</v>
          </cell>
          <cell r="H83">
            <v>1</v>
          </cell>
          <cell r="I83">
            <v>1</v>
          </cell>
        </row>
        <row r="84">
          <cell r="B84" t="str">
            <v>RK5</v>
          </cell>
          <cell r="C84" t="str">
            <v>Sherwood Forest Hospitals NHS Foundation Trust</v>
          </cell>
          <cell r="D84">
            <v>0</v>
          </cell>
          <cell r="E84">
            <v>1</v>
          </cell>
          <cell r="F84">
            <v>0</v>
          </cell>
          <cell r="G84">
            <v>1</v>
          </cell>
          <cell r="H84">
            <v>1</v>
          </cell>
          <cell r="I84">
            <v>0</v>
          </cell>
        </row>
        <row r="85">
          <cell r="B85" t="str">
            <v>RX1</v>
          </cell>
          <cell r="C85" t="str">
            <v>Nottingham University Hospitals NHS Trust</v>
          </cell>
          <cell r="D85">
            <v>1</v>
          </cell>
          <cell r="E85">
            <v>1</v>
          </cell>
          <cell r="F85">
            <v>0</v>
          </cell>
          <cell r="G85">
            <v>0</v>
          </cell>
          <cell r="H85">
            <v>1</v>
          </cell>
          <cell r="I85">
            <v>0</v>
          </cell>
        </row>
        <row r="86">
          <cell r="B86" t="str">
            <v>REF</v>
          </cell>
          <cell r="C86" t="str">
            <v>Royal Cornwall Hospitals NHS Trust</v>
          </cell>
          <cell r="D86">
            <v>1</v>
          </cell>
          <cell r="E86">
            <v>1</v>
          </cell>
          <cell r="F86">
            <v>0</v>
          </cell>
          <cell r="G86">
            <v>1</v>
          </cell>
          <cell r="H86">
            <v>1</v>
          </cell>
          <cell r="I86">
            <v>1</v>
          </cell>
        </row>
        <row r="87">
          <cell r="B87" t="str">
            <v>RHW</v>
          </cell>
          <cell r="C87" t="str">
            <v>Royal Berkshire NHS Foundation Trust</v>
          </cell>
          <cell r="D87">
            <v>1</v>
          </cell>
          <cell r="E87">
            <v>1</v>
          </cell>
          <cell r="F87">
            <v>0</v>
          </cell>
          <cell r="G87">
            <v>1</v>
          </cell>
          <cell r="H87">
            <v>1</v>
          </cell>
          <cell r="I87">
            <v>1</v>
          </cell>
        </row>
        <row r="88">
          <cell r="B88" t="str">
            <v>RTH</v>
          </cell>
          <cell r="C88" t="str">
            <v>Oxford University Hospitals NHS Foundation Trust</v>
          </cell>
          <cell r="D88">
            <v>1</v>
          </cell>
          <cell r="E88">
            <v>1</v>
          </cell>
          <cell r="F88">
            <v>0</v>
          </cell>
          <cell r="G88">
            <v>1</v>
          </cell>
          <cell r="H88">
            <v>1</v>
          </cell>
          <cell r="I88">
            <v>1</v>
          </cell>
        </row>
        <row r="89">
          <cell r="B89" t="str">
            <v>RXQ</v>
          </cell>
          <cell r="C89" t="str">
            <v>Buckinghamshire Healthcare NHS Trust</v>
          </cell>
          <cell r="D89">
            <v>1</v>
          </cell>
          <cell r="E89">
            <v>1</v>
          </cell>
          <cell r="F89">
            <v>0</v>
          </cell>
          <cell r="G89">
            <v>0</v>
          </cell>
          <cell r="H89">
            <v>1</v>
          </cell>
          <cell r="I89">
            <v>0</v>
          </cell>
        </row>
        <row r="90">
          <cell r="B90" t="str">
            <v>RBK</v>
          </cell>
          <cell r="C90" t="str">
            <v>Walsall Healthcare NHS Trust</v>
          </cell>
          <cell r="D90">
            <v>1</v>
          </cell>
          <cell r="E90">
            <v>1</v>
          </cell>
          <cell r="F90">
            <v>0</v>
          </cell>
          <cell r="G90">
            <v>1</v>
          </cell>
          <cell r="H90">
            <v>1</v>
          </cell>
          <cell r="I90">
            <v>1</v>
          </cell>
        </row>
        <row r="91">
          <cell r="B91" t="str">
            <v>RL4</v>
          </cell>
          <cell r="C91" t="str">
            <v>The Royal Wolverhampton NHS Trust</v>
          </cell>
          <cell r="D91">
            <v>1</v>
          </cell>
          <cell r="E91">
            <v>1</v>
          </cell>
          <cell r="F91">
            <v>0</v>
          </cell>
          <cell r="G91">
            <v>1</v>
          </cell>
          <cell r="H91">
            <v>1</v>
          </cell>
          <cell r="I91">
            <v>0</v>
          </cell>
        </row>
        <row r="92">
          <cell r="B92" t="str">
            <v>RNA</v>
          </cell>
          <cell r="C92" t="str">
            <v>The Dudley Group NHS Foundation Trust</v>
          </cell>
          <cell r="D92">
            <v>1</v>
          </cell>
          <cell r="E92">
            <v>1</v>
          </cell>
          <cell r="F92">
            <v>0</v>
          </cell>
          <cell r="G92">
            <v>1</v>
          </cell>
          <cell r="H92">
            <v>1</v>
          </cell>
          <cell r="I92">
            <v>0</v>
          </cell>
        </row>
        <row r="93">
          <cell r="B93" t="str">
            <v>RXK</v>
          </cell>
          <cell r="C93" t="str">
            <v>Sandwell and West Birmingham Hospitals NHS Trust</v>
          </cell>
          <cell r="D93">
            <v>1</v>
          </cell>
          <cell r="E93">
            <v>0</v>
          </cell>
          <cell r="F93">
            <v>0</v>
          </cell>
          <cell r="G93">
            <v>1</v>
          </cell>
          <cell r="H93">
            <v>1</v>
          </cell>
          <cell r="I93">
            <v>1</v>
          </cell>
        </row>
        <row r="94">
          <cell r="B94" t="str">
            <v>RGN</v>
          </cell>
          <cell r="C94" t="str">
            <v>North West Anglia NHS Foundation Trust</v>
          </cell>
          <cell r="D94">
            <v>1</v>
          </cell>
          <cell r="E94">
            <v>1</v>
          </cell>
          <cell r="F94">
            <v>0</v>
          </cell>
          <cell r="G94">
            <v>1</v>
          </cell>
          <cell r="H94">
            <v>1</v>
          </cell>
          <cell r="I94">
            <v>1</v>
          </cell>
        </row>
        <row r="95">
          <cell r="B95" t="str">
            <v>RGT</v>
          </cell>
          <cell r="C95" t="str">
            <v>Cambridge University Hospitals NHS Foundation Trust</v>
          </cell>
          <cell r="D95">
            <v>1</v>
          </cell>
          <cell r="E95">
            <v>1</v>
          </cell>
          <cell r="F95">
            <v>0</v>
          </cell>
          <cell r="G95">
            <v>1</v>
          </cell>
          <cell r="H95">
            <v>1</v>
          </cell>
          <cell r="I95">
            <v>1</v>
          </cell>
        </row>
        <row r="96">
          <cell r="B96" t="str">
            <v>RA7</v>
          </cell>
          <cell r="C96" t="str">
            <v>University Hospitals Bristol and Weston NHS Foundation Trust</v>
          </cell>
          <cell r="D96">
            <v>1</v>
          </cell>
          <cell r="E96">
            <v>1</v>
          </cell>
          <cell r="F96">
            <v>0</v>
          </cell>
          <cell r="G96">
            <v>0</v>
          </cell>
          <cell r="H96">
            <v>1</v>
          </cell>
          <cell r="I96">
            <v>1</v>
          </cell>
        </row>
        <row r="97">
          <cell r="B97" t="str">
            <v>RVJ</v>
          </cell>
          <cell r="C97" t="str">
            <v>North Bristol NHS Trust</v>
          </cell>
          <cell r="D97">
            <v>1</v>
          </cell>
          <cell r="E97">
            <v>1</v>
          </cell>
          <cell r="F97">
            <v>0</v>
          </cell>
          <cell r="G97">
            <v>1</v>
          </cell>
          <cell r="H97">
            <v>1</v>
          </cell>
          <cell r="I97">
            <v>1</v>
          </cell>
        </row>
        <row r="98">
          <cell r="B98" t="str">
            <v>R0D</v>
          </cell>
          <cell r="C98" t="str">
            <v>University Hospitals Dorset NHS Foundation Trust</v>
          </cell>
          <cell r="D98">
            <v>1</v>
          </cell>
          <cell r="E98">
            <v>1</v>
          </cell>
          <cell r="F98">
            <v>0</v>
          </cell>
          <cell r="G98">
            <v>1</v>
          </cell>
          <cell r="H98">
            <v>1</v>
          </cell>
          <cell r="I98">
            <v>0</v>
          </cell>
        </row>
        <row r="99">
          <cell r="B99" t="str">
            <v>RBD</v>
          </cell>
          <cell r="C99" t="str">
            <v>Dorset County Hospital NHS Foundation Trust</v>
          </cell>
          <cell r="D99">
            <v>1</v>
          </cell>
          <cell r="E99">
            <v>1</v>
          </cell>
          <cell r="F99">
            <v>0</v>
          </cell>
          <cell r="G99">
            <v>1</v>
          </cell>
          <cell r="H99">
            <v>1</v>
          </cell>
          <cell r="I99">
            <v>0</v>
          </cell>
        </row>
        <row r="100">
          <cell r="B100" t="str">
            <v>RAX</v>
          </cell>
          <cell r="C100" t="str">
            <v>Kingston Hospital NHS Foundation Trust</v>
          </cell>
          <cell r="D100">
            <v>1</v>
          </cell>
          <cell r="E100">
            <v>1</v>
          </cell>
          <cell r="F100">
            <v>0</v>
          </cell>
          <cell r="G100">
            <v>1</v>
          </cell>
          <cell r="H100">
            <v>1</v>
          </cell>
          <cell r="I100">
            <v>1</v>
          </cell>
        </row>
        <row r="101">
          <cell r="B101" t="str">
            <v>RJ6</v>
          </cell>
          <cell r="C101" t="str">
            <v>Croydon Health Services NHS Trust</v>
          </cell>
          <cell r="D101">
            <v>1</v>
          </cell>
          <cell r="E101">
            <v>1</v>
          </cell>
          <cell r="F101">
            <v>0</v>
          </cell>
          <cell r="G101">
            <v>0</v>
          </cell>
          <cell r="H101">
            <v>1</v>
          </cell>
          <cell r="I101">
            <v>1</v>
          </cell>
        </row>
        <row r="102">
          <cell r="B102" t="str">
            <v>RJ7</v>
          </cell>
          <cell r="C102" t="str">
            <v>St George's University Hospitals NHS Foundation Trust</v>
          </cell>
          <cell r="D102">
            <v>1</v>
          </cell>
          <cell r="E102">
            <v>1</v>
          </cell>
          <cell r="F102">
            <v>0</v>
          </cell>
          <cell r="G102">
            <v>1</v>
          </cell>
          <cell r="H102">
            <v>1</v>
          </cell>
          <cell r="I102">
            <v>1</v>
          </cell>
        </row>
        <row r="103">
          <cell r="B103" t="str">
            <v>RVR</v>
          </cell>
          <cell r="C103" t="str">
            <v>Epsom and St Helier University Hospitals NHS Trust</v>
          </cell>
          <cell r="D103">
            <v>1</v>
          </cell>
          <cell r="E103">
            <v>1</v>
          </cell>
          <cell r="F103">
            <v>0</v>
          </cell>
          <cell r="G103">
            <v>1</v>
          </cell>
          <cell r="H103">
            <v>1</v>
          </cell>
          <cell r="I103">
            <v>1</v>
          </cell>
        </row>
        <row r="104">
          <cell r="B104" t="str">
            <v>RAE</v>
          </cell>
          <cell r="C104" t="str">
            <v>Bradford Teaching Hospitals NHS Foundation Trust</v>
          </cell>
          <cell r="D104">
            <v>1</v>
          </cell>
          <cell r="E104">
            <v>1</v>
          </cell>
          <cell r="F104">
            <v>0</v>
          </cell>
          <cell r="G104">
            <v>0</v>
          </cell>
          <cell r="H104">
            <v>1</v>
          </cell>
          <cell r="I104">
            <v>1</v>
          </cell>
        </row>
        <row r="105">
          <cell r="B105" t="str">
            <v>RCF</v>
          </cell>
          <cell r="C105" t="str">
            <v>Airedale NHS Foundation Trust</v>
          </cell>
          <cell r="D105">
            <v>0</v>
          </cell>
          <cell r="E105">
            <v>1</v>
          </cell>
          <cell r="F105">
            <v>0</v>
          </cell>
          <cell r="G105">
            <v>1</v>
          </cell>
          <cell r="H105">
            <v>1</v>
          </cell>
          <cell r="I105">
            <v>1</v>
          </cell>
        </row>
        <row r="106">
          <cell r="B106" t="str">
            <v>RR8</v>
          </cell>
          <cell r="C106" t="str">
            <v>Leeds Teaching Hospitals NHS Trust</v>
          </cell>
          <cell r="D106">
            <v>1</v>
          </cell>
          <cell r="E106">
            <v>1</v>
          </cell>
          <cell r="F106">
            <v>0</v>
          </cell>
          <cell r="G106">
            <v>1</v>
          </cell>
          <cell r="H106">
            <v>1</v>
          </cell>
          <cell r="I106">
            <v>1</v>
          </cell>
        </row>
        <row r="107">
          <cell r="B107" t="str">
            <v>RWY</v>
          </cell>
          <cell r="C107" t="str">
            <v>Calderdale and Huddersfield NHS Foundation Trust</v>
          </cell>
          <cell r="D107">
            <v>1</v>
          </cell>
          <cell r="E107">
            <v>1</v>
          </cell>
          <cell r="F107">
            <v>0</v>
          </cell>
          <cell r="G107">
            <v>1</v>
          </cell>
          <cell r="H107">
            <v>1</v>
          </cell>
          <cell r="I107">
            <v>1</v>
          </cell>
        </row>
        <row r="108">
          <cell r="B108" t="str">
            <v>RXF</v>
          </cell>
          <cell r="C108" t="str">
            <v>Mid Yorkshire Hospitals NHS Trust</v>
          </cell>
          <cell r="D108">
            <v>1</v>
          </cell>
          <cell r="E108">
            <v>1</v>
          </cell>
          <cell r="F108">
            <v>0</v>
          </cell>
          <cell r="G108">
            <v>1</v>
          </cell>
          <cell r="H108">
            <v>1</v>
          </cell>
          <cell r="I108">
            <v>1</v>
          </cell>
        </row>
        <row r="109">
          <cell r="B109" t="str">
            <v>RJC</v>
          </cell>
          <cell r="C109" t="str">
            <v>South Warwickshire NHS Foundation Trust</v>
          </cell>
          <cell r="D109">
            <v>1</v>
          </cell>
          <cell r="E109">
            <v>1</v>
          </cell>
          <cell r="F109">
            <v>0</v>
          </cell>
          <cell r="G109">
            <v>1</v>
          </cell>
          <cell r="H109">
            <v>1</v>
          </cell>
          <cell r="I109">
            <v>1</v>
          </cell>
        </row>
        <row r="110">
          <cell r="B110" t="str">
            <v>RKB</v>
          </cell>
          <cell r="C110" t="str">
            <v>University Hospitals Coventry and Warwickshire NHS Trust</v>
          </cell>
          <cell r="D110">
            <v>1</v>
          </cell>
          <cell r="E110">
            <v>1</v>
          </cell>
          <cell r="F110">
            <v>0</v>
          </cell>
          <cell r="G110">
            <v>0</v>
          </cell>
          <cell r="H110">
            <v>1</v>
          </cell>
          <cell r="I110">
            <v>1</v>
          </cell>
        </row>
        <row r="111">
          <cell r="B111" t="str">
            <v>RLT</v>
          </cell>
          <cell r="C111" t="str">
            <v>George Eliot Hospital NHS Trust</v>
          </cell>
          <cell r="D111">
            <v>1</v>
          </cell>
          <cell r="E111">
            <v>1</v>
          </cell>
          <cell r="F111">
            <v>0</v>
          </cell>
          <cell r="G111">
            <v>1</v>
          </cell>
          <cell r="H111">
            <v>1</v>
          </cell>
          <cell r="I111">
            <v>1</v>
          </cell>
        </row>
        <row r="112">
          <cell r="B112" t="str">
            <v>RA2</v>
          </cell>
          <cell r="C112" t="str">
            <v>Royal Surrey County Hospital NHS Foundation Trust</v>
          </cell>
          <cell r="D112">
            <v>0</v>
          </cell>
          <cell r="E112">
            <v>1</v>
          </cell>
          <cell r="F112">
            <v>0</v>
          </cell>
          <cell r="G112">
            <v>0</v>
          </cell>
          <cell r="H112">
            <v>1</v>
          </cell>
          <cell r="I112">
            <v>1</v>
          </cell>
        </row>
        <row r="113">
          <cell r="B113" t="str">
            <v>RTK</v>
          </cell>
          <cell r="C113" t="str">
            <v>Ashford and St Peter's Hospitals NHS Foundation Trust</v>
          </cell>
          <cell r="D113">
            <v>1</v>
          </cell>
          <cell r="E113">
            <v>1</v>
          </cell>
          <cell r="F113">
            <v>0</v>
          </cell>
          <cell r="G113">
            <v>1</v>
          </cell>
          <cell r="H113">
            <v>1</v>
          </cell>
          <cell r="I113">
            <v>1</v>
          </cell>
        </row>
        <row r="114">
          <cell r="B114" t="str">
            <v>RTP</v>
          </cell>
          <cell r="C114" t="str">
            <v>Surrey and Sussex Healthcare NHS Trust</v>
          </cell>
          <cell r="D114">
            <v>1</v>
          </cell>
          <cell r="E114">
            <v>1</v>
          </cell>
          <cell r="F114">
            <v>0</v>
          </cell>
          <cell r="G114">
            <v>1</v>
          </cell>
          <cell r="H114">
            <v>1</v>
          </cell>
          <cell r="I114">
            <v>1</v>
          </cell>
        </row>
        <row r="115">
          <cell r="B115" t="str">
            <v>RBL</v>
          </cell>
          <cell r="C115" t="str">
            <v>Wirral University Teaching Hospital NHS Foundation Trust</v>
          </cell>
          <cell r="D115">
            <v>1</v>
          </cell>
          <cell r="E115">
            <v>1</v>
          </cell>
          <cell r="F115">
            <v>0</v>
          </cell>
          <cell r="G115">
            <v>1</v>
          </cell>
          <cell r="H115">
            <v>1</v>
          </cell>
          <cell r="I115">
            <v>1</v>
          </cell>
        </row>
        <row r="116">
          <cell r="B116" t="str">
            <v>RBN</v>
          </cell>
          <cell r="C116" t="str">
            <v>Mersey and West Lancashire Teaching Hospitals NHS Trust</v>
          </cell>
          <cell r="D116">
            <v>1</v>
          </cell>
          <cell r="E116">
            <v>1</v>
          </cell>
          <cell r="F116">
            <v>0</v>
          </cell>
          <cell r="G116">
            <v>0</v>
          </cell>
          <cell r="H116">
            <v>1</v>
          </cell>
          <cell r="I116">
            <v>1</v>
          </cell>
        </row>
        <row r="117">
          <cell r="B117" t="str">
            <v>RBS</v>
          </cell>
          <cell r="C117" t="str">
            <v>Alder Hey Children's NHS Foundation Trust</v>
          </cell>
          <cell r="D117">
            <v>1</v>
          </cell>
          <cell r="E117">
            <v>1</v>
          </cell>
          <cell r="F117">
            <v>0</v>
          </cell>
          <cell r="G117">
            <v>1</v>
          </cell>
          <cell r="H117">
            <v>1</v>
          </cell>
          <cell r="I117">
            <v>0</v>
          </cell>
        </row>
        <row r="118">
          <cell r="B118" t="str">
            <v>RBT</v>
          </cell>
          <cell r="C118" t="str">
            <v>Mid Cheshire Hospitals NHS Foundation Trust</v>
          </cell>
          <cell r="D118">
            <v>0</v>
          </cell>
          <cell r="E118">
            <v>1</v>
          </cell>
          <cell r="F118">
            <v>0</v>
          </cell>
          <cell r="G118">
            <v>1</v>
          </cell>
          <cell r="H118">
            <v>1</v>
          </cell>
          <cell r="I118">
            <v>1</v>
          </cell>
        </row>
        <row r="119">
          <cell r="B119" t="str">
            <v>REM</v>
          </cell>
          <cell r="C119" t="str">
            <v>Liverpool University Hospitals NHS Foundation Trust</v>
          </cell>
          <cell r="D119">
            <v>1</v>
          </cell>
          <cell r="E119">
            <v>1</v>
          </cell>
          <cell r="F119">
            <v>0</v>
          </cell>
          <cell r="G119">
            <v>1</v>
          </cell>
          <cell r="H119">
            <v>1</v>
          </cell>
          <cell r="I119">
            <v>1</v>
          </cell>
        </row>
        <row r="120">
          <cell r="B120" t="str">
            <v>REP</v>
          </cell>
          <cell r="C120" t="str">
            <v>Liverpool Women's NHS Foundation Trust</v>
          </cell>
          <cell r="D120">
            <v>0</v>
          </cell>
          <cell r="E120">
            <v>1</v>
          </cell>
          <cell r="F120">
            <v>0</v>
          </cell>
          <cell r="G120">
            <v>0</v>
          </cell>
          <cell r="H120">
            <v>1</v>
          </cell>
          <cell r="I120">
            <v>0</v>
          </cell>
        </row>
        <row r="121">
          <cell r="B121" t="str">
            <v>RJN</v>
          </cell>
          <cell r="C121" t="str">
            <v>East Cheshire NHS Trust</v>
          </cell>
          <cell r="D121">
            <v>0</v>
          </cell>
          <cell r="E121">
            <v>1</v>
          </cell>
          <cell r="F121">
            <v>0</v>
          </cell>
          <cell r="G121">
            <v>1</v>
          </cell>
          <cell r="H121">
            <v>1</v>
          </cell>
          <cell r="I121">
            <v>1</v>
          </cell>
        </row>
        <row r="122">
          <cell r="B122" t="str">
            <v>RJR</v>
          </cell>
          <cell r="C122" t="str">
            <v>Countess of Chester Hospital NHS Foundation Trust</v>
          </cell>
          <cell r="D122">
            <v>1</v>
          </cell>
          <cell r="E122">
            <v>1</v>
          </cell>
          <cell r="F122">
            <v>0</v>
          </cell>
          <cell r="G122">
            <v>1</v>
          </cell>
          <cell r="H122">
            <v>1</v>
          </cell>
          <cell r="I122">
            <v>1</v>
          </cell>
        </row>
        <row r="123">
          <cell r="B123" t="str">
            <v>RWW</v>
          </cell>
          <cell r="C123" t="str">
            <v>Warrington and Halton Teaching Hospitals NHS Foundation Trust</v>
          </cell>
          <cell r="D123">
            <v>1</v>
          </cell>
          <cell r="E123">
            <v>1</v>
          </cell>
          <cell r="F123">
            <v>0</v>
          </cell>
          <cell r="G123">
            <v>1</v>
          </cell>
          <cell r="H123">
            <v>1</v>
          </cell>
          <cell r="I123">
            <v>1</v>
          </cell>
        </row>
        <row r="124">
          <cell r="B124"/>
          <cell r="C124"/>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gland.nhs.uk/statistics/statistical-work-areas/ae-waiting-times-and-activity/"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future.nhs.uk/EmergencyCareDataSetForum/view?objectId=259907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digital.nhs.uk/data-and-information/data-collections-and-data-sets/data-sets/emergency-care-data-set-ecds/ecds-guidance"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digital.nhs.uk/data-and-information/data-collections-and-data-sets/data-sets/emergency-care-data-set-ecds/ecds-guidance"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9"/>
  <sheetViews>
    <sheetView showGridLines="0" tabSelected="1" workbookViewId="0"/>
  </sheetViews>
  <sheetFormatPr defaultColWidth="0" defaultRowHeight="12.5" zeroHeight="1" x14ac:dyDescent="0.25"/>
  <cols>
    <col min="1" max="1" width="2.54296875" customWidth="1"/>
    <col min="2" max="16" width="9.453125" customWidth="1"/>
    <col min="17" max="16384" width="9.453125" hidden="1"/>
  </cols>
  <sheetData>
    <row r="1" spans="2:15" x14ac:dyDescent="0.25"/>
    <row r="2" spans="2:15" ht="24.5" x14ac:dyDescent="0.25">
      <c r="B2" s="29" t="s">
        <v>247</v>
      </c>
    </row>
    <row r="3" spans="2:15" x14ac:dyDescent="0.25"/>
    <row r="4" spans="2:15" ht="30" customHeight="1" x14ac:dyDescent="0.25">
      <c r="B4" s="82" t="s">
        <v>561</v>
      </c>
      <c r="C4" s="82"/>
      <c r="D4" s="82"/>
      <c r="E4" s="82"/>
      <c r="F4" s="82"/>
      <c r="G4" s="82"/>
      <c r="H4" s="82"/>
      <c r="I4" s="82"/>
      <c r="J4" s="82"/>
      <c r="K4" s="82"/>
      <c r="L4" s="82"/>
      <c r="M4" s="82"/>
      <c r="N4" s="82"/>
      <c r="O4" s="82"/>
    </row>
    <row r="5" spans="2:15" x14ac:dyDescent="0.25">
      <c r="B5" s="83" t="s">
        <v>562</v>
      </c>
      <c r="C5" s="83"/>
      <c r="D5" s="83"/>
      <c r="E5" s="83"/>
      <c r="F5" s="83"/>
      <c r="G5" s="83"/>
      <c r="H5" s="83"/>
      <c r="I5" s="83"/>
      <c r="J5" s="83"/>
      <c r="K5" s="83"/>
      <c r="L5" s="83"/>
      <c r="M5" s="83"/>
      <c r="N5" s="83"/>
      <c r="O5" s="83"/>
    </row>
    <row r="6" spans="2:15" x14ac:dyDescent="0.25"/>
    <row r="7" spans="2:15" ht="56.15" customHeight="1" x14ac:dyDescent="0.25">
      <c r="B7" s="82" t="s">
        <v>563</v>
      </c>
      <c r="C7" s="82"/>
      <c r="D7" s="82"/>
      <c r="E7" s="82"/>
      <c r="F7" s="82"/>
      <c r="G7" s="82"/>
      <c r="H7" s="82"/>
      <c r="I7" s="82"/>
      <c r="J7" s="82"/>
      <c r="K7" s="82"/>
      <c r="L7" s="82"/>
      <c r="M7" s="82"/>
      <c r="N7" s="82"/>
      <c r="O7" s="82"/>
    </row>
    <row r="8" spans="2:15" x14ac:dyDescent="0.25">
      <c r="B8" s="56" t="s">
        <v>545</v>
      </c>
      <c r="C8" s="52"/>
      <c r="D8" s="52"/>
      <c r="E8" s="52"/>
      <c r="F8" s="52"/>
      <c r="G8" s="52"/>
      <c r="H8" s="52"/>
      <c r="I8" s="52"/>
      <c r="J8" s="52"/>
      <c r="K8" s="52"/>
      <c r="L8" s="52"/>
      <c r="M8" s="52"/>
      <c r="N8" s="52"/>
      <c r="O8" s="52"/>
    </row>
    <row r="9" spans="2:15" ht="14.25" customHeight="1" x14ac:dyDescent="0.25">
      <c r="B9" s="52"/>
      <c r="C9" s="52"/>
      <c r="D9" s="52"/>
      <c r="E9" s="52"/>
      <c r="F9" s="52"/>
      <c r="G9" s="52"/>
      <c r="H9" s="52"/>
      <c r="I9" s="52"/>
      <c r="J9" s="52"/>
      <c r="K9" s="52"/>
      <c r="L9" s="52"/>
      <c r="M9" s="52"/>
    </row>
    <row r="10" spans="2:15" x14ac:dyDescent="0.25">
      <c r="B10" s="82" t="s">
        <v>542</v>
      </c>
      <c r="C10" s="82"/>
      <c r="D10" s="82"/>
      <c r="E10" s="82"/>
      <c r="F10" s="82"/>
      <c r="G10" s="82"/>
      <c r="H10" s="82"/>
      <c r="I10" s="82"/>
      <c r="J10" s="82"/>
      <c r="K10" s="82"/>
      <c r="L10" s="82"/>
      <c r="M10" s="82"/>
    </row>
    <row r="11" spans="2:15" x14ac:dyDescent="0.25">
      <c r="C11" s="52"/>
      <c r="D11" s="52"/>
      <c r="E11" s="52"/>
      <c r="F11" s="52"/>
      <c r="G11" s="52"/>
      <c r="H11" s="52"/>
      <c r="I11" s="52"/>
      <c r="J11" s="52"/>
      <c r="K11" s="52"/>
      <c r="L11" s="52"/>
      <c r="M11" s="52"/>
    </row>
    <row r="12" spans="2:15" x14ac:dyDescent="0.25">
      <c r="B12" s="56" t="s">
        <v>547</v>
      </c>
      <c r="C12" s="52"/>
      <c r="D12" s="52"/>
      <c r="E12" s="52"/>
      <c r="F12" s="52"/>
      <c r="G12" s="52"/>
      <c r="H12" s="52"/>
      <c r="I12" s="52"/>
      <c r="J12" s="52"/>
      <c r="K12" s="52"/>
      <c r="L12" s="52"/>
      <c r="M12" s="52"/>
    </row>
    <row r="13" spans="2:15" x14ac:dyDescent="0.25">
      <c r="B13" s="56" t="s">
        <v>543</v>
      </c>
      <c r="C13" s="52"/>
      <c r="D13" s="52"/>
      <c r="E13" s="52"/>
      <c r="F13" s="52"/>
      <c r="G13" s="52"/>
      <c r="H13" s="52"/>
      <c r="I13" s="52"/>
      <c r="J13" s="52"/>
      <c r="K13" s="52"/>
      <c r="L13" s="52"/>
      <c r="M13" s="52"/>
    </row>
    <row r="14" spans="2:15" s="55" customFormat="1" x14ac:dyDescent="0.25">
      <c r="B14" s="27" t="s">
        <v>544</v>
      </c>
    </row>
    <row r="15" spans="2:15" x14ac:dyDescent="0.25"/>
    <row r="16" spans="2:15" x14ac:dyDescent="0.25">
      <c r="B16" s="28" t="s">
        <v>414</v>
      </c>
    </row>
    <row r="17" spans="2:10" ht="14" x14ac:dyDescent="0.3">
      <c r="B17" s="28" t="s">
        <v>532</v>
      </c>
      <c r="J17" s="62"/>
    </row>
    <row r="18" spans="2:10" x14ac:dyDescent="0.25">
      <c r="B18" s="28" t="s">
        <v>415</v>
      </c>
    </row>
    <row r="19" spans="2:10" x14ac:dyDescent="0.25">
      <c r="B19" s="28" t="s">
        <v>533</v>
      </c>
    </row>
    <row r="20" spans="2:10" x14ac:dyDescent="0.25">
      <c r="B20" s="28" t="s">
        <v>416</v>
      </c>
    </row>
    <row r="21" spans="2:10" x14ac:dyDescent="0.25">
      <c r="B21" s="28" t="s">
        <v>534</v>
      </c>
    </row>
    <row r="22" spans="2:10" x14ac:dyDescent="0.25">
      <c r="B22" s="28" t="s">
        <v>417</v>
      </c>
    </row>
    <row r="23" spans="2:10" x14ac:dyDescent="0.25">
      <c r="B23" s="28" t="s">
        <v>535</v>
      </c>
    </row>
    <row r="24" spans="2:10" x14ac:dyDescent="0.25">
      <c r="B24" s="28" t="s">
        <v>418</v>
      </c>
    </row>
    <row r="25" spans="2:10" x14ac:dyDescent="0.25">
      <c r="B25" s="28" t="s">
        <v>536</v>
      </c>
    </row>
    <row r="26" spans="2:10" x14ac:dyDescent="0.25">
      <c r="B26" s="28" t="s">
        <v>580</v>
      </c>
    </row>
    <row r="27" spans="2:10" x14ac:dyDescent="0.25">
      <c r="B27" s="28" t="s">
        <v>579</v>
      </c>
    </row>
    <row r="28" spans="2:10" x14ac:dyDescent="0.25">
      <c r="B28" s="28" t="s">
        <v>399</v>
      </c>
    </row>
    <row r="29" spans="2:10" x14ac:dyDescent="0.25"/>
    <row r="30" spans="2:10" x14ac:dyDescent="0.25">
      <c r="B30" s="27" t="s">
        <v>235</v>
      </c>
    </row>
    <row r="31" spans="2:10" x14ac:dyDescent="0.25"/>
    <row r="32" spans="2:10" x14ac:dyDescent="0.25">
      <c r="B32" s="27" t="s">
        <v>557</v>
      </c>
    </row>
    <row r="33" spans="2:2" x14ac:dyDescent="0.25">
      <c r="B33" s="27" t="s">
        <v>413</v>
      </c>
    </row>
    <row r="34" spans="2:2" x14ac:dyDescent="0.25">
      <c r="B34" t="s">
        <v>558</v>
      </c>
    </row>
    <row r="35" spans="2:2" x14ac:dyDescent="0.25">
      <c r="B35" t="s">
        <v>559</v>
      </c>
    </row>
    <row r="36" spans="2:2" x14ac:dyDescent="0.25"/>
    <row r="37" spans="2:2" x14ac:dyDescent="0.25">
      <c r="B37" s="28" t="s">
        <v>583</v>
      </c>
    </row>
    <row r="38" spans="2:2" x14ac:dyDescent="0.25"/>
    <row r="39" spans="2:2" x14ac:dyDescent="0.25"/>
  </sheetData>
  <mergeCells count="4">
    <mergeCell ref="B10:M10"/>
    <mergeCell ref="B4:O4"/>
    <mergeCell ref="B7:O7"/>
    <mergeCell ref="B5:O5"/>
  </mergeCells>
  <hyperlinks>
    <hyperlink ref="B16" location="'System &amp; Provider Summary - T1'!A1" display="System &amp; Provider Summary - T1" xr:uid="{0F29D30B-4202-4AA0-8C9B-8A909B4A118E}"/>
    <hyperlink ref="B18" location="'Age - T1'!A1" display="Age - T1" xr:uid="{7D65F355-8C05-4542-AD2D-E5FA85BF8DD8}"/>
    <hyperlink ref="B20" location="'Gender - T1'!A1" display="Gender - T1" xr:uid="{D6BD5F64-B9A5-4026-B031-87737EA8F5C8}"/>
    <hyperlink ref="B22" location="'Ethnicity - T1'!A1" display="Ethnicity - T1" xr:uid="{EA6C729A-237B-4BC3-8C14-0A2F65010988}"/>
    <hyperlink ref="B24" location="'Chief Complaint - T1'!A1" display="Chief Complaint - T1" xr:uid="{68CF6CF2-CFD1-4FD6-8F41-FEC03339C8AB}"/>
    <hyperlink ref="B28" location="'Data Completeness &amp; Quality'!A1" display="Data Completeness and Quality" xr:uid="{A368659F-B9E8-46A2-8D9D-DE9AA7ADE4E6}"/>
    <hyperlink ref="B17" location="'System &amp; Provider Summary - UTC'!A1" display="System &amp; Provider Summary - UTC" xr:uid="{D5F25758-827B-44EA-9C1A-644D4E062E0E}"/>
    <hyperlink ref="B19" location="'Age - UTC'!A1" display="Age - UTC" xr:uid="{643D7F30-113B-459E-98ED-3A6FE08178F1}"/>
    <hyperlink ref="B21" location="'Gender - UTC'!A1" display="Gender - UTC" xr:uid="{219E27D1-0DDD-4CAB-A236-0A2A83DA3D9E}"/>
    <hyperlink ref="B23" location="'Ethnicity - UTC'!A1" display="Ethnicity - UTC" xr:uid="{24EFFE20-FBE4-431F-9369-5DF0CE7908EE}"/>
    <hyperlink ref="B25" location="'Chief Complaint - UTC'!A1" display="Chief Complaint - UTC" xr:uid="{2514405E-3877-4F09-8BE7-C2D6AD46BD21}"/>
    <hyperlink ref="B5" r:id="rId1" xr:uid="{BE364CEB-A7AE-4023-A2E8-4A1566E66E13}"/>
    <hyperlink ref="B26" location="'Frailty - T1'!Print_Titles" display="Frailty - T1" xr:uid="{8D60B207-275D-4299-A6DD-7BB3CF91FAAD}"/>
    <hyperlink ref="B27" location="'Frailty - UTC'!Print_Titles" display="Frailty - UTC" xr:uid="{88C6C7FC-588A-4D9C-8025-A992639B28E8}"/>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2"/>
  <sheetViews>
    <sheetView showGridLines="0" zoomScale="85" zoomScaleNormal="85" zoomScaleSheetLayoutView="25" workbookViewId="0"/>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5" width="14.453125" style="2" customWidth="1"/>
    <col min="6" max="6" width="15.453125" style="2" customWidth="1"/>
    <col min="7" max="7" width="18.453125" style="2" customWidth="1"/>
    <col min="8" max="8" width="13.453125" style="2" customWidth="1"/>
    <col min="9" max="9" width="18.54296875" style="2" customWidth="1"/>
    <col min="10" max="10" width="13.54296875" style="2" customWidth="1"/>
    <col min="11" max="11" width="16.54296875" style="2" customWidth="1"/>
    <col min="12" max="12" width="12.54296875" style="2" customWidth="1"/>
    <col min="13" max="13" width="16.453125" style="2" customWidth="1"/>
    <col min="14" max="14" width="11.54296875" style="2" customWidth="1"/>
    <col min="15" max="15" width="15.54296875" style="2" customWidth="1"/>
    <col min="16" max="16" width="11.453125" style="2" customWidth="1"/>
    <col min="17" max="17" width="19.453125" style="2" customWidth="1"/>
    <col min="18" max="18" width="12.453125" style="2" customWidth="1"/>
    <col min="19" max="19" width="15.453125" style="2" customWidth="1"/>
    <col min="20" max="20" width="12.54296875" style="2" customWidth="1"/>
    <col min="21" max="21" width="13" style="2" customWidth="1"/>
    <col min="22" max="22" width="18" style="2" customWidth="1"/>
    <col min="23" max="23" width="9.453125" style="2" customWidth="1"/>
    <col min="24" max="24" width="19.54296875" style="2" customWidth="1"/>
    <col min="25" max="25" width="12" style="2" customWidth="1"/>
    <col min="26" max="26" width="17.453125" style="2" customWidth="1"/>
    <col min="27" max="27" width="11.54296875" style="2" customWidth="1"/>
    <col min="28" max="28" width="14.54296875" style="2" customWidth="1"/>
    <col min="29" max="29" width="9.453125" style="2" customWidth="1"/>
    <col min="30" max="30" width="18.453125" style="2" customWidth="1"/>
    <col min="31" max="31" width="9" style="2" customWidth="1"/>
    <col min="32" max="32" width="20" style="2" customWidth="1"/>
    <col min="33" max="33" width="12.54296875" style="2" customWidth="1"/>
    <col min="34" max="34" width="15.54296875" style="2" customWidth="1"/>
    <col min="35" max="35" width="9.453125" style="2" customWidth="1"/>
    <col min="36" max="16384" width="9.453125" style="2"/>
  </cols>
  <sheetData>
    <row r="1" spans="2:34" s="15" customFormat="1" ht="18" customHeight="1" x14ac:dyDescent="0.35"/>
    <row r="2" spans="2:34" ht="19.5" customHeight="1" x14ac:dyDescent="0.3">
      <c r="B2" s="3" t="s">
        <v>0</v>
      </c>
      <c r="C2" s="22" t="s">
        <v>395</v>
      </c>
    </row>
    <row r="3" spans="2:34" ht="12.75" customHeight="1" x14ac:dyDescent="0.3">
      <c r="B3" s="3" t="s">
        <v>4</v>
      </c>
      <c r="C3" s="12" t="s">
        <v>431</v>
      </c>
    </row>
    <row r="4" spans="2:34" ht="12.75" customHeight="1" x14ac:dyDescent="0.3">
      <c r="B4" s="3"/>
      <c r="C4" s="12"/>
    </row>
    <row r="5" spans="2:34" ht="15" x14ac:dyDescent="0.3">
      <c r="B5" s="3" t="s">
        <v>1</v>
      </c>
      <c r="C5" s="45" t="str">
        <f>'System &amp; Provider Summary - T1'!$C$5</f>
        <v>June 2025</v>
      </c>
    </row>
    <row r="6" spans="2:34" x14ac:dyDescent="0.3">
      <c r="B6" s="3" t="s">
        <v>2</v>
      </c>
      <c r="C6" s="2" t="s">
        <v>396</v>
      </c>
    </row>
    <row r="7" spans="2:34" ht="12.75" customHeight="1" x14ac:dyDescent="0.3">
      <c r="B7" s="3" t="s">
        <v>6</v>
      </c>
      <c r="C7" s="2" t="s">
        <v>421</v>
      </c>
    </row>
    <row r="8" spans="2:34" ht="12.75" customHeight="1" x14ac:dyDescent="0.3">
      <c r="B8" s="3" t="s">
        <v>3</v>
      </c>
      <c r="C8" s="2" t="str">
        <f>'System &amp; Provider Summary - T1'!C8</f>
        <v>10th July 2025</v>
      </c>
    </row>
    <row r="9" spans="2:34" ht="12.75" customHeight="1" x14ac:dyDescent="0.3">
      <c r="B9" s="3" t="s">
        <v>5</v>
      </c>
      <c r="C9" s="8" t="s">
        <v>400</v>
      </c>
    </row>
    <row r="10" spans="2:34" ht="12.75" customHeight="1" x14ac:dyDescent="0.3">
      <c r="B10" s="3" t="s">
        <v>8</v>
      </c>
      <c r="C10" s="2" t="str">
        <f>'System &amp; Provider Summary - T1'!C10</f>
        <v>Published (Provisional) - Official Statistics in development</v>
      </c>
    </row>
    <row r="11" spans="2:34" ht="12.75" customHeight="1" x14ac:dyDescent="0.3">
      <c r="B11" s="3" t="s">
        <v>9</v>
      </c>
      <c r="C11" s="2" t="str">
        <f>'System &amp; Provider Summary - T1'!C11</f>
        <v>Kerry Evert - england.aedata@nhs.net</v>
      </c>
    </row>
    <row r="12" spans="2:34" x14ac:dyDescent="0.3">
      <c r="B12" s="3"/>
    </row>
    <row r="13" spans="2:34" ht="15" x14ac:dyDescent="0.3">
      <c r="B13" s="5" t="s">
        <v>408</v>
      </c>
    </row>
    <row r="14" spans="2:34" ht="15" x14ac:dyDescent="0.3">
      <c r="B14" s="5"/>
      <c r="C14" s="5"/>
    </row>
    <row r="15" spans="2:34" ht="15" x14ac:dyDescent="0.3">
      <c r="B15" s="5"/>
      <c r="C15" s="9"/>
      <c r="E15" s="84" t="s">
        <v>393</v>
      </c>
      <c r="F15" s="85"/>
      <c r="G15" s="85"/>
      <c r="H15" s="85"/>
      <c r="I15" s="85"/>
      <c r="J15" s="85"/>
      <c r="K15" s="85"/>
      <c r="L15" s="85"/>
      <c r="M15" s="85"/>
      <c r="N15" s="85"/>
      <c r="O15" s="85"/>
      <c r="P15" s="85"/>
      <c r="Q15" s="85"/>
      <c r="R15" s="85"/>
      <c r="S15" s="86"/>
      <c r="T15" s="84" t="s">
        <v>392</v>
      </c>
      <c r="U15" s="85"/>
      <c r="V15" s="85"/>
      <c r="W15" s="85"/>
      <c r="X15" s="85"/>
      <c r="Y15" s="85"/>
      <c r="Z15" s="85"/>
      <c r="AA15" s="85"/>
      <c r="AB15" s="85"/>
      <c r="AC15" s="85"/>
      <c r="AD15" s="85"/>
      <c r="AE15" s="85"/>
      <c r="AF15" s="85"/>
      <c r="AG15" s="85"/>
      <c r="AH15" s="86"/>
    </row>
    <row r="16" spans="2:34" s="12" customFormat="1" ht="40.5" x14ac:dyDescent="0.25">
      <c r="B16" s="47" t="s">
        <v>239</v>
      </c>
      <c r="C16" s="11" t="s">
        <v>248</v>
      </c>
      <c r="D16" s="10" t="s">
        <v>249</v>
      </c>
      <c r="E16" s="11" t="s">
        <v>222</v>
      </c>
      <c r="F16" s="11" t="s">
        <v>223</v>
      </c>
      <c r="G16" s="11" t="s">
        <v>224</v>
      </c>
      <c r="H16" s="11" t="s">
        <v>225</v>
      </c>
      <c r="I16" s="11" t="s">
        <v>226</v>
      </c>
      <c r="J16" s="11" t="s">
        <v>227</v>
      </c>
      <c r="K16" s="11" t="s">
        <v>228</v>
      </c>
      <c r="L16" s="11" t="s">
        <v>229</v>
      </c>
      <c r="M16" s="11" t="s">
        <v>230</v>
      </c>
      <c r="N16" s="11" t="s">
        <v>231</v>
      </c>
      <c r="O16" s="11" t="s">
        <v>232</v>
      </c>
      <c r="P16" s="11" t="s">
        <v>233</v>
      </c>
      <c r="Q16" s="11" t="s">
        <v>234</v>
      </c>
      <c r="R16" s="11" t="s">
        <v>14</v>
      </c>
      <c r="S16" s="11" t="s">
        <v>344</v>
      </c>
      <c r="T16" s="11" t="s">
        <v>222</v>
      </c>
      <c r="U16" s="11" t="s">
        <v>223</v>
      </c>
      <c r="V16" s="11" t="s">
        <v>224</v>
      </c>
      <c r="W16" s="11" t="s">
        <v>225</v>
      </c>
      <c r="X16" s="11" t="s">
        <v>226</v>
      </c>
      <c r="Y16" s="11" t="s">
        <v>227</v>
      </c>
      <c r="Z16" s="11" t="s">
        <v>228</v>
      </c>
      <c r="AA16" s="11" t="s">
        <v>229</v>
      </c>
      <c r="AB16" s="11" t="s">
        <v>230</v>
      </c>
      <c r="AC16" s="11" t="s">
        <v>231</v>
      </c>
      <c r="AD16" s="11" t="s">
        <v>232</v>
      </c>
      <c r="AE16" s="11" t="s">
        <v>233</v>
      </c>
      <c r="AF16" s="11" t="s">
        <v>234</v>
      </c>
      <c r="AG16" s="11" t="s">
        <v>14</v>
      </c>
      <c r="AH16" s="11" t="s">
        <v>344</v>
      </c>
    </row>
    <row r="17" spans="2:34" x14ac:dyDescent="0.3">
      <c r="B17" s="49" t="s">
        <v>7</v>
      </c>
      <c r="C17" s="1" t="s">
        <v>7</v>
      </c>
      <c r="D17" s="13" t="s">
        <v>10</v>
      </c>
      <c r="E17" s="26"/>
      <c r="F17" s="26"/>
      <c r="G17" s="26"/>
      <c r="H17" s="26"/>
      <c r="I17" s="26"/>
      <c r="J17" s="26"/>
      <c r="K17" s="26"/>
      <c r="L17" s="26"/>
      <c r="M17" s="26"/>
      <c r="N17" s="26"/>
      <c r="O17" s="26"/>
      <c r="P17" s="26"/>
      <c r="Q17" s="26"/>
      <c r="R17" s="26"/>
      <c r="S17" s="25"/>
      <c r="T17" s="26"/>
      <c r="U17" s="26"/>
      <c r="V17" s="26"/>
      <c r="W17" s="26"/>
      <c r="X17" s="26"/>
      <c r="Y17" s="26"/>
      <c r="Z17" s="26"/>
      <c r="AA17" s="26"/>
      <c r="AB17" s="26"/>
      <c r="AC17" s="26"/>
      <c r="AD17" s="26"/>
      <c r="AE17" s="26"/>
      <c r="AF17" s="26"/>
      <c r="AG17" s="26"/>
      <c r="AH17" s="25"/>
    </row>
    <row r="18" spans="2:34" ht="6" customHeight="1" x14ac:dyDescent="0.3">
      <c r="D18" s="4"/>
    </row>
    <row r="19" spans="2:34" x14ac:dyDescent="0.3">
      <c r="B19" s="33" t="s">
        <v>250</v>
      </c>
      <c r="C19" s="18" t="s">
        <v>251</v>
      </c>
      <c r="D19" s="18" t="s">
        <v>365</v>
      </c>
      <c r="E19" s="23"/>
      <c r="F19" s="23"/>
      <c r="G19" s="23"/>
      <c r="H19" s="23"/>
      <c r="I19" s="23"/>
      <c r="J19" s="23"/>
      <c r="K19" s="23"/>
      <c r="L19" s="23"/>
      <c r="M19" s="23"/>
      <c r="N19" s="23"/>
      <c r="O19" s="23"/>
      <c r="P19" s="23"/>
      <c r="Q19" s="23"/>
      <c r="R19" s="23"/>
      <c r="S19" s="24"/>
      <c r="T19" s="23"/>
      <c r="U19" s="23"/>
      <c r="V19" s="23"/>
      <c r="W19" s="23"/>
      <c r="X19" s="23"/>
      <c r="Y19" s="23"/>
      <c r="Z19" s="23"/>
      <c r="AA19" s="23"/>
      <c r="AB19" s="23"/>
      <c r="AC19" s="23"/>
      <c r="AD19" s="23"/>
      <c r="AE19" s="23"/>
      <c r="AF19" s="23"/>
      <c r="AG19" s="23"/>
      <c r="AH19" s="24"/>
    </row>
    <row r="20" spans="2:34" x14ac:dyDescent="0.3">
      <c r="B20" s="33" t="s">
        <v>250</v>
      </c>
      <c r="C20" s="18" t="s">
        <v>252</v>
      </c>
      <c r="D20" s="18" t="s">
        <v>366</v>
      </c>
      <c r="E20" s="23"/>
      <c r="F20" s="23"/>
      <c r="G20" s="23"/>
      <c r="H20" s="23"/>
      <c r="I20" s="23"/>
      <c r="J20" s="23"/>
      <c r="K20" s="23"/>
      <c r="L20" s="23"/>
      <c r="M20" s="23"/>
      <c r="N20" s="23"/>
      <c r="O20" s="23"/>
      <c r="P20" s="23"/>
      <c r="Q20" s="23"/>
      <c r="R20" s="23"/>
      <c r="S20" s="24"/>
      <c r="T20" s="23"/>
      <c r="U20" s="23"/>
      <c r="V20" s="23"/>
      <c r="W20" s="23"/>
      <c r="X20" s="23"/>
      <c r="Y20" s="23"/>
      <c r="Z20" s="23"/>
      <c r="AA20" s="23"/>
      <c r="AB20" s="23"/>
      <c r="AC20" s="23"/>
      <c r="AD20" s="23"/>
      <c r="AE20" s="23"/>
      <c r="AF20" s="23"/>
      <c r="AG20" s="23"/>
      <c r="AH20" s="24"/>
    </row>
    <row r="21" spans="2:34" x14ac:dyDescent="0.3">
      <c r="B21" s="33" t="s">
        <v>250</v>
      </c>
      <c r="C21" s="18" t="s">
        <v>253</v>
      </c>
      <c r="D21" s="18" t="s">
        <v>367</v>
      </c>
      <c r="E21" s="23"/>
      <c r="F21" s="23"/>
      <c r="G21" s="23"/>
      <c r="H21" s="23"/>
      <c r="I21" s="23"/>
      <c r="J21" s="23"/>
      <c r="K21" s="23"/>
      <c r="L21" s="23"/>
      <c r="M21" s="23"/>
      <c r="N21" s="23"/>
      <c r="O21" s="23"/>
      <c r="P21" s="23"/>
      <c r="Q21" s="23"/>
      <c r="R21" s="23"/>
      <c r="S21" s="24"/>
      <c r="T21" s="23"/>
      <c r="U21" s="23"/>
      <c r="V21" s="23"/>
      <c r="W21" s="23"/>
      <c r="X21" s="23"/>
      <c r="Y21" s="23"/>
      <c r="Z21" s="23"/>
      <c r="AA21" s="23"/>
      <c r="AB21" s="23"/>
      <c r="AC21" s="23"/>
      <c r="AD21" s="23"/>
      <c r="AE21" s="23"/>
      <c r="AF21" s="23"/>
      <c r="AG21" s="23"/>
      <c r="AH21" s="24"/>
    </row>
    <row r="22" spans="2:34" x14ac:dyDescent="0.3">
      <c r="B22" s="33" t="s">
        <v>250</v>
      </c>
      <c r="C22" s="18" t="s">
        <v>254</v>
      </c>
      <c r="D22" s="18" t="s">
        <v>368</v>
      </c>
      <c r="E22" s="23"/>
      <c r="F22" s="23"/>
      <c r="G22" s="23"/>
      <c r="H22" s="23"/>
      <c r="I22" s="23"/>
      <c r="J22" s="23"/>
      <c r="K22" s="23"/>
      <c r="L22" s="23"/>
      <c r="M22" s="23"/>
      <c r="N22" s="23"/>
      <c r="O22" s="23"/>
      <c r="P22" s="23"/>
      <c r="Q22" s="23"/>
      <c r="R22" s="23"/>
      <c r="S22" s="24"/>
      <c r="T22" s="23"/>
      <c r="U22" s="23"/>
      <c r="V22" s="23"/>
      <c r="W22" s="23"/>
      <c r="X22" s="23"/>
      <c r="Y22" s="23"/>
      <c r="Z22" s="23"/>
      <c r="AA22" s="23"/>
      <c r="AB22" s="23"/>
      <c r="AC22" s="23"/>
      <c r="AD22" s="23"/>
      <c r="AE22" s="23"/>
      <c r="AF22" s="23"/>
      <c r="AG22" s="23"/>
      <c r="AH22" s="24"/>
    </row>
    <row r="23" spans="2:34" x14ac:dyDescent="0.3">
      <c r="B23" s="33" t="s">
        <v>250</v>
      </c>
      <c r="C23" s="18" t="s">
        <v>255</v>
      </c>
      <c r="D23" s="18" t="s">
        <v>369</v>
      </c>
      <c r="E23" s="23"/>
      <c r="F23" s="23"/>
      <c r="G23" s="23"/>
      <c r="H23" s="23"/>
      <c r="I23" s="23"/>
      <c r="J23" s="23"/>
      <c r="K23" s="23"/>
      <c r="L23" s="23"/>
      <c r="M23" s="23"/>
      <c r="N23" s="23"/>
      <c r="O23" s="23"/>
      <c r="P23" s="23"/>
      <c r="Q23" s="23"/>
      <c r="R23" s="23"/>
      <c r="S23" s="24"/>
      <c r="T23" s="23"/>
      <c r="U23" s="23"/>
      <c r="V23" s="23"/>
      <c r="W23" s="23"/>
      <c r="X23" s="23"/>
      <c r="Y23" s="23"/>
      <c r="Z23" s="23"/>
      <c r="AA23" s="23"/>
      <c r="AB23" s="23"/>
      <c r="AC23" s="23"/>
      <c r="AD23" s="23"/>
      <c r="AE23" s="23"/>
      <c r="AF23" s="23"/>
      <c r="AG23" s="23"/>
      <c r="AH23" s="24"/>
    </row>
    <row r="24" spans="2:34" x14ac:dyDescent="0.3">
      <c r="B24" s="33" t="s">
        <v>250</v>
      </c>
      <c r="C24" s="18" t="s">
        <v>256</v>
      </c>
      <c r="D24" s="18" t="s">
        <v>370</v>
      </c>
      <c r="E24" s="23"/>
      <c r="F24" s="23"/>
      <c r="G24" s="23"/>
      <c r="H24" s="23"/>
      <c r="I24" s="23"/>
      <c r="J24" s="23"/>
      <c r="K24" s="23"/>
      <c r="L24" s="23"/>
      <c r="M24" s="23"/>
      <c r="N24" s="23"/>
      <c r="O24" s="23"/>
      <c r="P24" s="23"/>
      <c r="Q24" s="23"/>
      <c r="R24" s="23"/>
      <c r="S24" s="24"/>
      <c r="T24" s="23"/>
      <c r="U24" s="23"/>
      <c r="V24" s="23"/>
      <c r="W24" s="23"/>
      <c r="X24" s="23"/>
      <c r="Y24" s="23"/>
      <c r="Z24" s="23"/>
      <c r="AA24" s="23"/>
      <c r="AB24" s="23"/>
      <c r="AC24" s="23"/>
      <c r="AD24" s="23"/>
      <c r="AE24" s="23"/>
      <c r="AF24" s="23"/>
      <c r="AG24" s="23"/>
      <c r="AH24" s="24"/>
    </row>
    <row r="25" spans="2:34" x14ac:dyDescent="0.3">
      <c r="B25" s="33" t="s">
        <v>240</v>
      </c>
      <c r="C25" s="18" t="s">
        <v>257</v>
      </c>
      <c r="D25" s="18" t="s">
        <v>347</v>
      </c>
      <c r="E25" s="23"/>
      <c r="F25" s="23"/>
      <c r="G25" s="23"/>
      <c r="H25" s="23"/>
      <c r="I25" s="23"/>
      <c r="J25" s="23"/>
      <c r="K25" s="23"/>
      <c r="L25" s="23"/>
      <c r="M25" s="23"/>
      <c r="N25" s="23"/>
      <c r="O25" s="23"/>
      <c r="P25" s="23"/>
      <c r="Q25" s="23"/>
      <c r="R25" s="23"/>
      <c r="S25" s="24"/>
      <c r="T25" s="23"/>
      <c r="U25" s="23"/>
      <c r="V25" s="23"/>
      <c r="W25" s="23"/>
      <c r="X25" s="23"/>
      <c r="Y25" s="23"/>
      <c r="Z25" s="23"/>
      <c r="AA25" s="23"/>
      <c r="AB25" s="23"/>
      <c r="AC25" s="23"/>
      <c r="AD25" s="23"/>
      <c r="AE25" s="23"/>
      <c r="AF25" s="23"/>
      <c r="AG25" s="23"/>
      <c r="AH25" s="24"/>
    </row>
    <row r="26" spans="2:34" x14ac:dyDescent="0.3">
      <c r="B26" s="33" t="s">
        <v>240</v>
      </c>
      <c r="C26" s="18" t="s">
        <v>258</v>
      </c>
      <c r="D26" s="18" t="s">
        <v>348</v>
      </c>
      <c r="E26" s="23"/>
      <c r="F26" s="23"/>
      <c r="G26" s="23"/>
      <c r="H26" s="23"/>
      <c r="I26" s="23"/>
      <c r="J26" s="23"/>
      <c r="K26" s="23"/>
      <c r="L26" s="23"/>
      <c r="M26" s="23"/>
      <c r="N26" s="23"/>
      <c r="O26" s="23"/>
      <c r="P26" s="23"/>
      <c r="Q26" s="23"/>
      <c r="R26" s="23"/>
      <c r="S26" s="24"/>
      <c r="T26" s="23"/>
      <c r="U26" s="23"/>
      <c r="V26" s="23"/>
      <c r="W26" s="23"/>
      <c r="X26" s="23"/>
      <c r="Y26" s="23"/>
      <c r="Z26" s="23"/>
      <c r="AA26" s="23"/>
      <c r="AB26" s="23"/>
      <c r="AC26" s="23"/>
      <c r="AD26" s="23"/>
      <c r="AE26" s="23"/>
      <c r="AF26" s="23"/>
      <c r="AG26" s="23"/>
      <c r="AH26" s="24"/>
    </row>
    <row r="27" spans="2:34" x14ac:dyDescent="0.3">
      <c r="B27" s="33" t="s">
        <v>240</v>
      </c>
      <c r="C27" s="18" t="s">
        <v>259</v>
      </c>
      <c r="D27" s="18" t="s">
        <v>349</v>
      </c>
      <c r="E27" s="23"/>
      <c r="F27" s="23"/>
      <c r="G27" s="23"/>
      <c r="H27" s="23"/>
      <c r="I27" s="23"/>
      <c r="J27" s="23"/>
      <c r="K27" s="23"/>
      <c r="L27" s="23"/>
      <c r="M27" s="23"/>
      <c r="N27" s="23"/>
      <c r="O27" s="23"/>
      <c r="P27" s="23"/>
      <c r="Q27" s="23"/>
      <c r="R27" s="23"/>
      <c r="S27" s="24"/>
      <c r="T27" s="23"/>
      <c r="U27" s="23"/>
      <c r="V27" s="23"/>
      <c r="W27" s="23"/>
      <c r="X27" s="23"/>
      <c r="Y27" s="23"/>
      <c r="Z27" s="23"/>
      <c r="AA27" s="23"/>
      <c r="AB27" s="23"/>
      <c r="AC27" s="23"/>
      <c r="AD27" s="23"/>
      <c r="AE27" s="23"/>
      <c r="AF27" s="23"/>
      <c r="AG27" s="23"/>
      <c r="AH27" s="24"/>
    </row>
    <row r="28" spans="2:34" x14ac:dyDescent="0.3">
      <c r="B28" s="33" t="s">
        <v>240</v>
      </c>
      <c r="C28" s="18" t="s">
        <v>260</v>
      </c>
      <c r="D28" s="18" t="s">
        <v>350</v>
      </c>
      <c r="E28" s="23"/>
      <c r="F28" s="23"/>
      <c r="G28" s="23"/>
      <c r="H28" s="23"/>
      <c r="I28" s="23"/>
      <c r="J28" s="23"/>
      <c r="K28" s="23"/>
      <c r="L28" s="23"/>
      <c r="M28" s="23"/>
      <c r="N28" s="23"/>
      <c r="O28" s="23"/>
      <c r="P28" s="23"/>
      <c r="Q28" s="23"/>
      <c r="R28" s="23"/>
      <c r="S28" s="24"/>
      <c r="T28" s="23"/>
      <c r="U28" s="23"/>
      <c r="V28" s="23"/>
      <c r="W28" s="23"/>
      <c r="X28" s="23"/>
      <c r="Y28" s="23"/>
      <c r="Z28" s="23"/>
      <c r="AA28" s="23"/>
      <c r="AB28" s="23"/>
      <c r="AC28" s="23"/>
      <c r="AD28" s="23"/>
      <c r="AE28" s="23"/>
      <c r="AF28" s="23"/>
      <c r="AG28" s="23"/>
      <c r="AH28" s="24"/>
    </row>
    <row r="29" spans="2:34" x14ac:dyDescent="0.3">
      <c r="B29" s="33" t="s">
        <v>240</v>
      </c>
      <c r="C29" s="18" t="s">
        <v>261</v>
      </c>
      <c r="D29" s="18" t="s">
        <v>351</v>
      </c>
      <c r="E29" s="23"/>
      <c r="F29" s="23"/>
      <c r="G29" s="23"/>
      <c r="H29" s="23"/>
      <c r="I29" s="23"/>
      <c r="J29" s="23"/>
      <c r="K29" s="23"/>
      <c r="L29" s="23"/>
      <c r="M29" s="23"/>
      <c r="N29" s="23"/>
      <c r="O29" s="23"/>
      <c r="P29" s="23"/>
      <c r="Q29" s="23"/>
      <c r="R29" s="23"/>
      <c r="S29" s="24"/>
      <c r="T29" s="23"/>
      <c r="U29" s="23"/>
      <c r="V29" s="23"/>
      <c r="W29" s="23"/>
      <c r="X29" s="23"/>
      <c r="Y29" s="23"/>
      <c r="Z29" s="23"/>
      <c r="AA29" s="23"/>
      <c r="AB29" s="23"/>
      <c r="AC29" s="23"/>
      <c r="AD29" s="23"/>
      <c r="AE29" s="23"/>
      <c r="AF29" s="23"/>
      <c r="AG29" s="23"/>
      <c r="AH29" s="24"/>
    </row>
    <row r="30" spans="2:34" x14ac:dyDescent="0.3">
      <c r="B30" s="33" t="s">
        <v>262</v>
      </c>
      <c r="C30" s="18" t="s">
        <v>263</v>
      </c>
      <c r="D30" s="18" t="s">
        <v>371</v>
      </c>
      <c r="E30" s="23"/>
      <c r="F30" s="23"/>
      <c r="G30" s="23"/>
      <c r="H30" s="23"/>
      <c r="I30" s="23"/>
      <c r="J30" s="23"/>
      <c r="K30" s="23"/>
      <c r="L30" s="23"/>
      <c r="M30" s="23"/>
      <c r="N30" s="23"/>
      <c r="O30" s="23"/>
      <c r="P30" s="23"/>
      <c r="Q30" s="23"/>
      <c r="R30" s="23"/>
      <c r="S30" s="24"/>
      <c r="T30" s="23"/>
      <c r="U30" s="23"/>
      <c r="V30" s="23"/>
      <c r="W30" s="23"/>
      <c r="X30" s="23"/>
      <c r="Y30" s="23"/>
      <c r="Z30" s="23"/>
      <c r="AA30" s="23"/>
      <c r="AB30" s="23"/>
      <c r="AC30" s="23"/>
      <c r="AD30" s="23"/>
      <c r="AE30" s="23"/>
      <c r="AF30" s="23"/>
      <c r="AG30" s="23"/>
      <c r="AH30" s="24"/>
    </row>
    <row r="31" spans="2:34" x14ac:dyDescent="0.3">
      <c r="B31" s="33" t="s">
        <v>262</v>
      </c>
      <c r="C31" s="18" t="s">
        <v>264</v>
      </c>
      <c r="D31" s="18" t="s">
        <v>372</v>
      </c>
      <c r="E31" s="23"/>
      <c r="F31" s="23"/>
      <c r="G31" s="23"/>
      <c r="H31" s="23"/>
      <c r="I31" s="23"/>
      <c r="J31" s="23"/>
      <c r="K31" s="23"/>
      <c r="L31" s="23"/>
      <c r="M31" s="23"/>
      <c r="N31" s="23"/>
      <c r="O31" s="23"/>
      <c r="P31" s="23"/>
      <c r="Q31" s="23"/>
      <c r="R31" s="23"/>
      <c r="S31" s="24"/>
      <c r="T31" s="23"/>
      <c r="U31" s="23"/>
      <c r="V31" s="23"/>
      <c r="W31" s="23"/>
      <c r="X31" s="23"/>
      <c r="Y31" s="23"/>
      <c r="Z31" s="23"/>
      <c r="AA31" s="23"/>
      <c r="AB31" s="23"/>
      <c r="AC31" s="23"/>
      <c r="AD31" s="23"/>
      <c r="AE31" s="23"/>
      <c r="AF31" s="23"/>
      <c r="AG31" s="23"/>
      <c r="AH31" s="24"/>
    </row>
    <row r="32" spans="2:34" x14ac:dyDescent="0.3">
      <c r="B32" s="33" t="s">
        <v>262</v>
      </c>
      <c r="C32" s="18" t="s">
        <v>265</v>
      </c>
      <c r="D32" s="18" t="s">
        <v>373</v>
      </c>
      <c r="E32" s="23"/>
      <c r="F32" s="23"/>
      <c r="G32" s="23"/>
      <c r="H32" s="23"/>
      <c r="I32" s="23"/>
      <c r="J32" s="23"/>
      <c r="K32" s="23"/>
      <c r="L32" s="23"/>
      <c r="M32" s="23"/>
      <c r="N32" s="23"/>
      <c r="O32" s="23"/>
      <c r="P32" s="23"/>
      <c r="Q32" s="23"/>
      <c r="R32" s="23"/>
      <c r="S32" s="24"/>
      <c r="T32" s="23"/>
      <c r="U32" s="23"/>
      <c r="V32" s="23"/>
      <c r="W32" s="23"/>
      <c r="X32" s="23"/>
      <c r="Y32" s="23"/>
      <c r="Z32" s="23"/>
      <c r="AA32" s="23"/>
      <c r="AB32" s="23"/>
      <c r="AC32" s="23"/>
      <c r="AD32" s="23"/>
      <c r="AE32" s="23"/>
      <c r="AF32" s="23"/>
      <c r="AG32" s="23"/>
      <c r="AH32" s="24"/>
    </row>
    <row r="33" spans="2:34" x14ac:dyDescent="0.3">
      <c r="B33" s="33" t="s">
        <v>262</v>
      </c>
      <c r="C33" s="18" t="s">
        <v>266</v>
      </c>
      <c r="D33" s="18" t="s">
        <v>352</v>
      </c>
      <c r="E33" s="23"/>
      <c r="F33" s="23"/>
      <c r="G33" s="23"/>
      <c r="H33" s="23"/>
      <c r="I33" s="23"/>
      <c r="J33" s="23"/>
      <c r="K33" s="23"/>
      <c r="L33" s="23"/>
      <c r="M33" s="23"/>
      <c r="N33" s="23"/>
      <c r="O33" s="23"/>
      <c r="P33" s="23"/>
      <c r="Q33" s="23"/>
      <c r="R33" s="23"/>
      <c r="S33" s="24"/>
      <c r="T33" s="23"/>
      <c r="U33" s="23"/>
      <c r="V33" s="23"/>
      <c r="W33" s="23"/>
      <c r="X33" s="23"/>
      <c r="Y33" s="23"/>
      <c r="Z33" s="23"/>
      <c r="AA33" s="23"/>
      <c r="AB33" s="23"/>
      <c r="AC33" s="23"/>
      <c r="AD33" s="23"/>
      <c r="AE33" s="23"/>
      <c r="AF33" s="23"/>
      <c r="AG33" s="23"/>
      <c r="AH33" s="24"/>
    </row>
    <row r="34" spans="2:34" x14ac:dyDescent="0.3">
      <c r="B34" s="33" t="s">
        <v>262</v>
      </c>
      <c r="C34" s="18" t="s">
        <v>267</v>
      </c>
      <c r="D34" s="18" t="s">
        <v>374</v>
      </c>
      <c r="E34" s="23"/>
      <c r="F34" s="23"/>
      <c r="G34" s="23"/>
      <c r="H34" s="23"/>
      <c r="I34" s="23"/>
      <c r="J34" s="23"/>
      <c r="K34" s="23"/>
      <c r="L34" s="23"/>
      <c r="M34" s="23"/>
      <c r="N34" s="23"/>
      <c r="O34" s="23"/>
      <c r="P34" s="23"/>
      <c r="Q34" s="23"/>
      <c r="R34" s="23"/>
      <c r="S34" s="24"/>
      <c r="T34" s="23"/>
      <c r="U34" s="23"/>
      <c r="V34" s="23"/>
      <c r="W34" s="23"/>
      <c r="X34" s="23"/>
      <c r="Y34" s="23"/>
      <c r="Z34" s="23"/>
      <c r="AA34" s="23"/>
      <c r="AB34" s="23"/>
      <c r="AC34" s="23"/>
      <c r="AD34" s="23"/>
      <c r="AE34" s="23"/>
      <c r="AF34" s="23"/>
      <c r="AG34" s="23"/>
      <c r="AH34" s="24"/>
    </row>
    <row r="35" spans="2:34" x14ac:dyDescent="0.3">
      <c r="B35" s="33" t="s">
        <v>262</v>
      </c>
      <c r="C35" s="18" t="s">
        <v>268</v>
      </c>
      <c r="D35" s="18" t="s">
        <v>375</v>
      </c>
      <c r="E35" s="23"/>
      <c r="F35" s="23"/>
      <c r="G35" s="23"/>
      <c r="H35" s="23"/>
      <c r="I35" s="23"/>
      <c r="J35" s="23"/>
      <c r="K35" s="23"/>
      <c r="L35" s="23"/>
      <c r="M35" s="23"/>
      <c r="N35" s="23"/>
      <c r="O35" s="23"/>
      <c r="P35" s="23"/>
      <c r="Q35" s="23"/>
      <c r="R35" s="23"/>
      <c r="S35" s="24"/>
      <c r="T35" s="23"/>
      <c r="U35" s="23"/>
      <c r="V35" s="23"/>
      <c r="W35" s="23"/>
      <c r="X35" s="23"/>
      <c r="Y35" s="23"/>
      <c r="Z35" s="23"/>
      <c r="AA35" s="23"/>
      <c r="AB35" s="23"/>
      <c r="AC35" s="23"/>
      <c r="AD35" s="23"/>
      <c r="AE35" s="23"/>
      <c r="AF35" s="23"/>
      <c r="AG35" s="23"/>
      <c r="AH35" s="24"/>
    </row>
    <row r="36" spans="2:34" x14ac:dyDescent="0.3">
      <c r="B36" s="33" t="s">
        <v>262</v>
      </c>
      <c r="C36" s="18" t="s">
        <v>269</v>
      </c>
      <c r="D36" s="18" t="s">
        <v>376</v>
      </c>
      <c r="E36" s="23"/>
      <c r="F36" s="23"/>
      <c r="G36" s="23"/>
      <c r="H36" s="23"/>
      <c r="I36" s="23"/>
      <c r="J36" s="23"/>
      <c r="K36" s="23"/>
      <c r="L36" s="23"/>
      <c r="M36" s="23"/>
      <c r="N36" s="23"/>
      <c r="O36" s="23"/>
      <c r="P36" s="23"/>
      <c r="Q36" s="23"/>
      <c r="R36" s="23"/>
      <c r="S36" s="24"/>
      <c r="T36" s="23"/>
      <c r="U36" s="23"/>
      <c r="V36" s="23"/>
      <c r="W36" s="23"/>
      <c r="X36" s="23"/>
      <c r="Y36" s="23"/>
      <c r="Z36" s="23"/>
      <c r="AA36" s="23"/>
      <c r="AB36" s="23"/>
      <c r="AC36" s="23"/>
      <c r="AD36" s="23"/>
      <c r="AE36" s="23"/>
      <c r="AF36" s="23"/>
      <c r="AG36" s="23"/>
      <c r="AH36" s="24"/>
    </row>
    <row r="37" spans="2:34" x14ac:dyDescent="0.3">
      <c r="B37" s="33" t="s">
        <v>262</v>
      </c>
      <c r="C37" s="18" t="s">
        <v>270</v>
      </c>
      <c r="D37" s="18" t="s">
        <v>353</v>
      </c>
      <c r="E37" s="23"/>
      <c r="F37" s="23"/>
      <c r="G37" s="23"/>
      <c r="H37" s="23"/>
      <c r="I37" s="23"/>
      <c r="J37" s="23"/>
      <c r="K37" s="23"/>
      <c r="L37" s="23"/>
      <c r="M37" s="23"/>
      <c r="N37" s="23"/>
      <c r="O37" s="23"/>
      <c r="P37" s="23"/>
      <c r="Q37" s="23"/>
      <c r="R37" s="23"/>
      <c r="S37" s="24"/>
      <c r="T37" s="23"/>
      <c r="U37" s="23"/>
      <c r="V37" s="23"/>
      <c r="W37" s="23"/>
      <c r="X37" s="23"/>
      <c r="Y37" s="23"/>
      <c r="Z37" s="23"/>
      <c r="AA37" s="23"/>
      <c r="AB37" s="23"/>
      <c r="AC37" s="23"/>
      <c r="AD37" s="23"/>
      <c r="AE37" s="23"/>
      <c r="AF37" s="23"/>
      <c r="AG37" s="23"/>
      <c r="AH37" s="24"/>
    </row>
    <row r="38" spans="2:34" x14ac:dyDescent="0.3">
      <c r="B38" s="33" t="s">
        <v>262</v>
      </c>
      <c r="C38" s="18" t="s">
        <v>271</v>
      </c>
      <c r="D38" s="18" t="s">
        <v>377</v>
      </c>
      <c r="E38" s="23"/>
      <c r="F38" s="23"/>
      <c r="G38" s="23"/>
      <c r="H38" s="23"/>
      <c r="I38" s="23"/>
      <c r="J38" s="23"/>
      <c r="K38" s="23"/>
      <c r="L38" s="23"/>
      <c r="M38" s="23"/>
      <c r="N38" s="23"/>
      <c r="O38" s="23"/>
      <c r="P38" s="23"/>
      <c r="Q38" s="23"/>
      <c r="R38" s="23"/>
      <c r="S38" s="24"/>
      <c r="T38" s="23"/>
      <c r="U38" s="23"/>
      <c r="V38" s="23"/>
      <c r="W38" s="23"/>
      <c r="X38" s="23"/>
      <c r="Y38" s="23"/>
      <c r="Z38" s="23"/>
      <c r="AA38" s="23"/>
      <c r="AB38" s="23"/>
      <c r="AC38" s="23"/>
      <c r="AD38" s="23"/>
      <c r="AE38" s="23"/>
      <c r="AF38" s="23"/>
      <c r="AG38" s="23"/>
      <c r="AH38" s="24"/>
    </row>
    <row r="39" spans="2:34" x14ac:dyDescent="0.3">
      <c r="B39" s="33" t="s">
        <v>262</v>
      </c>
      <c r="C39" s="18" t="s">
        <v>272</v>
      </c>
      <c r="D39" s="18" t="s">
        <v>354</v>
      </c>
      <c r="E39" s="23"/>
      <c r="F39" s="23"/>
      <c r="G39" s="23"/>
      <c r="H39" s="23"/>
      <c r="I39" s="23"/>
      <c r="J39" s="23"/>
      <c r="K39" s="23"/>
      <c r="L39" s="23"/>
      <c r="M39" s="23"/>
      <c r="N39" s="23"/>
      <c r="O39" s="23"/>
      <c r="P39" s="23"/>
      <c r="Q39" s="23"/>
      <c r="R39" s="23"/>
      <c r="S39" s="24"/>
      <c r="T39" s="23"/>
      <c r="U39" s="23"/>
      <c r="V39" s="23"/>
      <c r="W39" s="23"/>
      <c r="X39" s="23"/>
      <c r="Y39" s="23"/>
      <c r="Z39" s="23"/>
      <c r="AA39" s="23"/>
      <c r="AB39" s="23"/>
      <c r="AC39" s="23"/>
      <c r="AD39" s="23"/>
      <c r="AE39" s="23"/>
      <c r="AF39" s="23"/>
      <c r="AG39" s="23"/>
      <c r="AH39" s="24"/>
    </row>
    <row r="40" spans="2:34" x14ac:dyDescent="0.3">
      <c r="B40" s="33" t="s">
        <v>262</v>
      </c>
      <c r="C40" s="18" t="s">
        <v>273</v>
      </c>
      <c r="D40" s="18" t="s">
        <v>378</v>
      </c>
      <c r="E40" s="23"/>
      <c r="F40" s="23"/>
      <c r="G40" s="23"/>
      <c r="H40" s="23"/>
      <c r="I40" s="23"/>
      <c r="J40" s="23"/>
      <c r="K40" s="23"/>
      <c r="L40" s="23"/>
      <c r="M40" s="23"/>
      <c r="N40" s="23"/>
      <c r="O40" s="23"/>
      <c r="P40" s="23"/>
      <c r="Q40" s="23"/>
      <c r="R40" s="23"/>
      <c r="S40" s="24"/>
      <c r="T40" s="23"/>
      <c r="U40" s="23"/>
      <c r="V40" s="23"/>
      <c r="W40" s="23"/>
      <c r="X40" s="23"/>
      <c r="Y40" s="23"/>
      <c r="Z40" s="23"/>
      <c r="AA40" s="23"/>
      <c r="AB40" s="23"/>
      <c r="AC40" s="23"/>
      <c r="AD40" s="23"/>
      <c r="AE40" s="23"/>
      <c r="AF40" s="23"/>
      <c r="AG40" s="23"/>
      <c r="AH40" s="24"/>
    </row>
    <row r="41" spans="2:34" x14ac:dyDescent="0.3">
      <c r="B41" s="33" t="s">
        <v>274</v>
      </c>
      <c r="C41" s="18" t="s">
        <v>275</v>
      </c>
      <c r="D41" s="18" t="s">
        <v>355</v>
      </c>
      <c r="E41" s="23"/>
      <c r="F41" s="23"/>
      <c r="G41" s="23"/>
      <c r="H41" s="23"/>
      <c r="I41" s="23"/>
      <c r="J41" s="23"/>
      <c r="K41" s="23"/>
      <c r="L41" s="23"/>
      <c r="M41" s="23"/>
      <c r="N41" s="23"/>
      <c r="O41" s="23"/>
      <c r="P41" s="23"/>
      <c r="Q41" s="23"/>
      <c r="R41" s="23"/>
      <c r="S41" s="24"/>
      <c r="T41" s="23"/>
      <c r="U41" s="23"/>
      <c r="V41" s="23"/>
      <c r="W41" s="23"/>
      <c r="X41" s="23"/>
      <c r="Y41" s="23"/>
      <c r="Z41" s="23"/>
      <c r="AA41" s="23"/>
      <c r="AB41" s="23"/>
      <c r="AC41" s="23"/>
      <c r="AD41" s="23"/>
      <c r="AE41" s="23"/>
      <c r="AF41" s="23"/>
      <c r="AG41" s="23"/>
      <c r="AH41" s="24"/>
    </row>
    <row r="42" spans="2:34" x14ac:dyDescent="0.3">
      <c r="B42" s="33" t="s">
        <v>274</v>
      </c>
      <c r="C42" s="18" t="s">
        <v>276</v>
      </c>
      <c r="D42" s="18" t="s">
        <v>379</v>
      </c>
      <c r="E42" s="23"/>
      <c r="F42" s="23"/>
      <c r="G42" s="23"/>
      <c r="H42" s="23"/>
      <c r="I42" s="23"/>
      <c r="J42" s="23"/>
      <c r="K42" s="23"/>
      <c r="L42" s="23"/>
      <c r="M42" s="23"/>
      <c r="N42" s="23"/>
      <c r="O42" s="23"/>
      <c r="P42" s="23"/>
      <c r="Q42" s="23"/>
      <c r="R42" s="23"/>
      <c r="S42" s="24"/>
      <c r="T42" s="23"/>
      <c r="U42" s="23"/>
      <c r="V42" s="23"/>
      <c r="W42" s="23"/>
      <c r="X42" s="23"/>
      <c r="Y42" s="23"/>
      <c r="Z42" s="23"/>
      <c r="AA42" s="23"/>
      <c r="AB42" s="23"/>
      <c r="AC42" s="23"/>
      <c r="AD42" s="23"/>
      <c r="AE42" s="23"/>
      <c r="AF42" s="23"/>
      <c r="AG42" s="23"/>
      <c r="AH42" s="24"/>
    </row>
    <row r="43" spans="2:34" x14ac:dyDescent="0.3">
      <c r="B43" s="33" t="s">
        <v>274</v>
      </c>
      <c r="C43" s="18" t="s">
        <v>277</v>
      </c>
      <c r="D43" s="18" t="s">
        <v>380</v>
      </c>
      <c r="E43" s="23"/>
      <c r="F43" s="23"/>
      <c r="G43" s="23"/>
      <c r="H43" s="23"/>
      <c r="I43" s="23"/>
      <c r="J43" s="23"/>
      <c r="K43" s="23"/>
      <c r="L43" s="23"/>
      <c r="M43" s="23"/>
      <c r="N43" s="23"/>
      <c r="O43" s="23"/>
      <c r="P43" s="23"/>
      <c r="Q43" s="23"/>
      <c r="R43" s="23"/>
      <c r="S43" s="24"/>
      <c r="T43" s="23"/>
      <c r="U43" s="23"/>
      <c r="V43" s="23"/>
      <c r="W43" s="23"/>
      <c r="X43" s="23"/>
      <c r="Y43" s="23"/>
      <c r="Z43" s="23"/>
      <c r="AA43" s="23"/>
      <c r="AB43" s="23"/>
      <c r="AC43" s="23"/>
      <c r="AD43" s="23"/>
      <c r="AE43" s="23"/>
      <c r="AF43" s="23"/>
      <c r="AG43" s="23"/>
      <c r="AH43" s="24"/>
    </row>
    <row r="44" spans="2:34" x14ac:dyDescent="0.3">
      <c r="B44" s="33" t="s">
        <v>274</v>
      </c>
      <c r="C44" s="18" t="s">
        <v>278</v>
      </c>
      <c r="D44" s="18" t="s">
        <v>356</v>
      </c>
      <c r="E44" s="23"/>
      <c r="F44" s="23"/>
      <c r="G44" s="23"/>
      <c r="H44" s="23"/>
      <c r="I44" s="23"/>
      <c r="J44" s="23"/>
      <c r="K44" s="23"/>
      <c r="L44" s="23"/>
      <c r="M44" s="23"/>
      <c r="N44" s="23"/>
      <c r="O44" s="23"/>
      <c r="P44" s="23"/>
      <c r="Q44" s="23"/>
      <c r="R44" s="23"/>
      <c r="S44" s="24"/>
      <c r="T44" s="23"/>
      <c r="U44" s="23"/>
      <c r="V44" s="23"/>
      <c r="W44" s="23"/>
      <c r="X44" s="23"/>
      <c r="Y44" s="23"/>
      <c r="Z44" s="23"/>
      <c r="AA44" s="23"/>
      <c r="AB44" s="23"/>
      <c r="AC44" s="23"/>
      <c r="AD44" s="23"/>
      <c r="AE44" s="23"/>
      <c r="AF44" s="23"/>
      <c r="AG44" s="23"/>
      <c r="AH44" s="24"/>
    </row>
    <row r="45" spans="2:34" x14ac:dyDescent="0.3">
      <c r="B45" s="33" t="s">
        <v>279</v>
      </c>
      <c r="C45" s="18" t="s">
        <v>280</v>
      </c>
      <c r="D45" s="18" t="s">
        <v>381</v>
      </c>
      <c r="E45" s="23"/>
      <c r="F45" s="23"/>
      <c r="G45" s="23"/>
      <c r="H45" s="23"/>
      <c r="I45" s="23"/>
      <c r="J45" s="23"/>
      <c r="K45" s="23"/>
      <c r="L45" s="23"/>
      <c r="M45" s="23"/>
      <c r="N45" s="23"/>
      <c r="O45" s="23"/>
      <c r="P45" s="23"/>
      <c r="Q45" s="23"/>
      <c r="R45" s="23"/>
      <c r="S45" s="24"/>
      <c r="T45" s="23"/>
      <c r="U45" s="23"/>
      <c r="V45" s="23"/>
      <c r="W45" s="23"/>
      <c r="X45" s="23"/>
      <c r="Y45" s="23"/>
      <c r="Z45" s="23"/>
      <c r="AA45" s="23"/>
      <c r="AB45" s="23"/>
      <c r="AC45" s="23"/>
      <c r="AD45" s="23"/>
      <c r="AE45" s="23"/>
      <c r="AF45" s="23"/>
      <c r="AG45" s="23"/>
      <c r="AH45" s="24"/>
    </row>
    <row r="46" spans="2:34" x14ac:dyDescent="0.3">
      <c r="B46" s="33" t="s">
        <v>279</v>
      </c>
      <c r="C46" s="18" t="s">
        <v>281</v>
      </c>
      <c r="D46" s="18" t="s">
        <v>357</v>
      </c>
      <c r="E46" s="23"/>
      <c r="F46" s="23"/>
      <c r="G46" s="23"/>
      <c r="H46" s="23"/>
      <c r="I46" s="23"/>
      <c r="J46" s="23"/>
      <c r="K46" s="23"/>
      <c r="L46" s="23"/>
      <c r="M46" s="23"/>
      <c r="N46" s="23"/>
      <c r="O46" s="23"/>
      <c r="P46" s="23"/>
      <c r="Q46" s="23"/>
      <c r="R46" s="23"/>
      <c r="S46" s="24"/>
      <c r="T46" s="23"/>
      <c r="U46" s="23"/>
      <c r="V46" s="23"/>
      <c r="W46" s="23"/>
      <c r="X46" s="23"/>
      <c r="Y46" s="23"/>
      <c r="Z46" s="23"/>
      <c r="AA46" s="23"/>
      <c r="AB46" s="23"/>
      <c r="AC46" s="23"/>
      <c r="AD46" s="23"/>
      <c r="AE46" s="23"/>
      <c r="AF46" s="23"/>
      <c r="AG46" s="23"/>
      <c r="AH46" s="24"/>
    </row>
    <row r="47" spans="2:34" x14ac:dyDescent="0.3">
      <c r="B47" s="33" t="s">
        <v>279</v>
      </c>
      <c r="C47" s="18" t="s">
        <v>282</v>
      </c>
      <c r="D47" s="18" t="s">
        <v>382</v>
      </c>
      <c r="E47" s="23"/>
      <c r="F47" s="23"/>
      <c r="G47" s="23"/>
      <c r="H47" s="23"/>
      <c r="I47" s="23"/>
      <c r="J47" s="23"/>
      <c r="K47" s="23"/>
      <c r="L47" s="23"/>
      <c r="M47" s="23"/>
      <c r="N47" s="23"/>
      <c r="O47" s="23"/>
      <c r="P47" s="23"/>
      <c r="Q47" s="23"/>
      <c r="R47" s="23"/>
      <c r="S47" s="24"/>
      <c r="T47" s="23"/>
      <c r="U47" s="23"/>
      <c r="V47" s="23"/>
      <c r="W47" s="23"/>
      <c r="X47" s="23"/>
      <c r="Y47" s="23"/>
      <c r="Z47" s="23"/>
      <c r="AA47" s="23"/>
      <c r="AB47" s="23"/>
      <c r="AC47" s="23"/>
      <c r="AD47" s="23"/>
      <c r="AE47" s="23"/>
      <c r="AF47" s="23"/>
      <c r="AG47" s="23"/>
      <c r="AH47" s="24"/>
    </row>
    <row r="48" spans="2:34" x14ac:dyDescent="0.3">
      <c r="B48" s="33" t="s">
        <v>283</v>
      </c>
      <c r="C48" s="18" t="s">
        <v>284</v>
      </c>
      <c r="D48" s="18" t="s">
        <v>383</v>
      </c>
      <c r="E48" s="23"/>
      <c r="F48" s="23"/>
      <c r="G48" s="23"/>
      <c r="H48" s="23"/>
      <c r="I48" s="23"/>
      <c r="J48" s="23"/>
      <c r="K48" s="23"/>
      <c r="L48" s="23"/>
      <c r="M48" s="23"/>
      <c r="N48" s="23"/>
      <c r="O48" s="23"/>
      <c r="P48" s="23"/>
      <c r="Q48" s="23"/>
      <c r="R48" s="23"/>
      <c r="S48" s="24"/>
      <c r="T48" s="23"/>
      <c r="U48" s="23"/>
      <c r="V48" s="23"/>
      <c r="W48" s="23"/>
      <c r="X48" s="23"/>
      <c r="Y48" s="23"/>
      <c r="Z48" s="23"/>
      <c r="AA48" s="23"/>
      <c r="AB48" s="23"/>
      <c r="AC48" s="23"/>
      <c r="AD48" s="23"/>
      <c r="AE48" s="23"/>
      <c r="AF48" s="23"/>
      <c r="AG48" s="23"/>
      <c r="AH48" s="24"/>
    </row>
    <row r="49" spans="2:34" x14ac:dyDescent="0.3">
      <c r="B49" s="33" t="s">
        <v>283</v>
      </c>
      <c r="C49" s="18" t="s">
        <v>285</v>
      </c>
      <c r="D49" s="18" t="s">
        <v>358</v>
      </c>
      <c r="E49" s="23"/>
      <c r="F49" s="23"/>
      <c r="G49" s="23"/>
      <c r="H49" s="23"/>
      <c r="I49" s="23"/>
      <c r="J49" s="23"/>
      <c r="K49" s="23"/>
      <c r="L49" s="23"/>
      <c r="M49" s="23"/>
      <c r="N49" s="23"/>
      <c r="O49" s="23"/>
      <c r="P49" s="23"/>
      <c r="Q49" s="23"/>
      <c r="R49" s="23"/>
      <c r="S49" s="24"/>
      <c r="T49" s="23"/>
      <c r="U49" s="23"/>
      <c r="V49" s="23"/>
      <c r="W49" s="23"/>
      <c r="X49" s="23"/>
      <c r="Y49" s="23"/>
      <c r="Z49" s="23"/>
      <c r="AA49" s="23"/>
      <c r="AB49" s="23"/>
      <c r="AC49" s="23"/>
      <c r="AD49" s="23"/>
      <c r="AE49" s="23"/>
      <c r="AF49" s="23"/>
      <c r="AG49" s="23"/>
      <c r="AH49" s="24"/>
    </row>
    <row r="50" spans="2:34" x14ac:dyDescent="0.3">
      <c r="B50" s="33" t="s">
        <v>283</v>
      </c>
      <c r="C50" s="18" t="s">
        <v>286</v>
      </c>
      <c r="D50" s="18" t="s">
        <v>359</v>
      </c>
      <c r="E50" s="23"/>
      <c r="F50" s="23"/>
      <c r="G50" s="23"/>
      <c r="H50" s="23"/>
      <c r="I50" s="23"/>
      <c r="J50" s="23"/>
      <c r="K50" s="23"/>
      <c r="L50" s="23"/>
      <c r="M50" s="23"/>
      <c r="N50" s="23"/>
      <c r="O50" s="23"/>
      <c r="P50" s="23"/>
      <c r="Q50" s="23"/>
      <c r="R50" s="23"/>
      <c r="S50" s="24"/>
      <c r="T50" s="23"/>
      <c r="U50" s="23"/>
      <c r="V50" s="23"/>
      <c r="W50" s="23"/>
      <c r="X50" s="23"/>
      <c r="Y50" s="23"/>
      <c r="Z50" s="23"/>
      <c r="AA50" s="23"/>
      <c r="AB50" s="23"/>
      <c r="AC50" s="23"/>
      <c r="AD50" s="23"/>
      <c r="AE50" s="23"/>
      <c r="AF50" s="23"/>
      <c r="AG50" s="23"/>
      <c r="AH50" s="24"/>
    </row>
    <row r="51" spans="2:34" x14ac:dyDescent="0.3">
      <c r="B51" s="33" t="s">
        <v>283</v>
      </c>
      <c r="C51" s="18" t="s">
        <v>287</v>
      </c>
      <c r="D51" s="18" t="s">
        <v>384</v>
      </c>
      <c r="E51" s="23"/>
      <c r="F51" s="23"/>
      <c r="G51" s="23"/>
      <c r="H51" s="23"/>
      <c r="I51" s="23"/>
      <c r="J51" s="23"/>
      <c r="K51" s="23"/>
      <c r="L51" s="23"/>
      <c r="M51" s="23"/>
      <c r="N51" s="23"/>
      <c r="O51" s="23"/>
      <c r="P51" s="23"/>
      <c r="Q51" s="23"/>
      <c r="R51" s="23"/>
      <c r="S51" s="24"/>
      <c r="T51" s="23"/>
      <c r="U51" s="23"/>
      <c r="V51" s="23"/>
      <c r="W51" s="23"/>
      <c r="X51" s="23"/>
      <c r="Y51" s="23"/>
      <c r="Z51" s="23"/>
      <c r="AA51" s="23"/>
      <c r="AB51" s="23"/>
      <c r="AC51" s="23"/>
      <c r="AD51" s="23"/>
      <c r="AE51" s="23"/>
      <c r="AF51" s="23"/>
      <c r="AG51" s="23"/>
      <c r="AH51" s="24"/>
    </row>
    <row r="52" spans="2:34" x14ac:dyDescent="0.3">
      <c r="B52" s="33" t="s">
        <v>283</v>
      </c>
      <c r="C52" s="18" t="s">
        <v>288</v>
      </c>
      <c r="D52" s="18" t="s">
        <v>385</v>
      </c>
      <c r="E52" s="23"/>
      <c r="F52" s="23"/>
      <c r="G52" s="23"/>
      <c r="H52" s="23"/>
      <c r="I52" s="23"/>
      <c r="J52" s="23"/>
      <c r="K52" s="23"/>
      <c r="L52" s="23"/>
      <c r="M52" s="23"/>
      <c r="N52" s="23"/>
      <c r="O52" s="23"/>
      <c r="P52" s="23"/>
      <c r="Q52" s="23"/>
      <c r="R52" s="23"/>
      <c r="S52" s="24"/>
      <c r="T52" s="23"/>
      <c r="U52" s="23"/>
      <c r="V52" s="23"/>
      <c r="W52" s="23"/>
      <c r="X52" s="23"/>
      <c r="Y52" s="23"/>
      <c r="Z52" s="23"/>
      <c r="AA52" s="23"/>
      <c r="AB52" s="23"/>
      <c r="AC52" s="23"/>
      <c r="AD52" s="23"/>
      <c r="AE52" s="23"/>
      <c r="AF52" s="23"/>
      <c r="AG52" s="23"/>
      <c r="AH52" s="24"/>
    </row>
    <row r="53" spans="2:34" x14ac:dyDescent="0.3">
      <c r="B53" s="33" t="s">
        <v>283</v>
      </c>
      <c r="C53" s="18" t="s">
        <v>289</v>
      </c>
      <c r="D53" s="18" t="s">
        <v>360</v>
      </c>
      <c r="E53" s="23"/>
      <c r="F53" s="23"/>
      <c r="G53" s="23"/>
      <c r="H53" s="23"/>
      <c r="I53" s="23"/>
      <c r="J53" s="23"/>
      <c r="K53" s="23"/>
      <c r="L53" s="23"/>
      <c r="M53" s="23"/>
      <c r="N53" s="23"/>
      <c r="O53" s="23"/>
      <c r="P53" s="23"/>
      <c r="Q53" s="23"/>
      <c r="R53" s="23"/>
      <c r="S53" s="24"/>
      <c r="T53" s="23"/>
      <c r="U53" s="23"/>
      <c r="V53" s="23"/>
      <c r="W53" s="23"/>
      <c r="X53" s="23"/>
      <c r="Y53" s="23"/>
      <c r="Z53" s="23"/>
      <c r="AA53" s="23"/>
      <c r="AB53" s="23"/>
      <c r="AC53" s="23"/>
      <c r="AD53" s="23"/>
      <c r="AE53" s="23"/>
      <c r="AF53" s="23"/>
      <c r="AG53" s="23"/>
      <c r="AH53" s="24"/>
    </row>
    <row r="54" spans="2:34" x14ac:dyDescent="0.3">
      <c r="B54" s="33" t="s">
        <v>290</v>
      </c>
      <c r="C54" s="18" t="s">
        <v>291</v>
      </c>
      <c r="D54" s="18" t="s">
        <v>361</v>
      </c>
      <c r="E54" s="23"/>
      <c r="F54" s="23"/>
      <c r="G54" s="23"/>
      <c r="H54" s="23"/>
      <c r="I54" s="23"/>
      <c r="J54" s="23"/>
      <c r="K54" s="23"/>
      <c r="L54" s="23"/>
      <c r="M54" s="23"/>
      <c r="N54" s="23"/>
      <c r="O54" s="23"/>
      <c r="P54" s="23"/>
      <c r="Q54" s="23"/>
      <c r="R54" s="23"/>
      <c r="S54" s="24"/>
      <c r="T54" s="23"/>
      <c r="U54" s="23"/>
      <c r="V54" s="23"/>
      <c r="W54" s="23"/>
      <c r="X54" s="23"/>
      <c r="Y54" s="23"/>
      <c r="Z54" s="23"/>
      <c r="AA54" s="23"/>
      <c r="AB54" s="23"/>
      <c r="AC54" s="23"/>
      <c r="AD54" s="23"/>
      <c r="AE54" s="23"/>
      <c r="AF54" s="23"/>
      <c r="AG54" s="23"/>
      <c r="AH54" s="24"/>
    </row>
    <row r="55" spans="2:34" x14ac:dyDescent="0.3">
      <c r="B55" s="33" t="s">
        <v>290</v>
      </c>
      <c r="C55" s="18" t="s">
        <v>292</v>
      </c>
      <c r="D55" s="18" t="s">
        <v>386</v>
      </c>
      <c r="E55" s="23"/>
      <c r="F55" s="23"/>
      <c r="G55" s="23"/>
      <c r="H55" s="23"/>
      <c r="I55" s="23"/>
      <c r="J55" s="23"/>
      <c r="K55" s="23"/>
      <c r="L55" s="23"/>
      <c r="M55" s="23"/>
      <c r="N55" s="23"/>
      <c r="O55" s="23"/>
      <c r="P55" s="23"/>
      <c r="Q55" s="23"/>
      <c r="R55" s="23"/>
      <c r="S55" s="24"/>
      <c r="T55" s="23"/>
      <c r="U55" s="23"/>
      <c r="V55" s="23"/>
      <c r="W55" s="23"/>
      <c r="X55" s="23"/>
      <c r="Y55" s="23"/>
      <c r="Z55" s="23"/>
      <c r="AA55" s="23"/>
      <c r="AB55" s="23"/>
      <c r="AC55" s="23"/>
      <c r="AD55" s="23"/>
      <c r="AE55" s="23"/>
      <c r="AF55" s="23"/>
      <c r="AG55" s="23"/>
      <c r="AH55" s="24"/>
    </row>
    <row r="56" spans="2:34" x14ac:dyDescent="0.3">
      <c r="B56" s="33" t="s">
        <v>290</v>
      </c>
      <c r="C56" s="18" t="s">
        <v>293</v>
      </c>
      <c r="D56" s="18" t="s">
        <v>362</v>
      </c>
      <c r="E56" s="23"/>
      <c r="F56" s="23"/>
      <c r="G56" s="23"/>
      <c r="H56" s="23"/>
      <c r="I56" s="23"/>
      <c r="J56" s="23"/>
      <c r="K56" s="23"/>
      <c r="L56" s="23"/>
      <c r="M56" s="23"/>
      <c r="N56" s="23"/>
      <c r="O56" s="23"/>
      <c r="P56" s="23"/>
      <c r="Q56" s="23"/>
      <c r="R56" s="23"/>
      <c r="S56" s="24"/>
      <c r="T56" s="23"/>
      <c r="U56" s="23"/>
      <c r="V56" s="23"/>
      <c r="W56" s="23"/>
      <c r="X56" s="23"/>
      <c r="Y56" s="23"/>
      <c r="Z56" s="23"/>
      <c r="AA56" s="23"/>
      <c r="AB56" s="23"/>
      <c r="AC56" s="23"/>
      <c r="AD56" s="23"/>
      <c r="AE56" s="23"/>
      <c r="AF56" s="23"/>
      <c r="AG56" s="23"/>
      <c r="AH56" s="24"/>
    </row>
    <row r="57" spans="2:34" x14ac:dyDescent="0.3">
      <c r="B57" s="33" t="s">
        <v>290</v>
      </c>
      <c r="C57" s="18" t="s">
        <v>294</v>
      </c>
      <c r="D57" s="18" t="s">
        <v>363</v>
      </c>
      <c r="E57" s="23"/>
      <c r="F57" s="23"/>
      <c r="G57" s="23"/>
      <c r="H57" s="23"/>
      <c r="I57" s="23"/>
      <c r="J57" s="23"/>
      <c r="K57" s="23"/>
      <c r="L57" s="23"/>
      <c r="M57" s="23"/>
      <c r="N57" s="23"/>
      <c r="O57" s="23"/>
      <c r="P57" s="23"/>
      <c r="Q57" s="23"/>
      <c r="R57" s="23"/>
      <c r="S57" s="24"/>
      <c r="T57" s="23"/>
      <c r="U57" s="23"/>
      <c r="V57" s="23"/>
      <c r="W57" s="23"/>
      <c r="X57" s="23"/>
      <c r="Y57" s="23"/>
      <c r="Z57" s="23"/>
      <c r="AA57" s="23"/>
      <c r="AB57" s="23"/>
      <c r="AC57" s="23"/>
      <c r="AD57" s="23"/>
      <c r="AE57" s="23"/>
      <c r="AF57" s="23"/>
      <c r="AG57" s="23"/>
      <c r="AH57" s="24"/>
    </row>
    <row r="58" spans="2:34" x14ac:dyDescent="0.3">
      <c r="B58" s="33" t="s">
        <v>290</v>
      </c>
      <c r="C58" s="18" t="s">
        <v>295</v>
      </c>
      <c r="D58" s="18" t="s">
        <v>387</v>
      </c>
      <c r="E58" s="23"/>
      <c r="F58" s="23"/>
      <c r="G58" s="23"/>
      <c r="H58" s="23"/>
      <c r="I58" s="23"/>
      <c r="J58" s="23"/>
      <c r="K58" s="23"/>
      <c r="L58" s="23"/>
      <c r="M58" s="23"/>
      <c r="N58" s="23"/>
      <c r="O58" s="23"/>
      <c r="P58" s="23"/>
      <c r="Q58" s="23"/>
      <c r="R58" s="23"/>
      <c r="S58" s="24"/>
      <c r="T58" s="23"/>
      <c r="U58" s="23"/>
      <c r="V58" s="23"/>
      <c r="W58" s="23"/>
      <c r="X58" s="23"/>
      <c r="Y58" s="23"/>
      <c r="Z58" s="23"/>
      <c r="AA58" s="23"/>
      <c r="AB58" s="23"/>
      <c r="AC58" s="23"/>
      <c r="AD58" s="23"/>
      <c r="AE58" s="23"/>
      <c r="AF58" s="23"/>
      <c r="AG58" s="23"/>
      <c r="AH58" s="24"/>
    </row>
    <row r="59" spans="2:34" x14ac:dyDescent="0.3">
      <c r="B59" s="33" t="s">
        <v>290</v>
      </c>
      <c r="C59" s="18" t="s">
        <v>296</v>
      </c>
      <c r="D59" s="18" t="s">
        <v>388</v>
      </c>
      <c r="E59" s="23"/>
      <c r="F59" s="23"/>
      <c r="G59" s="23"/>
      <c r="H59" s="23"/>
      <c r="I59" s="23"/>
      <c r="J59" s="23"/>
      <c r="K59" s="23"/>
      <c r="L59" s="23"/>
      <c r="M59" s="23"/>
      <c r="N59" s="23"/>
      <c r="O59" s="23"/>
      <c r="P59" s="23"/>
      <c r="Q59" s="23"/>
      <c r="R59" s="23"/>
      <c r="S59" s="24"/>
      <c r="T59" s="23"/>
      <c r="U59" s="23"/>
      <c r="V59" s="23"/>
      <c r="W59" s="23"/>
      <c r="X59" s="23"/>
      <c r="Y59" s="23"/>
      <c r="Z59" s="23"/>
      <c r="AA59" s="23"/>
      <c r="AB59" s="23"/>
      <c r="AC59" s="23"/>
      <c r="AD59" s="23"/>
      <c r="AE59" s="23"/>
      <c r="AF59" s="23"/>
      <c r="AG59" s="23"/>
      <c r="AH59" s="24"/>
    </row>
    <row r="60" spans="2:34" x14ac:dyDescent="0.3">
      <c r="B60" s="33" t="s">
        <v>290</v>
      </c>
      <c r="C60" s="18" t="s">
        <v>297</v>
      </c>
      <c r="D60" s="18" t="s">
        <v>364</v>
      </c>
      <c r="E60" s="23"/>
      <c r="F60" s="23"/>
      <c r="G60" s="23"/>
      <c r="H60" s="23"/>
      <c r="I60" s="23"/>
      <c r="J60" s="23"/>
      <c r="K60" s="23"/>
      <c r="L60" s="23"/>
      <c r="M60" s="23"/>
      <c r="N60" s="23"/>
      <c r="O60" s="23"/>
      <c r="P60" s="23"/>
      <c r="Q60" s="23"/>
      <c r="R60" s="23"/>
      <c r="S60" s="24"/>
      <c r="T60" s="23"/>
      <c r="U60" s="23"/>
      <c r="V60" s="23"/>
      <c r="W60" s="23"/>
      <c r="X60" s="23"/>
      <c r="Y60" s="23"/>
      <c r="Z60" s="23"/>
      <c r="AA60" s="23"/>
      <c r="AB60" s="23"/>
      <c r="AC60" s="23"/>
      <c r="AD60" s="23"/>
      <c r="AE60" s="23"/>
      <c r="AF60" s="23"/>
      <c r="AG60" s="23"/>
      <c r="AH60" s="24"/>
    </row>
    <row r="61" spans="2:34" ht="6.75" customHeight="1" x14ac:dyDescent="0.3"/>
    <row r="62" spans="2:34" x14ac:dyDescent="0.3">
      <c r="B62" s="33" t="s">
        <v>250</v>
      </c>
      <c r="C62" s="21" t="s">
        <v>38</v>
      </c>
      <c r="D62" s="18" t="s">
        <v>152</v>
      </c>
      <c r="E62" s="23"/>
      <c r="F62" s="23"/>
      <c r="G62" s="23"/>
      <c r="H62" s="23"/>
      <c r="I62" s="23"/>
      <c r="J62" s="23"/>
      <c r="K62" s="23"/>
      <c r="L62" s="23"/>
      <c r="M62" s="23"/>
      <c r="N62" s="23"/>
      <c r="O62" s="23"/>
      <c r="P62" s="23"/>
      <c r="Q62" s="23"/>
      <c r="R62" s="23"/>
      <c r="S62" s="24"/>
      <c r="T62" s="23"/>
      <c r="U62" s="23"/>
      <c r="V62" s="23"/>
      <c r="W62" s="23"/>
      <c r="X62" s="23"/>
      <c r="Y62" s="23"/>
      <c r="Z62" s="23"/>
      <c r="AA62" s="23"/>
      <c r="AB62" s="23"/>
      <c r="AC62" s="23"/>
      <c r="AD62" s="23"/>
      <c r="AE62" s="23"/>
      <c r="AF62" s="23"/>
      <c r="AG62" s="23"/>
      <c r="AH62" s="24"/>
    </row>
    <row r="63" spans="2:34" x14ac:dyDescent="0.3">
      <c r="B63" s="33" t="s">
        <v>250</v>
      </c>
      <c r="C63" s="21" t="s">
        <v>40</v>
      </c>
      <c r="D63" s="18" t="s">
        <v>153</v>
      </c>
      <c r="E63" s="23"/>
      <c r="F63" s="23"/>
      <c r="G63" s="23"/>
      <c r="H63" s="23"/>
      <c r="I63" s="23"/>
      <c r="J63" s="23"/>
      <c r="K63" s="23"/>
      <c r="L63" s="23"/>
      <c r="M63" s="23"/>
      <c r="N63" s="23"/>
      <c r="O63" s="23"/>
      <c r="P63" s="23"/>
      <c r="Q63" s="23"/>
      <c r="R63" s="23"/>
      <c r="S63" s="24"/>
      <c r="T63" s="23"/>
      <c r="U63" s="23"/>
      <c r="V63" s="23"/>
      <c r="W63" s="23"/>
      <c r="X63" s="23"/>
      <c r="Y63" s="23"/>
      <c r="Z63" s="23"/>
      <c r="AA63" s="23"/>
      <c r="AB63" s="23"/>
      <c r="AC63" s="23"/>
      <c r="AD63" s="23"/>
      <c r="AE63" s="23"/>
      <c r="AF63" s="23"/>
      <c r="AG63" s="23"/>
      <c r="AH63" s="24"/>
    </row>
    <row r="64" spans="2:34" x14ac:dyDescent="0.3">
      <c r="B64" s="33" t="s">
        <v>250</v>
      </c>
      <c r="C64" s="21" t="s">
        <v>42</v>
      </c>
      <c r="D64" s="18" t="s">
        <v>300</v>
      </c>
      <c r="E64" s="23"/>
      <c r="F64" s="23"/>
      <c r="G64" s="23"/>
      <c r="H64" s="23"/>
      <c r="I64" s="23"/>
      <c r="J64" s="23"/>
      <c r="K64" s="23"/>
      <c r="L64" s="23"/>
      <c r="M64" s="23"/>
      <c r="N64" s="23"/>
      <c r="O64" s="23"/>
      <c r="P64" s="23"/>
      <c r="Q64" s="23"/>
      <c r="R64" s="23"/>
      <c r="S64" s="24"/>
      <c r="T64" s="23"/>
      <c r="U64" s="23"/>
      <c r="V64" s="23"/>
      <c r="W64" s="23"/>
      <c r="X64" s="23"/>
      <c r="Y64" s="23"/>
      <c r="Z64" s="23"/>
      <c r="AA64" s="23"/>
      <c r="AB64" s="23"/>
      <c r="AC64" s="23"/>
      <c r="AD64" s="23"/>
      <c r="AE64" s="23"/>
      <c r="AF64" s="23"/>
      <c r="AG64" s="23"/>
      <c r="AH64" s="24"/>
    </row>
    <row r="65" spans="2:34" x14ac:dyDescent="0.3">
      <c r="B65" s="33" t="s">
        <v>250</v>
      </c>
      <c r="C65" s="21" t="s">
        <v>43</v>
      </c>
      <c r="D65" s="18" t="s">
        <v>301</v>
      </c>
      <c r="E65" s="23"/>
      <c r="F65" s="23"/>
      <c r="G65" s="23"/>
      <c r="H65" s="23"/>
      <c r="I65" s="23"/>
      <c r="J65" s="23"/>
      <c r="K65" s="23"/>
      <c r="L65" s="23"/>
      <c r="M65" s="23"/>
      <c r="N65" s="23"/>
      <c r="O65" s="23"/>
      <c r="P65" s="23"/>
      <c r="Q65" s="23"/>
      <c r="R65" s="23"/>
      <c r="S65" s="24"/>
      <c r="T65" s="23"/>
      <c r="U65" s="23"/>
      <c r="V65" s="23"/>
      <c r="W65" s="23"/>
      <c r="X65" s="23"/>
      <c r="Y65" s="23"/>
      <c r="Z65" s="23"/>
      <c r="AA65" s="23"/>
      <c r="AB65" s="23"/>
      <c r="AC65" s="23"/>
      <c r="AD65" s="23"/>
      <c r="AE65" s="23"/>
      <c r="AF65" s="23"/>
      <c r="AG65" s="23"/>
      <c r="AH65" s="24"/>
    </row>
    <row r="66" spans="2:34" x14ac:dyDescent="0.3">
      <c r="B66" s="33" t="s">
        <v>250</v>
      </c>
      <c r="C66" s="21" t="s">
        <v>45</v>
      </c>
      <c r="D66" s="18" t="s">
        <v>156</v>
      </c>
      <c r="E66" s="23"/>
      <c r="F66" s="23"/>
      <c r="G66" s="23"/>
      <c r="H66" s="23"/>
      <c r="I66" s="23"/>
      <c r="J66" s="23"/>
      <c r="K66" s="23"/>
      <c r="L66" s="23"/>
      <c r="M66" s="23"/>
      <c r="N66" s="23"/>
      <c r="O66" s="23"/>
      <c r="P66" s="23"/>
      <c r="Q66" s="23"/>
      <c r="R66" s="23"/>
      <c r="S66" s="24"/>
      <c r="T66" s="23"/>
      <c r="U66" s="23"/>
      <c r="V66" s="23"/>
      <c r="W66" s="23"/>
      <c r="X66" s="23"/>
      <c r="Y66" s="23"/>
      <c r="Z66" s="23"/>
      <c r="AA66" s="23"/>
      <c r="AB66" s="23"/>
      <c r="AC66" s="23"/>
      <c r="AD66" s="23"/>
      <c r="AE66" s="23"/>
      <c r="AF66" s="23"/>
      <c r="AG66" s="23"/>
      <c r="AH66" s="24"/>
    </row>
    <row r="67" spans="2:34" x14ac:dyDescent="0.3">
      <c r="B67" s="33" t="s">
        <v>250</v>
      </c>
      <c r="C67" s="21" t="s">
        <v>47</v>
      </c>
      <c r="D67" s="18" t="s">
        <v>158</v>
      </c>
      <c r="E67" s="23"/>
      <c r="F67" s="23"/>
      <c r="G67" s="23"/>
      <c r="H67" s="23"/>
      <c r="I67" s="23"/>
      <c r="J67" s="23"/>
      <c r="K67" s="23"/>
      <c r="L67" s="23"/>
      <c r="M67" s="23"/>
      <c r="N67" s="23"/>
      <c r="O67" s="23"/>
      <c r="P67" s="23"/>
      <c r="Q67" s="23"/>
      <c r="R67" s="23"/>
      <c r="S67" s="24"/>
      <c r="T67" s="23"/>
      <c r="U67" s="23"/>
      <c r="V67" s="23"/>
      <c r="W67" s="23"/>
      <c r="X67" s="23"/>
      <c r="Y67" s="23"/>
      <c r="Z67" s="23"/>
      <c r="AA67" s="23"/>
      <c r="AB67" s="23"/>
      <c r="AC67" s="23"/>
      <c r="AD67" s="23"/>
      <c r="AE67" s="23"/>
      <c r="AF67" s="23"/>
      <c r="AG67" s="23"/>
      <c r="AH67" s="24"/>
    </row>
    <row r="68" spans="2:34" x14ac:dyDescent="0.3">
      <c r="B68" s="33" t="s">
        <v>250</v>
      </c>
      <c r="C68" s="21" t="s">
        <v>48</v>
      </c>
      <c r="D68" s="18" t="s">
        <v>159</v>
      </c>
      <c r="E68" s="23"/>
      <c r="F68" s="23"/>
      <c r="G68" s="23"/>
      <c r="H68" s="23"/>
      <c r="I68" s="23"/>
      <c r="J68" s="23"/>
      <c r="K68" s="23"/>
      <c r="L68" s="23"/>
      <c r="M68" s="23"/>
      <c r="N68" s="23"/>
      <c r="O68" s="23"/>
      <c r="P68" s="23"/>
      <c r="Q68" s="23"/>
      <c r="R68" s="23"/>
      <c r="S68" s="24"/>
      <c r="T68" s="23"/>
      <c r="U68" s="23"/>
      <c r="V68" s="23"/>
      <c r="W68" s="23"/>
      <c r="X68" s="23"/>
      <c r="Y68" s="23"/>
      <c r="Z68" s="23"/>
      <c r="AA68" s="23"/>
      <c r="AB68" s="23"/>
      <c r="AC68" s="23"/>
      <c r="AD68" s="23"/>
      <c r="AE68" s="23"/>
      <c r="AF68" s="23"/>
      <c r="AG68" s="23"/>
      <c r="AH68" s="24"/>
    </row>
    <row r="69" spans="2:34" x14ac:dyDescent="0.3">
      <c r="B69" s="33" t="s">
        <v>250</v>
      </c>
      <c r="C69" s="21" t="s">
        <v>49</v>
      </c>
      <c r="D69" s="18" t="s">
        <v>302</v>
      </c>
      <c r="E69" s="23"/>
      <c r="F69" s="23"/>
      <c r="G69" s="23"/>
      <c r="H69" s="23"/>
      <c r="I69" s="23"/>
      <c r="J69" s="23"/>
      <c r="K69" s="23"/>
      <c r="L69" s="23"/>
      <c r="M69" s="23"/>
      <c r="N69" s="23"/>
      <c r="O69" s="23"/>
      <c r="P69" s="23"/>
      <c r="Q69" s="23"/>
      <c r="R69" s="23"/>
      <c r="S69" s="24"/>
      <c r="T69" s="23"/>
      <c r="U69" s="23"/>
      <c r="V69" s="23"/>
      <c r="W69" s="23"/>
      <c r="X69" s="23"/>
      <c r="Y69" s="23"/>
      <c r="Z69" s="23"/>
      <c r="AA69" s="23"/>
      <c r="AB69" s="23"/>
      <c r="AC69" s="23"/>
      <c r="AD69" s="23"/>
      <c r="AE69" s="23"/>
      <c r="AF69" s="23"/>
      <c r="AG69" s="23"/>
      <c r="AH69" s="24"/>
    </row>
    <row r="70" spans="2:34" x14ac:dyDescent="0.3">
      <c r="B70" s="33" t="s">
        <v>250</v>
      </c>
      <c r="C70" s="21" t="s">
        <v>50</v>
      </c>
      <c r="D70" s="18" t="s">
        <v>160</v>
      </c>
      <c r="E70" s="23"/>
      <c r="F70" s="23"/>
      <c r="G70" s="23"/>
      <c r="H70" s="23"/>
      <c r="I70" s="23"/>
      <c r="J70" s="23"/>
      <c r="K70" s="23"/>
      <c r="L70" s="23"/>
      <c r="M70" s="23"/>
      <c r="N70" s="23"/>
      <c r="O70" s="23"/>
      <c r="P70" s="23"/>
      <c r="Q70" s="23"/>
      <c r="R70" s="23"/>
      <c r="S70" s="24"/>
      <c r="T70" s="23"/>
      <c r="U70" s="23"/>
      <c r="V70" s="23"/>
      <c r="W70" s="23"/>
      <c r="X70" s="23"/>
      <c r="Y70" s="23"/>
      <c r="Z70" s="23"/>
      <c r="AA70" s="23"/>
      <c r="AB70" s="23"/>
      <c r="AC70" s="23"/>
      <c r="AD70" s="23"/>
      <c r="AE70" s="23"/>
      <c r="AF70" s="23"/>
      <c r="AG70" s="23"/>
      <c r="AH70" s="24"/>
    </row>
    <row r="71" spans="2:34" x14ac:dyDescent="0.3">
      <c r="B71" s="33" t="s">
        <v>250</v>
      </c>
      <c r="C71" s="21" t="s">
        <v>58</v>
      </c>
      <c r="D71" s="18" t="s">
        <v>166</v>
      </c>
      <c r="E71" s="23"/>
      <c r="F71" s="23"/>
      <c r="G71" s="23"/>
      <c r="H71" s="23"/>
      <c r="I71" s="23"/>
      <c r="J71" s="23"/>
      <c r="K71" s="23"/>
      <c r="L71" s="23"/>
      <c r="M71" s="23"/>
      <c r="N71" s="23"/>
      <c r="O71" s="23"/>
      <c r="P71" s="23"/>
      <c r="Q71" s="23"/>
      <c r="R71" s="23"/>
      <c r="S71" s="24"/>
      <c r="T71" s="23"/>
      <c r="U71" s="23"/>
      <c r="V71" s="23"/>
      <c r="W71" s="23"/>
      <c r="X71" s="23"/>
      <c r="Y71" s="23"/>
      <c r="Z71" s="23"/>
      <c r="AA71" s="23"/>
      <c r="AB71" s="23"/>
      <c r="AC71" s="23"/>
      <c r="AD71" s="23"/>
      <c r="AE71" s="23"/>
      <c r="AF71" s="23"/>
      <c r="AG71" s="23"/>
      <c r="AH71" s="24"/>
    </row>
    <row r="72" spans="2:34" x14ac:dyDescent="0.3">
      <c r="B72" s="33" t="s">
        <v>250</v>
      </c>
      <c r="C72" s="21" t="s">
        <v>59</v>
      </c>
      <c r="D72" s="18" t="s">
        <v>167</v>
      </c>
      <c r="E72" s="23"/>
      <c r="F72" s="23"/>
      <c r="G72" s="23"/>
      <c r="H72" s="23"/>
      <c r="I72" s="23"/>
      <c r="J72" s="23"/>
      <c r="K72" s="23"/>
      <c r="L72" s="23"/>
      <c r="M72" s="23"/>
      <c r="N72" s="23"/>
      <c r="O72" s="23"/>
      <c r="P72" s="23"/>
      <c r="Q72" s="23"/>
      <c r="R72" s="23"/>
      <c r="S72" s="24"/>
      <c r="T72" s="23"/>
      <c r="U72" s="23"/>
      <c r="V72" s="23"/>
      <c r="W72" s="23"/>
      <c r="X72" s="23"/>
      <c r="Y72" s="23"/>
      <c r="Z72" s="23"/>
      <c r="AA72" s="23"/>
      <c r="AB72" s="23"/>
      <c r="AC72" s="23"/>
      <c r="AD72" s="23"/>
      <c r="AE72" s="23"/>
      <c r="AF72" s="23"/>
      <c r="AG72" s="23"/>
      <c r="AH72" s="24"/>
    </row>
    <row r="73" spans="2:34" x14ac:dyDescent="0.3">
      <c r="B73" s="33" t="s">
        <v>250</v>
      </c>
      <c r="C73" s="21" t="s">
        <v>68</v>
      </c>
      <c r="D73" s="18" t="s">
        <v>303</v>
      </c>
      <c r="E73" s="23"/>
      <c r="F73" s="23"/>
      <c r="G73" s="23"/>
      <c r="H73" s="23"/>
      <c r="I73" s="23"/>
      <c r="J73" s="23"/>
      <c r="K73" s="23"/>
      <c r="L73" s="23"/>
      <c r="M73" s="23"/>
      <c r="N73" s="23"/>
      <c r="O73" s="23"/>
      <c r="P73" s="23"/>
      <c r="Q73" s="23"/>
      <c r="R73" s="23"/>
      <c r="S73" s="24"/>
      <c r="T73" s="23"/>
      <c r="U73" s="23"/>
      <c r="V73" s="23"/>
      <c r="W73" s="23"/>
      <c r="X73" s="23"/>
      <c r="Y73" s="23"/>
      <c r="Z73" s="23"/>
      <c r="AA73" s="23"/>
      <c r="AB73" s="23"/>
      <c r="AC73" s="23"/>
      <c r="AD73" s="23"/>
      <c r="AE73" s="23"/>
      <c r="AF73" s="23"/>
      <c r="AG73" s="23"/>
      <c r="AH73" s="24"/>
    </row>
    <row r="74" spans="2:34" x14ac:dyDescent="0.3">
      <c r="B74" s="33" t="s">
        <v>250</v>
      </c>
      <c r="C74" s="21" t="s">
        <v>69</v>
      </c>
      <c r="D74" s="18" t="s">
        <v>172</v>
      </c>
      <c r="E74" s="23"/>
      <c r="F74" s="23"/>
      <c r="G74" s="23"/>
      <c r="H74" s="23"/>
      <c r="I74" s="23"/>
      <c r="J74" s="23"/>
      <c r="K74" s="23"/>
      <c r="L74" s="23"/>
      <c r="M74" s="23"/>
      <c r="N74" s="23"/>
      <c r="O74" s="23"/>
      <c r="P74" s="23"/>
      <c r="Q74" s="23"/>
      <c r="R74" s="23"/>
      <c r="S74" s="24"/>
      <c r="T74" s="23"/>
      <c r="U74" s="23"/>
      <c r="V74" s="23"/>
      <c r="W74" s="23"/>
      <c r="X74" s="23"/>
      <c r="Y74" s="23"/>
      <c r="Z74" s="23"/>
      <c r="AA74" s="23"/>
      <c r="AB74" s="23"/>
      <c r="AC74" s="23"/>
      <c r="AD74" s="23"/>
      <c r="AE74" s="23"/>
      <c r="AF74" s="23"/>
      <c r="AG74" s="23"/>
      <c r="AH74" s="24"/>
    </row>
    <row r="75" spans="2:34" x14ac:dyDescent="0.3">
      <c r="B75" s="33" t="s">
        <v>240</v>
      </c>
      <c r="C75" s="21" t="s">
        <v>21</v>
      </c>
      <c r="D75" s="18" t="s">
        <v>304</v>
      </c>
      <c r="E75" s="23"/>
      <c r="F75" s="23"/>
      <c r="G75" s="23"/>
      <c r="H75" s="23"/>
      <c r="I75" s="23"/>
      <c r="J75" s="23"/>
      <c r="K75" s="23"/>
      <c r="L75" s="23"/>
      <c r="M75" s="23"/>
      <c r="N75" s="23"/>
      <c r="O75" s="23"/>
      <c r="P75" s="23"/>
      <c r="Q75" s="23"/>
      <c r="R75" s="23"/>
      <c r="S75" s="24"/>
      <c r="T75" s="23"/>
      <c r="U75" s="23"/>
      <c r="V75" s="23"/>
      <c r="W75" s="23"/>
      <c r="X75" s="23"/>
      <c r="Y75" s="23"/>
      <c r="Z75" s="23"/>
      <c r="AA75" s="23"/>
      <c r="AB75" s="23"/>
      <c r="AC75" s="23"/>
      <c r="AD75" s="23"/>
      <c r="AE75" s="23"/>
      <c r="AF75" s="23"/>
      <c r="AG75" s="23"/>
      <c r="AH75" s="24"/>
    </row>
    <row r="76" spans="2:34" x14ac:dyDescent="0.3">
      <c r="B76" s="33" t="s">
        <v>240</v>
      </c>
      <c r="C76" s="21" t="s">
        <v>22</v>
      </c>
      <c r="D76" s="18" t="s">
        <v>141</v>
      </c>
      <c r="E76" s="23"/>
      <c r="F76" s="23"/>
      <c r="G76" s="23"/>
      <c r="H76" s="23"/>
      <c r="I76" s="23"/>
      <c r="J76" s="23"/>
      <c r="K76" s="23"/>
      <c r="L76" s="23"/>
      <c r="M76" s="23"/>
      <c r="N76" s="23"/>
      <c r="O76" s="23"/>
      <c r="P76" s="23"/>
      <c r="Q76" s="23"/>
      <c r="R76" s="23"/>
      <c r="S76" s="24"/>
      <c r="T76" s="23"/>
      <c r="U76" s="23"/>
      <c r="V76" s="23"/>
      <c r="W76" s="23"/>
      <c r="X76" s="23"/>
      <c r="Y76" s="23"/>
      <c r="Z76" s="23"/>
      <c r="AA76" s="23"/>
      <c r="AB76" s="23"/>
      <c r="AC76" s="23"/>
      <c r="AD76" s="23"/>
      <c r="AE76" s="23"/>
      <c r="AF76" s="23"/>
      <c r="AG76" s="23"/>
      <c r="AH76" s="24"/>
    </row>
    <row r="77" spans="2:34" x14ac:dyDescent="0.3">
      <c r="B77" s="33" t="s">
        <v>240</v>
      </c>
      <c r="C77" s="21" t="s">
        <v>23</v>
      </c>
      <c r="D77" s="18" t="s">
        <v>305</v>
      </c>
      <c r="E77" s="23"/>
      <c r="F77" s="23"/>
      <c r="G77" s="23"/>
      <c r="H77" s="23"/>
      <c r="I77" s="23"/>
      <c r="J77" s="23"/>
      <c r="K77" s="23"/>
      <c r="L77" s="23"/>
      <c r="M77" s="23"/>
      <c r="N77" s="23"/>
      <c r="O77" s="23"/>
      <c r="P77" s="23"/>
      <c r="Q77" s="23"/>
      <c r="R77" s="23"/>
      <c r="S77" s="24"/>
      <c r="T77" s="23"/>
      <c r="U77" s="23"/>
      <c r="V77" s="23"/>
      <c r="W77" s="23"/>
      <c r="X77" s="23"/>
      <c r="Y77" s="23"/>
      <c r="Z77" s="23"/>
      <c r="AA77" s="23"/>
      <c r="AB77" s="23"/>
      <c r="AC77" s="23"/>
      <c r="AD77" s="23"/>
      <c r="AE77" s="23"/>
      <c r="AF77" s="23"/>
      <c r="AG77" s="23"/>
      <c r="AH77" s="24"/>
    </row>
    <row r="78" spans="2:34" x14ac:dyDescent="0.3">
      <c r="B78" s="33" t="s">
        <v>240</v>
      </c>
      <c r="C78" s="21" t="s">
        <v>24</v>
      </c>
      <c r="D78" s="18" t="s">
        <v>142</v>
      </c>
      <c r="E78" s="23"/>
      <c r="F78" s="23"/>
      <c r="G78" s="23"/>
      <c r="H78" s="23"/>
      <c r="I78" s="23"/>
      <c r="J78" s="23"/>
      <c r="K78" s="23"/>
      <c r="L78" s="23"/>
      <c r="M78" s="23"/>
      <c r="N78" s="23"/>
      <c r="O78" s="23"/>
      <c r="P78" s="23"/>
      <c r="Q78" s="23"/>
      <c r="R78" s="23"/>
      <c r="S78" s="24"/>
      <c r="T78" s="23"/>
      <c r="U78" s="23"/>
      <c r="V78" s="23"/>
      <c r="W78" s="23"/>
      <c r="X78" s="23"/>
      <c r="Y78" s="23"/>
      <c r="Z78" s="23"/>
      <c r="AA78" s="23"/>
      <c r="AB78" s="23"/>
      <c r="AC78" s="23"/>
      <c r="AD78" s="23"/>
      <c r="AE78" s="23"/>
      <c r="AF78" s="23"/>
      <c r="AG78" s="23"/>
      <c r="AH78" s="24"/>
    </row>
    <row r="79" spans="2:34" x14ac:dyDescent="0.3">
      <c r="B79" s="33" t="s">
        <v>240</v>
      </c>
      <c r="C79" s="21" t="s">
        <v>25</v>
      </c>
      <c r="D79" s="18" t="s">
        <v>306</v>
      </c>
      <c r="E79" s="23"/>
      <c r="F79" s="23"/>
      <c r="G79" s="23"/>
      <c r="H79" s="23"/>
      <c r="I79" s="23"/>
      <c r="J79" s="23"/>
      <c r="K79" s="23"/>
      <c r="L79" s="23"/>
      <c r="M79" s="23"/>
      <c r="N79" s="23"/>
      <c r="O79" s="23"/>
      <c r="P79" s="23"/>
      <c r="Q79" s="23"/>
      <c r="R79" s="23"/>
      <c r="S79" s="24"/>
      <c r="T79" s="23"/>
      <c r="U79" s="23"/>
      <c r="V79" s="23"/>
      <c r="W79" s="23"/>
      <c r="X79" s="23"/>
      <c r="Y79" s="23"/>
      <c r="Z79" s="23"/>
      <c r="AA79" s="23"/>
      <c r="AB79" s="23"/>
      <c r="AC79" s="23"/>
      <c r="AD79" s="23"/>
      <c r="AE79" s="23"/>
      <c r="AF79" s="23"/>
      <c r="AG79" s="23"/>
      <c r="AH79" s="24"/>
    </row>
    <row r="80" spans="2:34" x14ac:dyDescent="0.3">
      <c r="B80" s="33" t="s">
        <v>240</v>
      </c>
      <c r="C80" s="21" t="s">
        <v>26</v>
      </c>
      <c r="D80" s="18" t="s">
        <v>307</v>
      </c>
      <c r="E80" s="23"/>
      <c r="F80" s="23"/>
      <c r="G80" s="23"/>
      <c r="H80" s="23"/>
      <c r="I80" s="23"/>
      <c r="J80" s="23"/>
      <c r="K80" s="23"/>
      <c r="L80" s="23"/>
      <c r="M80" s="23"/>
      <c r="N80" s="23"/>
      <c r="O80" s="23"/>
      <c r="P80" s="23"/>
      <c r="Q80" s="23"/>
      <c r="R80" s="23"/>
      <c r="S80" s="24"/>
      <c r="T80" s="23"/>
      <c r="U80" s="23"/>
      <c r="V80" s="23"/>
      <c r="W80" s="23"/>
      <c r="X80" s="23"/>
      <c r="Y80" s="23"/>
      <c r="Z80" s="23"/>
      <c r="AA80" s="23"/>
      <c r="AB80" s="23"/>
      <c r="AC80" s="23"/>
      <c r="AD80" s="23"/>
      <c r="AE80" s="23"/>
      <c r="AF80" s="23"/>
      <c r="AG80" s="23"/>
      <c r="AH80" s="24"/>
    </row>
    <row r="81" spans="2:34" x14ac:dyDescent="0.3">
      <c r="B81" s="33" t="s">
        <v>240</v>
      </c>
      <c r="C81" s="21" t="s">
        <v>27</v>
      </c>
      <c r="D81" s="18" t="s">
        <v>143</v>
      </c>
      <c r="E81" s="23"/>
      <c r="F81" s="23"/>
      <c r="G81" s="23"/>
      <c r="H81" s="23"/>
      <c r="I81" s="23"/>
      <c r="J81" s="23"/>
      <c r="K81" s="23"/>
      <c r="L81" s="23"/>
      <c r="M81" s="23"/>
      <c r="N81" s="23"/>
      <c r="O81" s="23"/>
      <c r="P81" s="23"/>
      <c r="Q81" s="23"/>
      <c r="R81" s="23"/>
      <c r="S81" s="24"/>
      <c r="T81" s="23"/>
      <c r="U81" s="23"/>
      <c r="V81" s="23"/>
      <c r="W81" s="23"/>
      <c r="X81" s="23"/>
      <c r="Y81" s="23"/>
      <c r="Z81" s="23"/>
      <c r="AA81" s="23"/>
      <c r="AB81" s="23"/>
      <c r="AC81" s="23"/>
      <c r="AD81" s="23"/>
      <c r="AE81" s="23"/>
      <c r="AF81" s="23"/>
      <c r="AG81" s="23"/>
      <c r="AH81" s="24"/>
    </row>
    <row r="82" spans="2:34" x14ac:dyDescent="0.3">
      <c r="B82" s="33" t="s">
        <v>240</v>
      </c>
      <c r="C82" s="21" t="s">
        <v>28</v>
      </c>
      <c r="D82" s="18" t="s">
        <v>144</v>
      </c>
      <c r="E82" s="23"/>
      <c r="F82" s="23"/>
      <c r="G82" s="23"/>
      <c r="H82" s="23"/>
      <c r="I82" s="23"/>
      <c r="J82" s="23"/>
      <c r="K82" s="23"/>
      <c r="L82" s="23"/>
      <c r="M82" s="23"/>
      <c r="N82" s="23"/>
      <c r="O82" s="23"/>
      <c r="P82" s="23"/>
      <c r="Q82" s="23"/>
      <c r="R82" s="23"/>
      <c r="S82" s="24"/>
      <c r="T82" s="23"/>
      <c r="U82" s="23"/>
      <c r="V82" s="23"/>
      <c r="W82" s="23"/>
      <c r="X82" s="23"/>
      <c r="Y82" s="23"/>
      <c r="Z82" s="23"/>
      <c r="AA82" s="23"/>
      <c r="AB82" s="23"/>
      <c r="AC82" s="23"/>
      <c r="AD82" s="23"/>
      <c r="AE82" s="23"/>
      <c r="AF82" s="23"/>
      <c r="AG82" s="23"/>
      <c r="AH82" s="24"/>
    </row>
    <row r="83" spans="2:34" x14ac:dyDescent="0.3">
      <c r="B83" s="33" t="s">
        <v>240</v>
      </c>
      <c r="C83" s="21" t="s">
        <v>29</v>
      </c>
      <c r="D83" s="18" t="s">
        <v>145</v>
      </c>
      <c r="E83" s="23"/>
      <c r="F83" s="23"/>
      <c r="G83" s="23"/>
      <c r="H83" s="23"/>
      <c r="I83" s="23"/>
      <c r="J83" s="23"/>
      <c r="K83" s="23"/>
      <c r="L83" s="23"/>
      <c r="M83" s="23"/>
      <c r="N83" s="23"/>
      <c r="O83" s="23"/>
      <c r="P83" s="23"/>
      <c r="Q83" s="23"/>
      <c r="R83" s="23"/>
      <c r="S83" s="24"/>
      <c r="T83" s="23"/>
      <c r="U83" s="23"/>
      <c r="V83" s="23"/>
      <c r="W83" s="23"/>
      <c r="X83" s="23"/>
      <c r="Y83" s="23"/>
      <c r="Z83" s="23"/>
      <c r="AA83" s="23"/>
      <c r="AB83" s="23"/>
      <c r="AC83" s="23"/>
      <c r="AD83" s="23"/>
      <c r="AE83" s="23"/>
      <c r="AF83" s="23"/>
      <c r="AG83" s="23"/>
      <c r="AH83" s="24"/>
    </row>
    <row r="84" spans="2:34" x14ac:dyDescent="0.3">
      <c r="B84" s="33" t="s">
        <v>240</v>
      </c>
      <c r="C84" s="21" t="s">
        <v>30</v>
      </c>
      <c r="D84" s="18" t="s">
        <v>146</v>
      </c>
      <c r="E84" s="23"/>
      <c r="F84" s="23"/>
      <c r="G84" s="23"/>
      <c r="H84" s="23"/>
      <c r="I84" s="23"/>
      <c r="J84" s="23"/>
      <c r="K84" s="23"/>
      <c r="L84" s="23"/>
      <c r="M84" s="23"/>
      <c r="N84" s="23"/>
      <c r="O84" s="23"/>
      <c r="P84" s="23"/>
      <c r="Q84" s="23"/>
      <c r="R84" s="23"/>
      <c r="S84" s="24"/>
      <c r="T84" s="23"/>
      <c r="U84" s="23"/>
      <c r="V84" s="23"/>
      <c r="W84" s="23"/>
      <c r="X84" s="23"/>
      <c r="Y84" s="23"/>
      <c r="Z84" s="23"/>
      <c r="AA84" s="23"/>
      <c r="AB84" s="23"/>
      <c r="AC84" s="23"/>
      <c r="AD84" s="23"/>
      <c r="AE84" s="23"/>
      <c r="AF84" s="23"/>
      <c r="AG84" s="23"/>
      <c r="AH84" s="24"/>
    </row>
    <row r="85" spans="2:34" x14ac:dyDescent="0.3">
      <c r="B85" s="33" t="s">
        <v>240</v>
      </c>
      <c r="C85" s="21" t="s">
        <v>31</v>
      </c>
      <c r="D85" s="18" t="s">
        <v>308</v>
      </c>
      <c r="E85" s="23"/>
      <c r="F85" s="23"/>
      <c r="G85" s="23"/>
      <c r="H85" s="23"/>
      <c r="I85" s="23"/>
      <c r="J85" s="23"/>
      <c r="K85" s="23"/>
      <c r="L85" s="23"/>
      <c r="M85" s="23"/>
      <c r="N85" s="23"/>
      <c r="O85" s="23"/>
      <c r="P85" s="23"/>
      <c r="Q85" s="23"/>
      <c r="R85" s="23"/>
      <c r="S85" s="24"/>
      <c r="T85" s="23"/>
      <c r="U85" s="23"/>
      <c r="V85" s="23"/>
      <c r="W85" s="23"/>
      <c r="X85" s="23"/>
      <c r="Y85" s="23"/>
      <c r="Z85" s="23"/>
      <c r="AA85" s="23"/>
      <c r="AB85" s="23"/>
      <c r="AC85" s="23"/>
      <c r="AD85" s="23"/>
      <c r="AE85" s="23"/>
      <c r="AF85" s="23"/>
      <c r="AG85" s="23"/>
      <c r="AH85" s="24"/>
    </row>
    <row r="86" spans="2:34" x14ac:dyDescent="0.3">
      <c r="B86" s="33" t="s">
        <v>240</v>
      </c>
      <c r="C86" s="21" t="s">
        <v>32</v>
      </c>
      <c r="D86" s="18" t="s">
        <v>309</v>
      </c>
      <c r="E86" s="23"/>
      <c r="F86" s="23"/>
      <c r="G86" s="23"/>
      <c r="H86" s="23"/>
      <c r="I86" s="23"/>
      <c r="J86" s="23"/>
      <c r="K86" s="23"/>
      <c r="L86" s="23"/>
      <c r="M86" s="23"/>
      <c r="N86" s="23"/>
      <c r="O86" s="23"/>
      <c r="P86" s="23"/>
      <c r="Q86" s="23"/>
      <c r="R86" s="23"/>
      <c r="S86" s="24"/>
      <c r="T86" s="23"/>
      <c r="U86" s="23"/>
      <c r="V86" s="23"/>
      <c r="W86" s="23"/>
      <c r="X86" s="23"/>
      <c r="Y86" s="23"/>
      <c r="Z86" s="23"/>
      <c r="AA86" s="23"/>
      <c r="AB86" s="23"/>
      <c r="AC86" s="23"/>
      <c r="AD86" s="23"/>
      <c r="AE86" s="23"/>
      <c r="AF86" s="23"/>
      <c r="AG86" s="23"/>
      <c r="AH86" s="24"/>
    </row>
    <row r="87" spans="2:34" x14ac:dyDescent="0.3">
      <c r="B87" s="33" t="s">
        <v>240</v>
      </c>
      <c r="C87" s="21" t="s">
        <v>425</v>
      </c>
      <c r="D87" s="18" t="s">
        <v>426</v>
      </c>
      <c r="E87" s="23"/>
      <c r="F87" s="23"/>
      <c r="G87" s="23"/>
      <c r="H87" s="23"/>
      <c r="I87" s="23"/>
      <c r="J87" s="23"/>
      <c r="K87" s="23"/>
      <c r="L87" s="23"/>
      <c r="M87" s="23"/>
      <c r="N87" s="23"/>
      <c r="O87" s="23"/>
      <c r="P87" s="23"/>
      <c r="Q87" s="23"/>
      <c r="R87" s="23"/>
      <c r="S87" s="24"/>
      <c r="T87" s="23"/>
      <c r="U87" s="23"/>
      <c r="V87" s="23"/>
      <c r="W87" s="23"/>
      <c r="X87" s="23"/>
      <c r="Y87" s="23"/>
      <c r="Z87" s="23"/>
      <c r="AA87" s="23"/>
      <c r="AB87" s="23"/>
      <c r="AC87" s="23"/>
      <c r="AD87" s="23"/>
      <c r="AE87" s="23"/>
      <c r="AF87" s="23"/>
      <c r="AG87" s="23"/>
      <c r="AH87" s="24"/>
    </row>
    <row r="88" spans="2:34" x14ac:dyDescent="0.3">
      <c r="B88" s="33" t="s">
        <v>240</v>
      </c>
      <c r="C88" s="21" t="s">
        <v>33</v>
      </c>
      <c r="D88" s="18" t="s">
        <v>147</v>
      </c>
      <c r="E88" s="23"/>
      <c r="F88" s="23"/>
      <c r="G88" s="23"/>
      <c r="H88" s="23"/>
      <c r="I88" s="23"/>
      <c r="J88" s="23"/>
      <c r="K88" s="23"/>
      <c r="L88" s="23"/>
      <c r="M88" s="23"/>
      <c r="N88" s="23"/>
      <c r="O88" s="23"/>
      <c r="P88" s="23"/>
      <c r="Q88" s="23"/>
      <c r="R88" s="23"/>
      <c r="S88" s="24"/>
      <c r="T88" s="23"/>
      <c r="U88" s="23"/>
      <c r="V88" s="23"/>
      <c r="W88" s="23"/>
      <c r="X88" s="23"/>
      <c r="Y88" s="23"/>
      <c r="Z88" s="23"/>
      <c r="AA88" s="23"/>
      <c r="AB88" s="23"/>
      <c r="AC88" s="23"/>
      <c r="AD88" s="23"/>
      <c r="AE88" s="23"/>
      <c r="AF88" s="23"/>
      <c r="AG88" s="23"/>
      <c r="AH88" s="24"/>
    </row>
    <row r="89" spans="2:34" x14ac:dyDescent="0.3">
      <c r="B89" s="33" t="s">
        <v>240</v>
      </c>
      <c r="C89" s="21" t="s">
        <v>34</v>
      </c>
      <c r="D89" s="18" t="s">
        <v>148</v>
      </c>
      <c r="E89" s="23"/>
      <c r="F89" s="23"/>
      <c r="G89" s="23"/>
      <c r="H89" s="23"/>
      <c r="I89" s="23"/>
      <c r="J89" s="23"/>
      <c r="K89" s="23"/>
      <c r="L89" s="23"/>
      <c r="M89" s="23"/>
      <c r="N89" s="23"/>
      <c r="O89" s="23"/>
      <c r="P89" s="23"/>
      <c r="Q89" s="23"/>
      <c r="R89" s="23"/>
      <c r="S89" s="24"/>
      <c r="T89" s="23"/>
      <c r="U89" s="23"/>
      <c r="V89" s="23"/>
      <c r="W89" s="23"/>
      <c r="X89" s="23"/>
      <c r="Y89" s="23"/>
      <c r="Z89" s="23"/>
      <c r="AA89" s="23"/>
      <c r="AB89" s="23"/>
      <c r="AC89" s="23"/>
      <c r="AD89" s="23"/>
      <c r="AE89" s="23"/>
      <c r="AF89" s="23"/>
      <c r="AG89" s="23"/>
      <c r="AH89" s="24"/>
    </row>
    <row r="90" spans="2:34" x14ac:dyDescent="0.3">
      <c r="B90" s="33" t="s">
        <v>240</v>
      </c>
      <c r="C90" s="21" t="s">
        <v>35</v>
      </c>
      <c r="D90" s="18" t="s">
        <v>149</v>
      </c>
      <c r="E90" s="23"/>
      <c r="F90" s="23"/>
      <c r="G90" s="23"/>
      <c r="H90" s="23"/>
      <c r="I90" s="23"/>
      <c r="J90" s="23"/>
      <c r="K90" s="23"/>
      <c r="L90" s="23"/>
      <c r="M90" s="23"/>
      <c r="N90" s="23"/>
      <c r="O90" s="23"/>
      <c r="P90" s="23"/>
      <c r="Q90" s="23"/>
      <c r="R90" s="23"/>
      <c r="S90" s="24"/>
      <c r="T90" s="23"/>
      <c r="U90" s="23"/>
      <c r="V90" s="23"/>
      <c r="W90" s="23"/>
      <c r="X90" s="23"/>
      <c r="Y90" s="23"/>
      <c r="Z90" s="23"/>
      <c r="AA90" s="23"/>
      <c r="AB90" s="23"/>
      <c r="AC90" s="23"/>
      <c r="AD90" s="23"/>
      <c r="AE90" s="23"/>
      <c r="AF90" s="23"/>
      <c r="AG90" s="23"/>
      <c r="AH90" s="24"/>
    </row>
    <row r="91" spans="2:34" x14ac:dyDescent="0.3">
      <c r="B91" s="33" t="s">
        <v>240</v>
      </c>
      <c r="C91" s="21" t="s">
        <v>36</v>
      </c>
      <c r="D91" s="18" t="s">
        <v>150</v>
      </c>
      <c r="E91" s="23"/>
      <c r="F91" s="23"/>
      <c r="G91" s="23"/>
      <c r="H91" s="23"/>
      <c r="I91" s="23"/>
      <c r="J91" s="23"/>
      <c r="K91" s="23"/>
      <c r="L91" s="23"/>
      <c r="M91" s="23"/>
      <c r="N91" s="23"/>
      <c r="O91" s="23"/>
      <c r="P91" s="23"/>
      <c r="Q91" s="23"/>
      <c r="R91" s="23"/>
      <c r="S91" s="24"/>
      <c r="T91" s="23"/>
      <c r="U91" s="23"/>
      <c r="V91" s="23"/>
      <c r="W91" s="23"/>
      <c r="X91" s="23"/>
      <c r="Y91" s="23"/>
      <c r="Z91" s="23"/>
      <c r="AA91" s="23"/>
      <c r="AB91" s="23"/>
      <c r="AC91" s="23"/>
      <c r="AD91" s="23"/>
      <c r="AE91" s="23"/>
      <c r="AF91" s="23"/>
      <c r="AG91" s="23"/>
      <c r="AH91" s="24"/>
    </row>
    <row r="92" spans="2:34" x14ac:dyDescent="0.3">
      <c r="B92" s="33" t="s">
        <v>240</v>
      </c>
      <c r="C92" s="21" t="s">
        <v>37</v>
      </c>
      <c r="D92" s="18" t="s">
        <v>151</v>
      </c>
      <c r="E92" s="23"/>
      <c r="F92" s="23"/>
      <c r="G92" s="23"/>
      <c r="H92" s="23"/>
      <c r="I92" s="23"/>
      <c r="J92" s="23"/>
      <c r="K92" s="23"/>
      <c r="L92" s="23"/>
      <c r="M92" s="23"/>
      <c r="N92" s="23"/>
      <c r="O92" s="23"/>
      <c r="P92" s="23"/>
      <c r="Q92" s="23"/>
      <c r="R92" s="23"/>
      <c r="S92" s="24"/>
      <c r="T92" s="23"/>
      <c r="U92" s="23"/>
      <c r="V92" s="23"/>
      <c r="W92" s="23"/>
      <c r="X92" s="23"/>
      <c r="Y92" s="23"/>
      <c r="Z92" s="23"/>
      <c r="AA92" s="23"/>
      <c r="AB92" s="23"/>
      <c r="AC92" s="23"/>
      <c r="AD92" s="23"/>
      <c r="AE92" s="23"/>
      <c r="AF92" s="23"/>
      <c r="AG92" s="23"/>
      <c r="AH92" s="24"/>
    </row>
    <row r="93" spans="2:34" x14ac:dyDescent="0.3">
      <c r="B93" s="33" t="s">
        <v>262</v>
      </c>
      <c r="C93" s="21" t="s">
        <v>39</v>
      </c>
      <c r="D93" s="18" t="s">
        <v>310</v>
      </c>
      <c r="E93" s="23"/>
      <c r="F93" s="23"/>
      <c r="G93" s="23"/>
      <c r="H93" s="23"/>
      <c r="I93" s="23"/>
      <c r="J93" s="23"/>
      <c r="K93" s="23"/>
      <c r="L93" s="23"/>
      <c r="M93" s="23"/>
      <c r="N93" s="23"/>
      <c r="O93" s="23"/>
      <c r="P93" s="23"/>
      <c r="Q93" s="23"/>
      <c r="R93" s="23"/>
      <c r="S93" s="24"/>
      <c r="T93" s="23"/>
      <c r="U93" s="23"/>
      <c r="V93" s="23"/>
      <c r="W93" s="23"/>
      <c r="X93" s="23"/>
      <c r="Y93" s="23"/>
      <c r="Z93" s="23"/>
      <c r="AA93" s="23"/>
      <c r="AB93" s="23"/>
      <c r="AC93" s="23"/>
      <c r="AD93" s="23"/>
      <c r="AE93" s="23"/>
      <c r="AF93" s="23"/>
      <c r="AG93" s="23"/>
      <c r="AH93" s="24"/>
    </row>
    <row r="94" spans="2:34" x14ac:dyDescent="0.3">
      <c r="B94" s="33" t="s">
        <v>262</v>
      </c>
      <c r="C94" s="21" t="s">
        <v>41</v>
      </c>
      <c r="D94" s="18" t="s">
        <v>154</v>
      </c>
      <c r="E94" s="23"/>
      <c r="F94" s="23"/>
      <c r="G94" s="23"/>
      <c r="H94" s="23"/>
      <c r="I94" s="23"/>
      <c r="J94" s="23"/>
      <c r="K94" s="23"/>
      <c r="L94" s="23"/>
      <c r="M94" s="23"/>
      <c r="N94" s="23"/>
      <c r="O94" s="23"/>
      <c r="P94" s="23"/>
      <c r="Q94" s="23"/>
      <c r="R94" s="23"/>
      <c r="S94" s="24"/>
      <c r="T94" s="23"/>
      <c r="U94" s="23"/>
      <c r="V94" s="23"/>
      <c r="W94" s="23"/>
      <c r="X94" s="23"/>
      <c r="Y94" s="23"/>
      <c r="Z94" s="23"/>
      <c r="AA94" s="23"/>
      <c r="AB94" s="23"/>
      <c r="AC94" s="23"/>
      <c r="AD94" s="23"/>
      <c r="AE94" s="23"/>
      <c r="AF94" s="23"/>
      <c r="AG94" s="23"/>
      <c r="AH94" s="24"/>
    </row>
    <row r="95" spans="2:34" x14ac:dyDescent="0.3">
      <c r="B95" s="33" t="s">
        <v>262</v>
      </c>
      <c r="C95" s="21" t="s">
        <v>44</v>
      </c>
      <c r="D95" s="18" t="s">
        <v>155</v>
      </c>
      <c r="E95" s="23"/>
      <c r="F95" s="23"/>
      <c r="G95" s="23"/>
      <c r="H95" s="23"/>
      <c r="I95" s="23"/>
      <c r="J95" s="23"/>
      <c r="K95" s="23"/>
      <c r="L95" s="23"/>
      <c r="M95" s="23"/>
      <c r="N95" s="23"/>
      <c r="O95" s="23"/>
      <c r="P95" s="23"/>
      <c r="Q95" s="23"/>
      <c r="R95" s="23"/>
      <c r="S95" s="24"/>
      <c r="T95" s="23"/>
      <c r="U95" s="23"/>
      <c r="V95" s="23"/>
      <c r="W95" s="23"/>
      <c r="X95" s="23"/>
      <c r="Y95" s="23"/>
      <c r="Z95" s="23"/>
      <c r="AA95" s="23"/>
      <c r="AB95" s="23"/>
      <c r="AC95" s="23"/>
      <c r="AD95" s="23"/>
      <c r="AE95" s="23"/>
      <c r="AF95" s="23"/>
      <c r="AG95" s="23"/>
      <c r="AH95" s="24"/>
    </row>
    <row r="96" spans="2:34" x14ac:dyDescent="0.3">
      <c r="B96" s="33" t="s">
        <v>262</v>
      </c>
      <c r="C96" s="21" t="s">
        <v>46</v>
      </c>
      <c r="D96" s="18" t="s">
        <v>157</v>
      </c>
      <c r="E96" s="23"/>
      <c r="F96" s="23"/>
      <c r="G96" s="23"/>
      <c r="H96" s="23"/>
      <c r="I96" s="23"/>
      <c r="J96" s="23"/>
      <c r="K96" s="23"/>
      <c r="L96" s="23"/>
      <c r="M96" s="23"/>
      <c r="N96" s="23"/>
      <c r="O96" s="23"/>
      <c r="P96" s="23"/>
      <c r="Q96" s="23"/>
      <c r="R96" s="23"/>
      <c r="S96" s="24"/>
      <c r="T96" s="23"/>
      <c r="U96" s="23"/>
      <c r="V96" s="23"/>
      <c r="W96" s="23"/>
      <c r="X96" s="23"/>
      <c r="Y96" s="23"/>
      <c r="Z96" s="23"/>
      <c r="AA96" s="23"/>
      <c r="AB96" s="23"/>
      <c r="AC96" s="23"/>
      <c r="AD96" s="23"/>
      <c r="AE96" s="23"/>
      <c r="AF96" s="23"/>
      <c r="AG96" s="23"/>
      <c r="AH96" s="24"/>
    </row>
    <row r="97" spans="2:34" x14ac:dyDescent="0.3">
      <c r="B97" s="33" t="s">
        <v>262</v>
      </c>
      <c r="C97" s="21" t="s">
        <v>51</v>
      </c>
      <c r="D97" s="18" t="s">
        <v>161</v>
      </c>
      <c r="E97" s="23"/>
      <c r="F97" s="23"/>
      <c r="G97" s="23"/>
      <c r="H97" s="23"/>
      <c r="I97" s="23"/>
      <c r="J97" s="23"/>
      <c r="K97" s="23"/>
      <c r="L97" s="23"/>
      <c r="M97" s="23"/>
      <c r="N97" s="23"/>
      <c r="O97" s="23"/>
      <c r="P97" s="23"/>
      <c r="Q97" s="23"/>
      <c r="R97" s="23"/>
      <c r="S97" s="24"/>
      <c r="T97" s="23"/>
      <c r="U97" s="23"/>
      <c r="V97" s="23"/>
      <c r="W97" s="23"/>
      <c r="X97" s="23"/>
      <c r="Y97" s="23"/>
      <c r="Z97" s="23"/>
      <c r="AA97" s="23"/>
      <c r="AB97" s="23"/>
      <c r="AC97" s="23"/>
      <c r="AD97" s="23"/>
      <c r="AE97" s="23"/>
      <c r="AF97" s="23"/>
      <c r="AG97" s="23"/>
      <c r="AH97" s="24"/>
    </row>
    <row r="98" spans="2:34" x14ac:dyDescent="0.3">
      <c r="B98" s="33" t="s">
        <v>262</v>
      </c>
      <c r="C98" s="21" t="s">
        <v>52</v>
      </c>
      <c r="D98" s="18" t="s">
        <v>162</v>
      </c>
      <c r="E98" s="23"/>
      <c r="F98" s="23"/>
      <c r="G98" s="23"/>
      <c r="H98" s="23"/>
      <c r="I98" s="23"/>
      <c r="J98" s="23"/>
      <c r="K98" s="23"/>
      <c r="L98" s="23"/>
      <c r="M98" s="23"/>
      <c r="N98" s="23"/>
      <c r="O98" s="23"/>
      <c r="P98" s="23"/>
      <c r="Q98" s="23"/>
      <c r="R98" s="23"/>
      <c r="S98" s="24"/>
      <c r="T98" s="23"/>
      <c r="U98" s="23"/>
      <c r="V98" s="23"/>
      <c r="W98" s="23"/>
      <c r="X98" s="23"/>
      <c r="Y98" s="23"/>
      <c r="Z98" s="23"/>
      <c r="AA98" s="23"/>
      <c r="AB98" s="23"/>
      <c r="AC98" s="23"/>
      <c r="AD98" s="23"/>
      <c r="AE98" s="23"/>
      <c r="AF98" s="23"/>
      <c r="AG98" s="23"/>
      <c r="AH98" s="24"/>
    </row>
    <row r="99" spans="2:34" x14ac:dyDescent="0.3">
      <c r="B99" s="33" t="s">
        <v>262</v>
      </c>
      <c r="C99" s="21" t="s">
        <v>53</v>
      </c>
      <c r="D99" s="18" t="s">
        <v>311</v>
      </c>
      <c r="E99" s="23"/>
      <c r="F99" s="23"/>
      <c r="G99" s="23"/>
      <c r="H99" s="23"/>
      <c r="I99" s="23"/>
      <c r="J99" s="23"/>
      <c r="K99" s="23"/>
      <c r="L99" s="23"/>
      <c r="M99" s="23"/>
      <c r="N99" s="23"/>
      <c r="O99" s="23"/>
      <c r="P99" s="23"/>
      <c r="Q99" s="23"/>
      <c r="R99" s="23"/>
      <c r="S99" s="24"/>
      <c r="T99" s="23"/>
      <c r="U99" s="23"/>
      <c r="V99" s="23"/>
      <c r="W99" s="23"/>
      <c r="X99" s="23"/>
      <c r="Y99" s="23"/>
      <c r="Z99" s="23"/>
      <c r="AA99" s="23"/>
      <c r="AB99" s="23"/>
      <c r="AC99" s="23"/>
      <c r="AD99" s="23"/>
      <c r="AE99" s="23"/>
      <c r="AF99" s="23"/>
      <c r="AG99" s="23"/>
      <c r="AH99" s="24"/>
    </row>
    <row r="100" spans="2:34" x14ac:dyDescent="0.3">
      <c r="B100" s="33" t="s">
        <v>262</v>
      </c>
      <c r="C100" s="21" t="s">
        <v>54</v>
      </c>
      <c r="D100" s="18" t="s">
        <v>163</v>
      </c>
      <c r="E100" s="23"/>
      <c r="F100" s="23"/>
      <c r="G100" s="23"/>
      <c r="H100" s="23"/>
      <c r="I100" s="23"/>
      <c r="J100" s="23"/>
      <c r="K100" s="23"/>
      <c r="L100" s="23"/>
      <c r="M100" s="23"/>
      <c r="N100" s="23"/>
      <c r="O100" s="23"/>
      <c r="P100" s="23"/>
      <c r="Q100" s="23"/>
      <c r="R100" s="23"/>
      <c r="S100" s="24"/>
      <c r="T100" s="23"/>
      <c r="U100" s="23"/>
      <c r="V100" s="23"/>
      <c r="W100" s="23"/>
      <c r="X100" s="23"/>
      <c r="Y100" s="23"/>
      <c r="Z100" s="23"/>
      <c r="AA100" s="23"/>
      <c r="AB100" s="23"/>
      <c r="AC100" s="23"/>
      <c r="AD100" s="23"/>
      <c r="AE100" s="23"/>
      <c r="AF100" s="23"/>
      <c r="AG100" s="23"/>
      <c r="AH100" s="24"/>
    </row>
    <row r="101" spans="2:34" x14ac:dyDescent="0.3">
      <c r="B101" s="33" t="s">
        <v>262</v>
      </c>
      <c r="C101" s="21" t="s">
        <v>56</v>
      </c>
      <c r="D101" s="18" t="s">
        <v>164</v>
      </c>
      <c r="E101" s="23"/>
      <c r="F101" s="23"/>
      <c r="G101" s="23"/>
      <c r="H101" s="23"/>
      <c r="I101" s="23"/>
      <c r="J101" s="23"/>
      <c r="K101" s="23"/>
      <c r="L101" s="23"/>
      <c r="M101" s="23"/>
      <c r="N101" s="23"/>
      <c r="O101" s="23"/>
      <c r="P101" s="23"/>
      <c r="Q101" s="23"/>
      <c r="R101" s="23"/>
      <c r="S101" s="24"/>
      <c r="T101" s="23"/>
      <c r="U101" s="23"/>
      <c r="V101" s="23"/>
      <c r="W101" s="23"/>
      <c r="X101" s="23"/>
      <c r="Y101" s="23"/>
      <c r="Z101" s="23"/>
      <c r="AA101" s="23"/>
      <c r="AB101" s="23"/>
      <c r="AC101" s="23"/>
      <c r="AD101" s="23"/>
      <c r="AE101" s="23"/>
      <c r="AF101" s="23"/>
      <c r="AG101" s="23"/>
      <c r="AH101" s="24"/>
    </row>
    <row r="102" spans="2:34" x14ac:dyDescent="0.3">
      <c r="B102" s="33" t="s">
        <v>262</v>
      </c>
      <c r="C102" s="21" t="s">
        <v>57</v>
      </c>
      <c r="D102" s="18" t="s">
        <v>165</v>
      </c>
      <c r="E102" s="23"/>
      <c r="F102" s="23"/>
      <c r="G102" s="23"/>
      <c r="H102" s="23"/>
      <c r="I102" s="23"/>
      <c r="J102" s="23"/>
      <c r="K102" s="23"/>
      <c r="L102" s="23"/>
      <c r="M102" s="23"/>
      <c r="N102" s="23"/>
      <c r="O102" s="23"/>
      <c r="P102" s="23"/>
      <c r="Q102" s="23"/>
      <c r="R102" s="23"/>
      <c r="S102" s="24"/>
      <c r="T102" s="23"/>
      <c r="U102" s="23"/>
      <c r="V102" s="23"/>
      <c r="W102" s="23"/>
      <c r="X102" s="23"/>
      <c r="Y102" s="23"/>
      <c r="Z102" s="23"/>
      <c r="AA102" s="23"/>
      <c r="AB102" s="23"/>
      <c r="AC102" s="23"/>
      <c r="AD102" s="23"/>
      <c r="AE102" s="23"/>
      <c r="AF102" s="23"/>
      <c r="AG102" s="23"/>
      <c r="AH102" s="24"/>
    </row>
    <row r="103" spans="2:34" x14ac:dyDescent="0.3">
      <c r="B103" s="33" t="s">
        <v>262</v>
      </c>
      <c r="C103" s="21" t="s">
        <v>60</v>
      </c>
      <c r="D103" s="18" t="s">
        <v>168</v>
      </c>
      <c r="E103" s="23"/>
      <c r="F103" s="23"/>
      <c r="G103" s="23"/>
      <c r="H103" s="23"/>
      <c r="I103" s="23"/>
      <c r="J103" s="23"/>
      <c r="K103" s="23"/>
      <c r="L103" s="23"/>
      <c r="M103" s="23"/>
      <c r="N103" s="23"/>
      <c r="O103" s="23"/>
      <c r="P103" s="23"/>
      <c r="Q103" s="23"/>
      <c r="R103" s="23"/>
      <c r="S103" s="24"/>
      <c r="T103" s="23"/>
      <c r="U103" s="23"/>
      <c r="V103" s="23"/>
      <c r="W103" s="23"/>
      <c r="X103" s="23"/>
      <c r="Y103" s="23"/>
      <c r="Z103" s="23"/>
      <c r="AA103" s="23"/>
      <c r="AB103" s="23"/>
      <c r="AC103" s="23"/>
      <c r="AD103" s="23"/>
      <c r="AE103" s="23"/>
      <c r="AF103" s="23"/>
      <c r="AG103" s="23"/>
      <c r="AH103" s="24"/>
    </row>
    <row r="104" spans="2:34" x14ac:dyDescent="0.3">
      <c r="B104" s="33" t="s">
        <v>262</v>
      </c>
      <c r="C104" s="21" t="s">
        <v>55</v>
      </c>
      <c r="D104" s="18" t="s">
        <v>312</v>
      </c>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4"/>
    </row>
    <row r="105" spans="2:34" x14ac:dyDescent="0.3">
      <c r="B105" s="33" t="s">
        <v>262</v>
      </c>
      <c r="C105" s="21" t="s">
        <v>61</v>
      </c>
      <c r="D105" s="18" t="s">
        <v>169</v>
      </c>
      <c r="E105" s="23"/>
      <c r="F105" s="23"/>
      <c r="G105" s="23"/>
      <c r="H105" s="23"/>
      <c r="I105" s="23"/>
      <c r="J105" s="23"/>
      <c r="K105" s="23"/>
      <c r="L105" s="23"/>
      <c r="M105" s="23"/>
      <c r="N105" s="23"/>
      <c r="O105" s="23"/>
      <c r="P105" s="23"/>
      <c r="Q105" s="23"/>
      <c r="R105" s="23"/>
      <c r="S105" s="24"/>
      <c r="T105" s="23"/>
      <c r="U105" s="23"/>
      <c r="V105" s="23"/>
      <c r="W105" s="23"/>
      <c r="X105" s="23"/>
      <c r="Y105" s="23"/>
      <c r="Z105" s="23"/>
      <c r="AA105" s="23"/>
      <c r="AB105" s="23"/>
      <c r="AC105" s="23"/>
      <c r="AD105" s="23"/>
      <c r="AE105" s="23"/>
      <c r="AF105" s="23"/>
      <c r="AG105" s="23"/>
      <c r="AH105" s="24"/>
    </row>
    <row r="106" spans="2:34" x14ac:dyDescent="0.3">
      <c r="B106" s="33" t="s">
        <v>262</v>
      </c>
      <c r="C106" s="21" t="s">
        <v>62</v>
      </c>
      <c r="D106" s="18" t="s">
        <v>170</v>
      </c>
      <c r="E106" s="23"/>
      <c r="F106" s="23"/>
      <c r="G106" s="23"/>
      <c r="H106" s="23"/>
      <c r="I106" s="23"/>
      <c r="J106" s="23"/>
      <c r="K106" s="23"/>
      <c r="L106" s="23"/>
      <c r="M106" s="23"/>
      <c r="N106" s="23"/>
      <c r="O106" s="23"/>
      <c r="P106" s="23"/>
      <c r="Q106" s="23"/>
      <c r="R106" s="23"/>
      <c r="S106" s="24"/>
      <c r="T106" s="23"/>
      <c r="U106" s="23"/>
      <c r="V106" s="23"/>
      <c r="W106" s="23"/>
      <c r="X106" s="23"/>
      <c r="Y106" s="23"/>
      <c r="Z106" s="23"/>
      <c r="AA106" s="23"/>
      <c r="AB106" s="23"/>
      <c r="AC106" s="23"/>
      <c r="AD106" s="23"/>
      <c r="AE106" s="23"/>
      <c r="AF106" s="23"/>
      <c r="AG106" s="23"/>
      <c r="AH106" s="24"/>
    </row>
    <row r="107" spans="2:34" x14ac:dyDescent="0.3">
      <c r="B107" s="33" t="s">
        <v>262</v>
      </c>
      <c r="C107" s="21" t="s">
        <v>63</v>
      </c>
      <c r="D107" s="18" t="s">
        <v>313</v>
      </c>
      <c r="E107" s="23"/>
      <c r="F107" s="23"/>
      <c r="G107" s="23"/>
      <c r="H107" s="23"/>
      <c r="I107" s="23"/>
      <c r="J107" s="23"/>
      <c r="K107" s="23"/>
      <c r="L107" s="23"/>
      <c r="M107" s="23"/>
      <c r="N107" s="23"/>
      <c r="O107" s="23"/>
      <c r="P107" s="23"/>
      <c r="Q107" s="23"/>
      <c r="R107" s="23"/>
      <c r="S107" s="24"/>
      <c r="T107" s="23"/>
      <c r="U107" s="23"/>
      <c r="V107" s="23"/>
      <c r="W107" s="23"/>
      <c r="X107" s="23"/>
      <c r="Y107" s="23"/>
      <c r="Z107" s="23"/>
      <c r="AA107" s="23"/>
      <c r="AB107" s="23"/>
      <c r="AC107" s="23"/>
      <c r="AD107" s="23"/>
      <c r="AE107" s="23"/>
      <c r="AF107" s="23"/>
      <c r="AG107" s="23"/>
      <c r="AH107" s="24"/>
    </row>
    <row r="108" spans="2:34" x14ac:dyDescent="0.3">
      <c r="B108" s="33" t="s">
        <v>262</v>
      </c>
      <c r="C108" s="21" t="s">
        <v>64</v>
      </c>
      <c r="D108" s="18" t="s">
        <v>314</v>
      </c>
      <c r="E108" s="23"/>
      <c r="F108" s="23"/>
      <c r="G108" s="23"/>
      <c r="H108" s="23"/>
      <c r="I108" s="23"/>
      <c r="J108" s="23"/>
      <c r="K108" s="23"/>
      <c r="L108" s="23"/>
      <c r="M108" s="23"/>
      <c r="N108" s="23"/>
      <c r="O108" s="23"/>
      <c r="P108" s="23"/>
      <c r="Q108" s="23"/>
      <c r="R108" s="23"/>
      <c r="S108" s="24"/>
      <c r="T108" s="23"/>
      <c r="U108" s="23"/>
      <c r="V108" s="23"/>
      <c r="W108" s="23"/>
      <c r="X108" s="23"/>
      <c r="Y108" s="23"/>
      <c r="Z108" s="23"/>
      <c r="AA108" s="23"/>
      <c r="AB108" s="23"/>
      <c r="AC108" s="23"/>
      <c r="AD108" s="23"/>
      <c r="AE108" s="23"/>
      <c r="AF108" s="23"/>
      <c r="AG108" s="23"/>
      <c r="AH108" s="24"/>
    </row>
    <row r="109" spans="2:34" x14ac:dyDescent="0.3">
      <c r="B109" s="33" t="s">
        <v>262</v>
      </c>
      <c r="C109" s="21" t="s">
        <v>65</v>
      </c>
      <c r="D109" s="18" t="s">
        <v>315</v>
      </c>
      <c r="E109" s="23"/>
      <c r="F109" s="23"/>
      <c r="G109" s="23"/>
      <c r="H109" s="23"/>
      <c r="I109" s="23"/>
      <c r="J109" s="23"/>
      <c r="K109" s="23"/>
      <c r="L109" s="23"/>
      <c r="M109" s="23"/>
      <c r="N109" s="23"/>
      <c r="O109" s="23"/>
      <c r="P109" s="23"/>
      <c r="Q109" s="23"/>
      <c r="R109" s="23"/>
      <c r="S109" s="24"/>
      <c r="T109" s="23"/>
      <c r="U109" s="23"/>
      <c r="V109" s="23"/>
      <c r="W109" s="23"/>
      <c r="X109" s="23"/>
      <c r="Y109" s="23"/>
      <c r="Z109" s="23"/>
      <c r="AA109" s="23"/>
      <c r="AB109" s="23"/>
      <c r="AC109" s="23"/>
      <c r="AD109" s="23"/>
      <c r="AE109" s="23"/>
      <c r="AF109" s="23"/>
      <c r="AG109" s="23"/>
      <c r="AH109" s="24"/>
    </row>
    <row r="110" spans="2:34" x14ac:dyDescent="0.3">
      <c r="B110" s="33" t="s">
        <v>262</v>
      </c>
      <c r="C110" s="21" t="s">
        <v>66</v>
      </c>
      <c r="D110" s="18" t="s">
        <v>316</v>
      </c>
      <c r="E110" s="23"/>
      <c r="F110" s="23"/>
      <c r="G110" s="23"/>
      <c r="H110" s="23"/>
      <c r="I110" s="23"/>
      <c r="J110" s="23"/>
      <c r="K110" s="23"/>
      <c r="L110" s="23"/>
      <c r="M110" s="23"/>
      <c r="N110" s="23"/>
      <c r="O110" s="23"/>
      <c r="P110" s="23"/>
      <c r="Q110" s="23"/>
      <c r="R110" s="23"/>
      <c r="S110" s="24"/>
      <c r="T110" s="23"/>
      <c r="U110" s="23"/>
      <c r="V110" s="23"/>
      <c r="W110" s="23"/>
      <c r="X110" s="23"/>
      <c r="Y110" s="23"/>
      <c r="Z110" s="23"/>
      <c r="AA110" s="23"/>
      <c r="AB110" s="23"/>
      <c r="AC110" s="23"/>
      <c r="AD110" s="23"/>
      <c r="AE110" s="23"/>
      <c r="AF110" s="23"/>
      <c r="AG110" s="23"/>
      <c r="AH110" s="24"/>
    </row>
    <row r="111" spans="2:34" x14ac:dyDescent="0.3">
      <c r="B111" s="33" t="s">
        <v>262</v>
      </c>
      <c r="C111" s="21" t="s">
        <v>67</v>
      </c>
      <c r="D111" s="18" t="s">
        <v>171</v>
      </c>
      <c r="E111" s="23"/>
      <c r="F111" s="23"/>
      <c r="G111" s="23"/>
      <c r="H111" s="23"/>
      <c r="I111" s="23"/>
      <c r="J111" s="23"/>
      <c r="K111" s="23"/>
      <c r="L111" s="23"/>
      <c r="M111" s="23"/>
      <c r="N111" s="23"/>
      <c r="O111" s="23"/>
      <c r="P111" s="23"/>
      <c r="Q111" s="23"/>
      <c r="R111" s="23"/>
      <c r="S111" s="24"/>
      <c r="T111" s="23"/>
      <c r="U111" s="23"/>
      <c r="V111" s="23"/>
      <c r="W111" s="23"/>
      <c r="X111" s="23"/>
      <c r="Y111" s="23"/>
      <c r="Z111" s="23"/>
      <c r="AA111" s="23"/>
      <c r="AB111" s="23"/>
      <c r="AC111" s="23"/>
      <c r="AD111" s="23"/>
      <c r="AE111" s="23"/>
      <c r="AF111" s="23"/>
      <c r="AG111" s="23"/>
      <c r="AH111" s="24"/>
    </row>
    <row r="112" spans="2:34" x14ac:dyDescent="0.3">
      <c r="B112" s="33" t="s">
        <v>262</v>
      </c>
      <c r="C112" s="21" t="s">
        <v>70</v>
      </c>
      <c r="D112" s="18" t="s">
        <v>173</v>
      </c>
      <c r="E112" s="23"/>
      <c r="F112" s="23"/>
      <c r="G112" s="23"/>
      <c r="H112" s="23"/>
      <c r="I112" s="23"/>
      <c r="J112" s="23"/>
      <c r="K112" s="23"/>
      <c r="L112" s="23"/>
      <c r="M112" s="23"/>
      <c r="N112" s="23"/>
      <c r="O112" s="23"/>
      <c r="P112" s="23"/>
      <c r="Q112" s="23"/>
      <c r="R112" s="23"/>
      <c r="S112" s="24"/>
      <c r="T112" s="23"/>
      <c r="U112" s="23"/>
      <c r="V112" s="23"/>
      <c r="W112" s="23"/>
      <c r="X112" s="23"/>
      <c r="Y112" s="23"/>
      <c r="Z112" s="23"/>
      <c r="AA112" s="23"/>
      <c r="AB112" s="23"/>
      <c r="AC112" s="23"/>
      <c r="AD112" s="23"/>
      <c r="AE112" s="23"/>
      <c r="AF112" s="23"/>
      <c r="AG112" s="23"/>
      <c r="AH112" s="24"/>
    </row>
    <row r="113" spans="2:34" x14ac:dyDescent="0.3">
      <c r="B113" s="33" t="s">
        <v>262</v>
      </c>
      <c r="C113" s="21" t="s">
        <v>71</v>
      </c>
      <c r="D113" s="18" t="s">
        <v>174</v>
      </c>
      <c r="E113" s="23"/>
      <c r="F113" s="23"/>
      <c r="G113" s="23"/>
      <c r="H113" s="23"/>
      <c r="I113" s="23"/>
      <c r="J113" s="23"/>
      <c r="K113" s="23"/>
      <c r="L113" s="23"/>
      <c r="M113" s="23"/>
      <c r="N113" s="23"/>
      <c r="O113" s="23"/>
      <c r="P113" s="23"/>
      <c r="Q113" s="23"/>
      <c r="R113" s="23"/>
      <c r="S113" s="24"/>
      <c r="T113" s="23"/>
      <c r="U113" s="23"/>
      <c r="V113" s="23"/>
      <c r="W113" s="23"/>
      <c r="X113" s="23"/>
      <c r="Y113" s="23"/>
      <c r="Z113" s="23"/>
      <c r="AA113" s="23"/>
      <c r="AB113" s="23"/>
      <c r="AC113" s="23"/>
      <c r="AD113" s="23"/>
      <c r="AE113" s="23"/>
      <c r="AF113" s="23"/>
      <c r="AG113" s="23"/>
      <c r="AH113" s="24"/>
    </row>
    <row r="114" spans="2:34" x14ac:dyDescent="0.3">
      <c r="B114" s="33" t="s">
        <v>274</v>
      </c>
      <c r="C114" s="21" t="s">
        <v>73</v>
      </c>
      <c r="D114" s="18" t="s">
        <v>176</v>
      </c>
      <c r="E114" s="23"/>
      <c r="F114" s="23"/>
      <c r="G114" s="23"/>
      <c r="H114" s="23"/>
      <c r="I114" s="23"/>
      <c r="J114" s="23"/>
      <c r="K114" s="23"/>
      <c r="L114" s="23"/>
      <c r="M114" s="23"/>
      <c r="N114" s="23"/>
      <c r="O114" s="23"/>
      <c r="P114" s="23"/>
      <c r="Q114" s="23"/>
      <c r="R114" s="23"/>
      <c r="S114" s="24"/>
      <c r="T114" s="23"/>
      <c r="U114" s="23"/>
      <c r="V114" s="23"/>
      <c r="W114" s="23"/>
      <c r="X114" s="23"/>
      <c r="Y114" s="23"/>
      <c r="Z114" s="23"/>
      <c r="AA114" s="23"/>
      <c r="AB114" s="23"/>
      <c r="AC114" s="23"/>
      <c r="AD114" s="23"/>
      <c r="AE114" s="23"/>
      <c r="AF114" s="23"/>
      <c r="AG114" s="23"/>
      <c r="AH114" s="24"/>
    </row>
    <row r="115" spans="2:34" x14ac:dyDescent="0.3">
      <c r="B115" s="33" t="s">
        <v>274</v>
      </c>
      <c r="C115" s="21" t="s">
        <v>75</v>
      </c>
      <c r="D115" s="18" t="s">
        <v>178</v>
      </c>
      <c r="E115" s="23"/>
      <c r="F115" s="23"/>
      <c r="G115" s="23"/>
      <c r="H115" s="23"/>
      <c r="I115" s="23"/>
      <c r="J115" s="23"/>
      <c r="K115" s="23"/>
      <c r="L115" s="23"/>
      <c r="M115" s="23"/>
      <c r="N115" s="23"/>
      <c r="O115" s="23"/>
      <c r="P115" s="23"/>
      <c r="Q115" s="23"/>
      <c r="R115" s="23"/>
      <c r="S115" s="24"/>
      <c r="T115" s="23"/>
      <c r="U115" s="23"/>
      <c r="V115" s="23"/>
      <c r="W115" s="23"/>
      <c r="X115" s="23"/>
      <c r="Y115" s="23"/>
      <c r="Z115" s="23"/>
      <c r="AA115" s="23"/>
      <c r="AB115" s="23"/>
      <c r="AC115" s="23"/>
      <c r="AD115" s="23"/>
      <c r="AE115" s="23"/>
      <c r="AF115" s="23"/>
      <c r="AG115" s="23"/>
      <c r="AH115" s="24"/>
    </row>
    <row r="116" spans="2:34" x14ac:dyDescent="0.3">
      <c r="B116" s="33" t="s">
        <v>274</v>
      </c>
      <c r="C116" s="21" t="s">
        <v>78</v>
      </c>
      <c r="D116" s="18" t="s">
        <v>181</v>
      </c>
      <c r="E116" s="23"/>
      <c r="F116" s="23"/>
      <c r="G116" s="23"/>
      <c r="H116" s="23"/>
      <c r="I116" s="23"/>
      <c r="J116" s="23"/>
      <c r="K116" s="23"/>
      <c r="L116" s="23"/>
      <c r="M116" s="23"/>
      <c r="N116" s="23"/>
      <c r="O116" s="23"/>
      <c r="P116" s="23"/>
      <c r="Q116" s="23"/>
      <c r="R116" s="23"/>
      <c r="S116" s="24"/>
      <c r="T116" s="23"/>
      <c r="U116" s="23"/>
      <c r="V116" s="23"/>
      <c r="W116" s="23"/>
      <c r="X116" s="23"/>
      <c r="Y116" s="23"/>
      <c r="Z116" s="23"/>
      <c r="AA116" s="23"/>
      <c r="AB116" s="23"/>
      <c r="AC116" s="23"/>
      <c r="AD116" s="23"/>
      <c r="AE116" s="23"/>
      <c r="AF116" s="23"/>
      <c r="AG116" s="23"/>
      <c r="AH116" s="24"/>
    </row>
    <row r="117" spans="2:34" x14ac:dyDescent="0.3">
      <c r="B117" s="33" t="s">
        <v>274</v>
      </c>
      <c r="C117" s="21" t="s">
        <v>79</v>
      </c>
      <c r="D117" s="18" t="s">
        <v>317</v>
      </c>
      <c r="E117" s="23"/>
      <c r="F117" s="23"/>
      <c r="G117" s="23"/>
      <c r="H117" s="23"/>
      <c r="I117" s="23"/>
      <c r="J117" s="23"/>
      <c r="K117" s="23"/>
      <c r="L117" s="23"/>
      <c r="M117" s="23"/>
      <c r="N117" s="23"/>
      <c r="O117" s="23"/>
      <c r="P117" s="23"/>
      <c r="Q117" s="23"/>
      <c r="R117" s="23"/>
      <c r="S117" s="24"/>
      <c r="T117" s="23"/>
      <c r="U117" s="23"/>
      <c r="V117" s="23"/>
      <c r="W117" s="23"/>
      <c r="X117" s="23"/>
      <c r="Y117" s="23"/>
      <c r="Z117" s="23"/>
      <c r="AA117" s="23"/>
      <c r="AB117" s="23"/>
      <c r="AC117" s="23"/>
      <c r="AD117" s="23"/>
      <c r="AE117" s="23"/>
      <c r="AF117" s="23"/>
      <c r="AG117" s="23"/>
      <c r="AH117" s="24"/>
    </row>
    <row r="118" spans="2:34" x14ac:dyDescent="0.3">
      <c r="B118" s="33" t="s">
        <v>274</v>
      </c>
      <c r="C118" s="21" t="s">
        <v>81</v>
      </c>
      <c r="D118" s="18" t="s">
        <v>318</v>
      </c>
      <c r="E118" s="23"/>
      <c r="F118" s="23"/>
      <c r="G118" s="23"/>
      <c r="H118" s="23"/>
      <c r="I118" s="23"/>
      <c r="J118" s="23"/>
      <c r="K118" s="23"/>
      <c r="L118" s="23"/>
      <c r="M118" s="23"/>
      <c r="N118" s="23"/>
      <c r="O118" s="23"/>
      <c r="P118" s="23"/>
      <c r="Q118" s="23"/>
      <c r="R118" s="23"/>
      <c r="S118" s="24"/>
      <c r="T118" s="23"/>
      <c r="U118" s="23"/>
      <c r="V118" s="23"/>
      <c r="W118" s="23"/>
      <c r="X118" s="23"/>
      <c r="Y118" s="23"/>
      <c r="Z118" s="23"/>
      <c r="AA118" s="23"/>
      <c r="AB118" s="23"/>
      <c r="AC118" s="23"/>
      <c r="AD118" s="23"/>
      <c r="AE118" s="23"/>
      <c r="AF118" s="23"/>
      <c r="AG118" s="23"/>
      <c r="AH118" s="24"/>
    </row>
    <row r="119" spans="2:34" x14ac:dyDescent="0.3">
      <c r="B119" s="33" t="s">
        <v>274</v>
      </c>
      <c r="C119" s="21" t="s">
        <v>82</v>
      </c>
      <c r="D119" s="18" t="s">
        <v>319</v>
      </c>
      <c r="E119" s="23"/>
      <c r="F119" s="23"/>
      <c r="G119" s="23"/>
      <c r="H119" s="23"/>
      <c r="I119" s="23"/>
      <c r="J119" s="23"/>
      <c r="K119" s="23"/>
      <c r="L119" s="23"/>
      <c r="M119" s="23"/>
      <c r="N119" s="23"/>
      <c r="O119" s="23"/>
      <c r="P119" s="23"/>
      <c r="Q119" s="23"/>
      <c r="R119" s="23"/>
      <c r="S119" s="24"/>
      <c r="T119" s="23"/>
      <c r="U119" s="23"/>
      <c r="V119" s="23"/>
      <c r="W119" s="23"/>
      <c r="X119" s="23"/>
      <c r="Y119" s="23"/>
      <c r="Z119" s="23"/>
      <c r="AA119" s="23"/>
      <c r="AB119" s="23"/>
      <c r="AC119" s="23"/>
      <c r="AD119" s="23"/>
      <c r="AE119" s="23"/>
      <c r="AF119" s="23"/>
      <c r="AG119" s="23"/>
      <c r="AH119" s="24"/>
    </row>
    <row r="120" spans="2:34" x14ac:dyDescent="0.3">
      <c r="B120" s="33" t="s">
        <v>274</v>
      </c>
      <c r="C120" s="21" t="s">
        <v>85</v>
      </c>
      <c r="D120" s="18" t="s">
        <v>184</v>
      </c>
      <c r="E120" s="23"/>
      <c r="F120" s="23"/>
      <c r="G120" s="23"/>
      <c r="H120" s="23"/>
      <c r="I120" s="23"/>
      <c r="J120" s="23"/>
      <c r="K120" s="23"/>
      <c r="L120" s="23"/>
      <c r="M120" s="23"/>
      <c r="N120" s="23"/>
      <c r="O120" s="23"/>
      <c r="P120" s="23"/>
      <c r="Q120" s="23"/>
      <c r="R120" s="23"/>
      <c r="S120" s="24"/>
      <c r="T120" s="23"/>
      <c r="U120" s="23"/>
      <c r="V120" s="23"/>
      <c r="W120" s="23"/>
      <c r="X120" s="23"/>
      <c r="Y120" s="23"/>
      <c r="Z120" s="23"/>
      <c r="AA120" s="23"/>
      <c r="AB120" s="23"/>
      <c r="AC120" s="23"/>
      <c r="AD120" s="23"/>
      <c r="AE120" s="23"/>
      <c r="AF120" s="23"/>
      <c r="AG120" s="23"/>
      <c r="AH120" s="24"/>
    </row>
    <row r="121" spans="2:34" x14ac:dyDescent="0.3">
      <c r="B121" s="33" t="s">
        <v>274</v>
      </c>
      <c r="C121" s="21" t="s">
        <v>86</v>
      </c>
      <c r="D121" s="18" t="s">
        <v>320</v>
      </c>
      <c r="E121" s="23"/>
      <c r="F121" s="23"/>
      <c r="G121" s="23"/>
      <c r="H121" s="23"/>
      <c r="I121" s="23"/>
      <c r="J121" s="23"/>
      <c r="K121" s="23"/>
      <c r="L121" s="23"/>
      <c r="M121" s="23"/>
      <c r="N121" s="23"/>
      <c r="O121" s="23"/>
      <c r="P121" s="23"/>
      <c r="Q121" s="23"/>
      <c r="R121" s="23"/>
      <c r="S121" s="24"/>
      <c r="T121" s="23"/>
      <c r="U121" s="23"/>
      <c r="V121" s="23"/>
      <c r="W121" s="23"/>
      <c r="X121" s="23"/>
      <c r="Y121" s="23"/>
      <c r="Z121" s="23"/>
      <c r="AA121" s="23"/>
      <c r="AB121" s="23"/>
      <c r="AC121" s="23"/>
      <c r="AD121" s="23"/>
      <c r="AE121" s="23"/>
      <c r="AF121" s="23"/>
      <c r="AG121" s="23"/>
      <c r="AH121" s="24"/>
    </row>
    <row r="122" spans="2:34" x14ac:dyDescent="0.3">
      <c r="B122" s="33" t="s">
        <v>274</v>
      </c>
      <c r="C122" s="21" t="s">
        <v>87</v>
      </c>
      <c r="D122" s="18" t="s">
        <v>321</v>
      </c>
      <c r="E122" s="23"/>
      <c r="F122" s="23"/>
      <c r="G122" s="23"/>
      <c r="H122" s="23"/>
      <c r="I122" s="23"/>
      <c r="J122" s="23"/>
      <c r="K122" s="23"/>
      <c r="L122" s="23"/>
      <c r="M122" s="23"/>
      <c r="N122" s="23"/>
      <c r="O122" s="23"/>
      <c r="P122" s="23"/>
      <c r="Q122" s="23"/>
      <c r="R122" s="23"/>
      <c r="S122" s="24"/>
      <c r="T122" s="23"/>
      <c r="U122" s="23"/>
      <c r="V122" s="23"/>
      <c r="W122" s="23"/>
      <c r="X122" s="23"/>
      <c r="Y122" s="23"/>
      <c r="Z122" s="23"/>
      <c r="AA122" s="23"/>
      <c r="AB122" s="23"/>
      <c r="AC122" s="23"/>
      <c r="AD122" s="23"/>
      <c r="AE122" s="23"/>
      <c r="AF122" s="23"/>
      <c r="AG122" s="23"/>
      <c r="AH122" s="24"/>
    </row>
    <row r="123" spans="2:34" x14ac:dyDescent="0.3">
      <c r="B123" s="33" t="s">
        <v>274</v>
      </c>
      <c r="C123" s="21" t="s">
        <v>89</v>
      </c>
      <c r="D123" s="18" t="s">
        <v>186</v>
      </c>
      <c r="E123" s="23"/>
      <c r="F123" s="23"/>
      <c r="G123" s="23"/>
      <c r="H123" s="23"/>
      <c r="I123" s="23"/>
      <c r="J123" s="23"/>
      <c r="K123" s="23"/>
      <c r="L123" s="23"/>
      <c r="M123" s="23"/>
      <c r="N123" s="23"/>
      <c r="O123" s="23"/>
      <c r="P123" s="23"/>
      <c r="Q123" s="23"/>
      <c r="R123" s="23"/>
      <c r="S123" s="24"/>
      <c r="T123" s="23"/>
      <c r="U123" s="23"/>
      <c r="V123" s="23"/>
      <c r="W123" s="23"/>
      <c r="X123" s="23"/>
      <c r="Y123" s="23"/>
      <c r="Z123" s="23"/>
      <c r="AA123" s="23"/>
      <c r="AB123" s="23"/>
      <c r="AC123" s="23"/>
      <c r="AD123" s="23"/>
      <c r="AE123" s="23"/>
      <c r="AF123" s="23"/>
      <c r="AG123" s="23"/>
      <c r="AH123" s="24"/>
    </row>
    <row r="124" spans="2:34" x14ac:dyDescent="0.3">
      <c r="B124" s="33" t="s">
        <v>274</v>
      </c>
      <c r="C124" s="21" t="s">
        <v>92</v>
      </c>
      <c r="D124" s="18" t="s">
        <v>189</v>
      </c>
      <c r="E124" s="23"/>
      <c r="F124" s="23"/>
      <c r="G124" s="23"/>
      <c r="H124" s="23"/>
      <c r="I124" s="23"/>
      <c r="J124" s="23"/>
      <c r="K124" s="23"/>
      <c r="L124" s="23"/>
      <c r="M124" s="23"/>
      <c r="N124" s="23"/>
      <c r="O124" s="23"/>
      <c r="P124" s="23"/>
      <c r="Q124" s="23"/>
      <c r="R124" s="23"/>
      <c r="S124" s="24"/>
      <c r="T124" s="23"/>
      <c r="U124" s="23"/>
      <c r="V124" s="23"/>
      <c r="W124" s="23"/>
      <c r="X124" s="23"/>
      <c r="Y124" s="23"/>
      <c r="Z124" s="23"/>
      <c r="AA124" s="23"/>
      <c r="AB124" s="23"/>
      <c r="AC124" s="23"/>
      <c r="AD124" s="23"/>
      <c r="AE124" s="23"/>
      <c r="AF124" s="23"/>
      <c r="AG124" s="23"/>
      <c r="AH124" s="24"/>
    </row>
    <row r="125" spans="2:34" x14ac:dyDescent="0.3">
      <c r="B125" s="33" t="s">
        <v>274</v>
      </c>
      <c r="C125" s="21" t="s">
        <v>93</v>
      </c>
      <c r="D125" s="18" t="s">
        <v>190</v>
      </c>
      <c r="E125" s="23"/>
      <c r="F125" s="23"/>
      <c r="G125" s="23"/>
      <c r="H125" s="23"/>
      <c r="I125" s="23"/>
      <c r="J125" s="23"/>
      <c r="K125" s="23"/>
      <c r="L125" s="23"/>
      <c r="M125" s="23"/>
      <c r="N125" s="23"/>
      <c r="O125" s="23"/>
      <c r="P125" s="23"/>
      <c r="Q125" s="23"/>
      <c r="R125" s="23"/>
      <c r="S125" s="24"/>
      <c r="T125" s="23"/>
      <c r="U125" s="23"/>
      <c r="V125" s="23"/>
      <c r="W125" s="23"/>
      <c r="X125" s="23"/>
      <c r="Y125" s="23"/>
      <c r="Z125" s="23"/>
      <c r="AA125" s="23"/>
      <c r="AB125" s="23"/>
      <c r="AC125" s="23"/>
      <c r="AD125" s="23"/>
      <c r="AE125" s="23"/>
      <c r="AF125" s="23"/>
      <c r="AG125" s="23"/>
      <c r="AH125" s="24"/>
    </row>
    <row r="126" spans="2:34" x14ac:dyDescent="0.3">
      <c r="B126" s="33" t="s">
        <v>274</v>
      </c>
      <c r="C126" s="21" t="s">
        <v>94</v>
      </c>
      <c r="D126" s="18" t="s">
        <v>322</v>
      </c>
      <c r="E126" s="23"/>
      <c r="F126" s="23"/>
      <c r="G126" s="23"/>
      <c r="H126" s="23"/>
      <c r="I126" s="23"/>
      <c r="J126" s="23"/>
      <c r="K126" s="23"/>
      <c r="L126" s="23"/>
      <c r="M126" s="23"/>
      <c r="N126" s="23"/>
      <c r="O126" s="23"/>
      <c r="P126" s="23"/>
      <c r="Q126" s="23"/>
      <c r="R126" s="23"/>
      <c r="S126" s="24"/>
      <c r="T126" s="23"/>
      <c r="U126" s="23"/>
      <c r="V126" s="23"/>
      <c r="W126" s="23"/>
      <c r="X126" s="23"/>
      <c r="Y126" s="23"/>
      <c r="Z126" s="23"/>
      <c r="AA126" s="23"/>
      <c r="AB126" s="23"/>
      <c r="AC126" s="23"/>
      <c r="AD126" s="23"/>
      <c r="AE126" s="23"/>
      <c r="AF126" s="23"/>
      <c r="AG126" s="23"/>
      <c r="AH126" s="24"/>
    </row>
    <row r="127" spans="2:34" x14ac:dyDescent="0.3">
      <c r="B127" s="33" t="s">
        <v>274</v>
      </c>
      <c r="C127" s="21" t="s">
        <v>95</v>
      </c>
      <c r="D127" s="18" t="s">
        <v>323</v>
      </c>
      <c r="E127" s="23"/>
      <c r="F127" s="23"/>
      <c r="G127" s="23"/>
      <c r="H127" s="23"/>
      <c r="I127" s="23"/>
      <c r="J127" s="23"/>
      <c r="K127" s="23"/>
      <c r="L127" s="23"/>
      <c r="M127" s="23"/>
      <c r="N127" s="23"/>
      <c r="O127" s="23"/>
      <c r="P127" s="23"/>
      <c r="Q127" s="23"/>
      <c r="R127" s="23"/>
      <c r="S127" s="24"/>
      <c r="T127" s="23"/>
      <c r="U127" s="23"/>
      <c r="V127" s="23"/>
      <c r="W127" s="23"/>
      <c r="X127" s="23"/>
      <c r="Y127" s="23"/>
      <c r="Z127" s="23"/>
      <c r="AA127" s="23"/>
      <c r="AB127" s="23"/>
      <c r="AC127" s="23"/>
      <c r="AD127" s="23"/>
      <c r="AE127" s="23"/>
      <c r="AF127" s="23"/>
      <c r="AG127" s="23"/>
      <c r="AH127" s="24"/>
    </row>
    <row r="128" spans="2:34" x14ac:dyDescent="0.3">
      <c r="B128" s="33" t="s">
        <v>274</v>
      </c>
      <c r="C128" s="21" t="s">
        <v>96</v>
      </c>
      <c r="D128" s="18" t="s">
        <v>191</v>
      </c>
      <c r="E128" s="23"/>
      <c r="F128" s="23"/>
      <c r="G128" s="23"/>
      <c r="H128" s="23"/>
      <c r="I128" s="23"/>
      <c r="J128" s="23"/>
      <c r="K128" s="23"/>
      <c r="L128" s="23"/>
      <c r="M128" s="23"/>
      <c r="N128" s="23"/>
      <c r="O128" s="23"/>
      <c r="P128" s="23"/>
      <c r="Q128" s="23"/>
      <c r="R128" s="23"/>
      <c r="S128" s="24"/>
      <c r="T128" s="23"/>
      <c r="U128" s="23"/>
      <c r="V128" s="23"/>
      <c r="W128" s="23"/>
      <c r="X128" s="23"/>
      <c r="Y128" s="23"/>
      <c r="Z128" s="23"/>
      <c r="AA128" s="23"/>
      <c r="AB128" s="23"/>
      <c r="AC128" s="23"/>
      <c r="AD128" s="23"/>
      <c r="AE128" s="23"/>
      <c r="AF128" s="23"/>
      <c r="AG128" s="23"/>
      <c r="AH128" s="24"/>
    </row>
    <row r="129" spans="2:34" x14ac:dyDescent="0.3">
      <c r="B129" s="33" t="s">
        <v>274</v>
      </c>
      <c r="C129" s="21" t="s">
        <v>98</v>
      </c>
      <c r="D129" s="18" t="s">
        <v>192</v>
      </c>
      <c r="E129" s="23"/>
      <c r="F129" s="23"/>
      <c r="G129" s="23"/>
      <c r="H129" s="23"/>
      <c r="I129" s="23"/>
      <c r="J129" s="23"/>
      <c r="K129" s="23"/>
      <c r="L129" s="23"/>
      <c r="M129" s="23"/>
      <c r="N129" s="23"/>
      <c r="O129" s="23"/>
      <c r="P129" s="23"/>
      <c r="Q129" s="23"/>
      <c r="R129" s="23"/>
      <c r="S129" s="24"/>
      <c r="T129" s="23"/>
      <c r="U129" s="23"/>
      <c r="V129" s="23"/>
      <c r="W129" s="23"/>
      <c r="X129" s="23"/>
      <c r="Y129" s="23"/>
      <c r="Z129" s="23"/>
      <c r="AA129" s="23"/>
      <c r="AB129" s="23"/>
      <c r="AC129" s="23"/>
      <c r="AD129" s="23"/>
      <c r="AE129" s="23"/>
      <c r="AF129" s="23"/>
      <c r="AG129" s="23"/>
      <c r="AH129" s="24"/>
    </row>
    <row r="130" spans="2:34" x14ac:dyDescent="0.3">
      <c r="B130" s="33" t="s">
        <v>274</v>
      </c>
      <c r="C130" s="21" t="s">
        <v>99</v>
      </c>
      <c r="D130" s="18" t="s">
        <v>193</v>
      </c>
      <c r="E130" s="23"/>
      <c r="F130" s="23"/>
      <c r="G130" s="23"/>
      <c r="H130" s="23"/>
      <c r="I130" s="23"/>
      <c r="J130" s="23"/>
      <c r="K130" s="23"/>
      <c r="L130" s="23"/>
      <c r="M130" s="23"/>
      <c r="N130" s="23"/>
      <c r="O130" s="23"/>
      <c r="P130" s="23"/>
      <c r="Q130" s="23"/>
      <c r="R130" s="23"/>
      <c r="S130" s="24"/>
      <c r="T130" s="23"/>
      <c r="U130" s="23"/>
      <c r="V130" s="23"/>
      <c r="W130" s="23"/>
      <c r="X130" s="23"/>
      <c r="Y130" s="23"/>
      <c r="Z130" s="23"/>
      <c r="AA130" s="23"/>
      <c r="AB130" s="23"/>
      <c r="AC130" s="23"/>
      <c r="AD130" s="23"/>
      <c r="AE130" s="23"/>
      <c r="AF130" s="23"/>
      <c r="AG130" s="23"/>
      <c r="AH130" s="24"/>
    </row>
    <row r="131" spans="2:34" x14ac:dyDescent="0.3">
      <c r="B131" s="33" t="s">
        <v>274</v>
      </c>
      <c r="C131" s="21" t="s">
        <v>100</v>
      </c>
      <c r="D131" s="18" t="s">
        <v>194</v>
      </c>
      <c r="E131" s="23"/>
      <c r="F131" s="23"/>
      <c r="G131" s="23"/>
      <c r="H131" s="23"/>
      <c r="I131" s="23"/>
      <c r="J131" s="23"/>
      <c r="K131" s="23"/>
      <c r="L131" s="23"/>
      <c r="M131" s="23"/>
      <c r="N131" s="23"/>
      <c r="O131" s="23"/>
      <c r="P131" s="23"/>
      <c r="Q131" s="23"/>
      <c r="R131" s="23"/>
      <c r="S131" s="24"/>
      <c r="T131" s="23"/>
      <c r="U131" s="23"/>
      <c r="V131" s="23"/>
      <c r="W131" s="23"/>
      <c r="X131" s="23"/>
      <c r="Y131" s="23"/>
      <c r="Z131" s="23"/>
      <c r="AA131" s="23"/>
      <c r="AB131" s="23"/>
      <c r="AC131" s="23"/>
      <c r="AD131" s="23"/>
      <c r="AE131" s="23"/>
      <c r="AF131" s="23"/>
      <c r="AG131" s="23"/>
      <c r="AH131" s="24"/>
    </row>
    <row r="132" spans="2:34" x14ac:dyDescent="0.3">
      <c r="B132" s="33" t="s">
        <v>274</v>
      </c>
      <c r="C132" s="21" t="s">
        <v>101</v>
      </c>
      <c r="D132" s="18" t="s">
        <v>195</v>
      </c>
      <c r="E132" s="23"/>
      <c r="F132" s="23"/>
      <c r="G132" s="23"/>
      <c r="H132" s="23"/>
      <c r="I132" s="23"/>
      <c r="J132" s="23"/>
      <c r="K132" s="23"/>
      <c r="L132" s="23"/>
      <c r="M132" s="23"/>
      <c r="N132" s="23"/>
      <c r="O132" s="23"/>
      <c r="P132" s="23"/>
      <c r="Q132" s="23"/>
      <c r="R132" s="23"/>
      <c r="S132" s="24"/>
      <c r="T132" s="23"/>
      <c r="U132" s="23"/>
      <c r="V132" s="23"/>
      <c r="W132" s="23"/>
      <c r="X132" s="23"/>
      <c r="Y132" s="23"/>
      <c r="Z132" s="23"/>
      <c r="AA132" s="23"/>
      <c r="AB132" s="23"/>
      <c r="AC132" s="23"/>
      <c r="AD132" s="23"/>
      <c r="AE132" s="23"/>
      <c r="AF132" s="23"/>
      <c r="AG132" s="23"/>
      <c r="AH132" s="24"/>
    </row>
    <row r="133" spans="2:34" x14ac:dyDescent="0.3">
      <c r="B133" s="33" t="s">
        <v>274</v>
      </c>
      <c r="C133" s="21" t="s">
        <v>105</v>
      </c>
      <c r="D133" s="18" t="s">
        <v>197</v>
      </c>
      <c r="E133" s="23"/>
      <c r="F133" s="23"/>
      <c r="G133" s="23"/>
      <c r="H133" s="23"/>
      <c r="I133" s="23"/>
      <c r="J133" s="23"/>
      <c r="K133" s="23"/>
      <c r="L133" s="23"/>
      <c r="M133" s="23"/>
      <c r="N133" s="23"/>
      <c r="O133" s="23"/>
      <c r="P133" s="23"/>
      <c r="Q133" s="23"/>
      <c r="R133" s="23"/>
      <c r="S133" s="24"/>
      <c r="T133" s="23"/>
      <c r="U133" s="23"/>
      <c r="V133" s="23"/>
      <c r="W133" s="23"/>
      <c r="X133" s="23"/>
      <c r="Y133" s="23"/>
      <c r="Z133" s="23"/>
      <c r="AA133" s="23"/>
      <c r="AB133" s="23"/>
      <c r="AC133" s="23"/>
      <c r="AD133" s="23"/>
      <c r="AE133" s="23"/>
      <c r="AF133" s="23"/>
      <c r="AG133" s="23"/>
      <c r="AH133" s="24"/>
    </row>
    <row r="134" spans="2:34" x14ac:dyDescent="0.3">
      <c r="B134" s="33" t="s">
        <v>274</v>
      </c>
      <c r="C134" s="21" t="s">
        <v>106</v>
      </c>
      <c r="D134" s="18" t="s">
        <v>198</v>
      </c>
      <c r="E134" s="23"/>
      <c r="F134" s="23"/>
      <c r="G134" s="23"/>
      <c r="H134" s="23"/>
      <c r="I134" s="23"/>
      <c r="J134" s="23"/>
      <c r="K134" s="23"/>
      <c r="L134" s="23"/>
      <c r="M134" s="23"/>
      <c r="N134" s="23"/>
      <c r="O134" s="23"/>
      <c r="P134" s="23"/>
      <c r="Q134" s="23"/>
      <c r="R134" s="23"/>
      <c r="S134" s="24"/>
      <c r="T134" s="23"/>
      <c r="U134" s="23"/>
      <c r="V134" s="23"/>
      <c r="W134" s="23"/>
      <c r="X134" s="23"/>
      <c r="Y134" s="23"/>
      <c r="Z134" s="23"/>
      <c r="AA134" s="23"/>
      <c r="AB134" s="23"/>
      <c r="AC134" s="23"/>
      <c r="AD134" s="23"/>
      <c r="AE134" s="23"/>
      <c r="AF134" s="23"/>
      <c r="AG134" s="23"/>
      <c r="AH134" s="24"/>
    </row>
    <row r="135" spans="2:34" x14ac:dyDescent="0.3">
      <c r="B135" s="33" t="s">
        <v>274</v>
      </c>
      <c r="C135" s="21" t="s">
        <v>111</v>
      </c>
      <c r="D135" s="18" t="s">
        <v>324</v>
      </c>
      <c r="E135" s="23"/>
      <c r="F135" s="23"/>
      <c r="G135" s="23"/>
      <c r="H135" s="23"/>
      <c r="I135" s="23"/>
      <c r="J135" s="23"/>
      <c r="K135" s="23"/>
      <c r="L135" s="23"/>
      <c r="M135" s="23"/>
      <c r="N135" s="23"/>
      <c r="O135" s="23"/>
      <c r="P135" s="23"/>
      <c r="Q135" s="23"/>
      <c r="R135" s="23"/>
      <c r="S135" s="24"/>
      <c r="T135" s="23"/>
      <c r="U135" s="23"/>
      <c r="V135" s="23"/>
      <c r="W135" s="23"/>
      <c r="X135" s="23"/>
      <c r="Y135" s="23"/>
      <c r="Z135" s="23"/>
      <c r="AA135" s="23"/>
      <c r="AB135" s="23"/>
      <c r="AC135" s="23"/>
      <c r="AD135" s="23"/>
      <c r="AE135" s="23"/>
      <c r="AF135" s="23"/>
      <c r="AG135" s="23"/>
      <c r="AH135" s="24"/>
    </row>
    <row r="136" spans="2:34" x14ac:dyDescent="0.3">
      <c r="B136" s="33" t="s">
        <v>279</v>
      </c>
      <c r="C136" s="21" t="s">
        <v>74</v>
      </c>
      <c r="D136" s="18" t="s">
        <v>177</v>
      </c>
      <c r="E136" s="23"/>
      <c r="F136" s="23"/>
      <c r="G136" s="23"/>
      <c r="H136" s="23"/>
      <c r="I136" s="23"/>
      <c r="J136" s="23"/>
      <c r="K136" s="23"/>
      <c r="L136" s="23"/>
      <c r="M136" s="23"/>
      <c r="N136" s="23"/>
      <c r="O136" s="23"/>
      <c r="P136" s="23"/>
      <c r="Q136" s="23"/>
      <c r="R136" s="23"/>
      <c r="S136" s="24"/>
      <c r="T136" s="23"/>
      <c r="U136" s="23"/>
      <c r="V136" s="23"/>
      <c r="W136" s="23"/>
      <c r="X136" s="23"/>
      <c r="Y136" s="23"/>
      <c r="Z136" s="23"/>
      <c r="AA136" s="23"/>
      <c r="AB136" s="23"/>
      <c r="AC136" s="23"/>
      <c r="AD136" s="23"/>
      <c r="AE136" s="23"/>
      <c r="AF136" s="23"/>
      <c r="AG136" s="23"/>
      <c r="AH136" s="24"/>
    </row>
    <row r="137" spans="2:34" x14ac:dyDescent="0.3">
      <c r="B137" s="33" t="s">
        <v>279</v>
      </c>
      <c r="C137" s="21" t="s">
        <v>76</v>
      </c>
      <c r="D137" s="18" t="s">
        <v>179</v>
      </c>
      <c r="E137" s="23"/>
      <c r="F137" s="23"/>
      <c r="G137" s="23"/>
      <c r="H137" s="23"/>
      <c r="I137" s="23"/>
      <c r="J137" s="23"/>
      <c r="K137" s="23"/>
      <c r="L137" s="23"/>
      <c r="M137" s="23"/>
      <c r="N137" s="23"/>
      <c r="O137" s="23"/>
      <c r="P137" s="23"/>
      <c r="Q137" s="23"/>
      <c r="R137" s="23"/>
      <c r="S137" s="24"/>
      <c r="T137" s="23"/>
      <c r="U137" s="23"/>
      <c r="V137" s="23"/>
      <c r="W137" s="23"/>
      <c r="X137" s="23"/>
      <c r="Y137" s="23"/>
      <c r="Z137" s="23"/>
      <c r="AA137" s="23"/>
      <c r="AB137" s="23"/>
      <c r="AC137" s="23"/>
      <c r="AD137" s="23"/>
      <c r="AE137" s="23"/>
      <c r="AF137" s="23"/>
      <c r="AG137" s="23"/>
      <c r="AH137" s="24"/>
    </row>
    <row r="138" spans="2:34" x14ac:dyDescent="0.3">
      <c r="B138" s="33" t="s">
        <v>279</v>
      </c>
      <c r="C138" s="21" t="s">
        <v>77</v>
      </c>
      <c r="D138" s="18" t="s">
        <v>180</v>
      </c>
      <c r="E138" s="23"/>
      <c r="F138" s="23"/>
      <c r="G138" s="23"/>
      <c r="H138" s="23"/>
      <c r="I138" s="23"/>
      <c r="J138" s="23"/>
      <c r="K138" s="23"/>
      <c r="L138" s="23"/>
      <c r="M138" s="23"/>
      <c r="N138" s="23"/>
      <c r="O138" s="23"/>
      <c r="P138" s="23"/>
      <c r="Q138" s="23"/>
      <c r="R138" s="23"/>
      <c r="S138" s="24"/>
      <c r="T138" s="23"/>
      <c r="U138" s="23"/>
      <c r="V138" s="23"/>
      <c r="W138" s="23"/>
      <c r="X138" s="23"/>
      <c r="Y138" s="23"/>
      <c r="Z138" s="23"/>
      <c r="AA138" s="23"/>
      <c r="AB138" s="23"/>
      <c r="AC138" s="23"/>
      <c r="AD138" s="23"/>
      <c r="AE138" s="23"/>
      <c r="AF138" s="23"/>
      <c r="AG138" s="23"/>
      <c r="AH138" s="24"/>
    </row>
    <row r="139" spans="2:34" x14ac:dyDescent="0.3">
      <c r="B139" s="33" t="s">
        <v>279</v>
      </c>
      <c r="C139" s="21" t="s">
        <v>80</v>
      </c>
      <c r="D139" s="18" t="s">
        <v>325</v>
      </c>
      <c r="E139" s="23"/>
      <c r="F139" s="23"/>
      <c r="G139" s="23"/>
      <c r="H139" s="23"/>
      <c r="I139" s="23"/>
      <c r="J139" s="23"/>
      <c r="K139" s="23"/>
      <c r="L139" s="23"/>
      <c r="M139" s="23"/>
      <c r="N139" s="23"/>
      <c r="O139" s="23"/>
      <c r="P139" s="23"/>
      <c r="Q139" s="23"/>
      <c r="R139" s="23"/>
      <c r="S139" s="24"/>
      <c r="T139" s="23"/>
      <c r="U139" s="23"/>
      <c r="V139" s="23"/>
      <c r="W139" s="23"/>
      <c r="X139" s="23"/>
      <c r="Y139" s="23"/>
      <c r="Z139" s="23"/>
      <c r="AA139" s="23"/>
      <c r="AB139" s="23"/>
      <c r="AC139" s="23"/>
      <c r="AD139" s="23"/>
      <c r="AE139" s="23"/>
      <c r="AF139" s="23"/>
      <c r="AG139" s="23"/>
      <c r="AH139" s="24"/>
    </row>
    <row r="140" spans="2:34" x14ac:dyDescent="0.3">
      <c r="B140" s="33" t="s">
        <v>279</v>
      </c>
      <c r="C140" s="21" t="s">
        <v>83</v>
      </c>
      <c r="D140" s="18" t="s">
        <v>182</v>
      </c>
      <c r="E140" s="23"/>
      <c r="F140" s="23"/>
      <c r="G140" s="23"/>
      <c r="H140" s="23"/>
      <c r="I140" s="23"/>
      <c r="J140" s="23"/>
      <c r="K140" s="23"/>
      <c r="L140" s="23"/>
      <c r="M140" s="23"/>
      <c r="N140" s="23"/>
      <c r="O140" s="23"/>
      <c r="P140" s="23"/>
      <c r="Q140" s="23"/>
      <c r="R140" s="23"/>
      <c r="S140" s="24"/>
      <c r="T140" s="23"/>
      <c r="U140" s="23"/>
      <c r="V140" s="23"/>
      <c r="W140" s="23"/>
      <c r="X140" s="23"/>
      <c r="Y140" s="23"/>
      <c r="Z140" s="23"/>
      <c r="AA140" s="23"/>
      <c r="AB140" s="23"/>
      <c r="AC140" s="23"/>
      <c r="AD140" s="23"/>
      <c r="AE140" s="23"/>
      <c r="AF140" s="23"/>
      <c r="AG140" s="23"/>
      <c r="AH140" s="24"/>
    </row>
    <row r="141" spans="2:34" x14ac:dyDescent="0.3">
      <c r="B141" s="33" t="s">
        <v>279</v>
      </c>
      <c r="C141" s="21" t="s">
        <v>84</v>
      </c>
      <c r="D141" s="18" t="s">
        <v>183</v>
      </c>
      <c r="E141" s="23"/>
      <c r="F141" s="23"/>
      <c r="G141" s="23"/>
      <c r="H141" s="23"/>
      <c r="I141" s="23"/>
      <c r="J141" s="23"/>
      <c r="K141" s="23"/>
      <c r="L141" s="23"/>
      <c r="M141" s="23"/>
      <c r="N141" s="23"/>
      <c r="O141" s="23"/>
      <c r="P141" s="23"/>
      <c r="Q141" s="23"/>
      <c r="R141" s="23"/>
      <c r="S141" s="24"/>
      <c r="T141" s="23"/>
      <c r="U141" s="23"/>
      <c r="V141" s="23"/>
      <c r="W141" s="23"/>
      <c r="X141" s="23"/>
      <c r="Y141" s="23"/>
      <c r="Z141" s="23"/>
      <c r="AA141" s="23"/>
      <c r="AB141" s="23"/>
      <c r="AC141" s="23"/>
      <c r="AD141" s="23"/>
      <c r="AE141" s="23"/>
      <c r="AF141" s="23"/>
      <c r="AG141" s="23"/>
      <c r="AH141" s="24"/>
    </row>
    <row r="142" spans="2:34" x14ac:dyDescent="0.3">
      <c r="B142" s="33" t="s">
        <v>279</v>
      </c>
      <c r="C142" s="21" t="s">
        <v>88</v>
      </c>
      <c r="D142" s="18" t="s">
        <v>185</v>
      </c>
      <c r="E142" s="23"/>
      <c r="F142" s="23"/>
      <c r="G142" s="23"/>
      <c r="H142" s="23"/>
      <c r="I142" s="23"/>
      <c r="J142" s="23"/>
      <c r="K142" s="23"/>
      <c r="L142" s="23"/>
      <c r="M142" s="23"/>
      <c r="N142" s="23"/>
      <c r="O142" s="23"/>
      <c r="P142" s="23"/>
      <c r="Q142" s="23"/>
      <c r="R142" s="23"/>
      <c r="S142" s="24"/>
      <c r="T142" s="23"/>
      <c r="U142" s="23"/>
      <c r="V142" s="23"/>
      <c r="W142" s="23"/>
      <c r="X142" s="23"/>
      <c r="Y142" s="23"/>
      <c r="Z142" s="23"/>
      <c r="AA142" s="23"/>
      <c r="AB142" s="23"/>
      <c r="AC142" s="23"/>
      <c r="AD142" s="23"/>
      <c r="AE142" s="23"/>
      <c r="AF142" s="23"/>
      <c r="AG142" s="23"/>
      <c r="AH142" s="24"/>
    </row>
    <row r="143" spans="2:34" x14ac:dyDescent="0.3">
      <c r="B143" s="33" t="s">
        <v>279</v>
      </c>
      <c r="C143" s="21" t="s">
        <v>72</v>
      </c>
      <c r="D143" s="18" t="s">
        <v>175</v>
      </c>
      <c r="E143" s="23"/>
      <c r="F143" s="23"/>
      <c r="G143" s="23"/>
      <c r="H143" s="23"/>
      <c r="I143" s="23"/>
      <c r="J143" s="23"/>
      <c r="K143" s="23"/>
      <c r="L143" s="23"/>
      <c r="M143" s="23"/>
      <c r="N143" s="23"/>
      <c r="O143" s="23"/>
      <c r="P143" s="23"/>
      <c r="Q143" s="23"/>
      <c r="R143" s="23"/>
      <c r="S143" s="24"/>
      <c r="T143" s="23"/>
      <c r="U143" s="23"/>
      <c r="V143" s="23"/>
      <c r="W143" s="23"/>
      <c r="X143" s="23"/>
      <c r="Y143" s="23"/>
      <c r="Z143" s="23"/>
      <c r="AA143" s="23"/>
      <c r="AB143" s="23"/>
      <c r="AC143" s="23"/>
      <c r="AD143" s="23"/>
      <c r="AE143" s="23"/>
      <c r="AF143" s="23"/>
      <c r="AG143" s="23"/>
      <c r="AH143" s="24"/>
    </row>
    <row r="144" spans="2:34" x14ac:dyDescent="0.3">
      <c r="B144" s="33" t="s">
        <v>279</v>
      </c>
      <c r="C144" s="21" t="s">
        <v>423</v>
      </c>
      <c r="D144" s="18" t="s">
        <v>424</v>
      </c>
      <c r="E144" s="23"/>
      <c r="F144" s="23"/>
      <c r="G144" s="23"/>
      <c r="H144" s="23"/>
      <c r="I144" s="23"/>
      <c r="J144" s="23"/>
      <c r="K144" s="23"/>
      <c r="L144" s="23"/>
      <c r="M144" s="23"/>
      <c r="N144" s="23"/>
      <c r="O144" s="23"/>
      <c r="P144" s="23"/>
      <c r="Q144" s="23"/>
      <c r="R144" s="23"/>
      <c r="S144" s="24"/>
      <c r="T144" s="23"/>
      <c r="U144" s="23"/>
      <c r="V144" s="23"/>
      <c r="W144" s="23"/>
      <c r="X144" s="23"/>
      <c r="Y144" s="23"/>
      <c r="Z144" s="23"/>
      <c r="AA144" s="23"/>
      <c r="AB144" s="23"/>
      <c r="AC144" s="23"/>
      <c r="AD144" s="23"/>
      <c r="AE144" s="23"/>
      <c r="AF144" s="23"/>
      <c r="AG144" s="23"/>
      <c r="AH144" s="24"/>
    </row>
    <row r="145" spans="2:34" x14ac:dyDescent="0.3">
      <c r="B145" s="33" t="s">
        <v>279</v>
      </c>
      <c r="C145" s="21" t="s">
        <v>90</v>
      </c>
      <c r="D145" s="18" t="s">
        <v>187</v>
      </c>
      <c r="E145" s="23"/>
      <c r="F145" s="23"/>
      <c r="G145" s="23"/>
      <c r="H145" s="23"/>
      <c r="I145" s="23"/>
      <c r="J145" s="23"/>
      <c r="K145" s="23"/>
      <c r="L145" s="23"/>
      <c r="M145" s="23"/>
      <c r="N145" s="23"/>
      <c r="O145" s="23"/>
      <c r="P145" s="23"/>
      <c r="Q145" s="23"/>
      <c r="R145" s="23"/>
      <c r="S145" s="24"/>
      <c r="T145" s="23"/>
      <c r="U145" s="23"/>
      <c r="V145" s="23"/>
      <c r="W145" s="23"/>
      <c r="X145" s="23"/>
      <c r="Y145" s="23"/>
      <c r="Z145" s="23"/>
      <c r="AA145" s="23"/>
      <c r="AB145" s="23"/>
      <c r="AC145" s="23"/>
      <c r="AD145" s="23"/>
      <c r="AE145" s="23"/>
      <c r="AF145" s="23"/>
      <c r="AG145" s="23"/>
      <c r="AH145" s="24"/>
    </row>
    <row r="146" spans="2:34" x14ac:dyDescent="0.3">
      <c r="B146" s="33" t="s">
        <v>279</v>
      </c>
      <c r="C146" s="21" t="s">
        <v>102</v>
      </c>
      <c r="D146" s="18" t="s">
        <v>422</v>
      </c>
      <c r="E146" s="23"/>
      <c r="F146" s="23"/>
      <c r="G146" s="23"/>
      <c r="H146" s="23"/>
      <c r="I146" s="23"/>
      <c r="J146" s="23"/>
      <c r="K146" s="23"/>
      <c r="L146" s="23"/>
      <c r="M146" s="23"/>
      <c r="N146" s="23"/>
      <c r="O146" s="23"/>
      <c r="P146" s="23"/>
      <c r="Q146" s="23"/>
      <c r="R146" s="23"/>
      <c r="S146" s="24"/>
      <c r="T146" s="23"/>
      <c r="U146" s="23"/>
      <c r="V146" s="23"/>
      <c r="W146" s="23"/>
      <c r="X146" s="23"/>
      <c r="Y146" s="23"/>
      <c r="Z146" s="23"/>
      <c r="AA146" s="23"/>
      <c r="AB146" s="23"/>
      <c r="AC146" s="23"/>
      <c r="AD146" s="23"/>
      <c r="AE146" s="23"/>
      <c r="AF146" s="23"/>
      <c r="AG146" s="23"/>
      <c r="AH146" s="24"/>
    </row>
    <row r="147" spans="2:34" x14ac:dyDescent="0.3">
      <c r="B147" s="33" t="s">
        <v>279</v>
      </c>
      <c r="C147" s="21" t="s">
        <v>91</v>
      </c>
      <c r="D147" s="18" t="s">
        <v>188</v>
      </c>
      <c r="E147" s="23"/>
      <c r="F147" s="23"/>
      <c r="G147" s="23"/>
      <c r="H147" s="23"/>
      <c r="I147" s="23"/>
      <c r="J147" s="23"/>
      <c r="K147" s="23"/>
      <c r="L147" s="23"/>
      <c r="M147" s="23"/>
      <c r="N147" s="23"/>
      <c r="O147" s="23"/>
      <c r="P147" s="23"/>
      <c r="Q147" s="23"/>
      <c r="R147" s="23"/>
      <c r="S147" s="24"/>
      <c r="T147" s="23"/>
      <c r="U147" s="23"/>
      <c r="V147" s="23"/>
      <c r="W147" s="23"/>
      <c r="X147" s="23"/>
      <c r="Y147" s="23"/>
      <c r="Z147" s="23"/>
      <c r="AA147" s="23"/>
      <c r="AB147" s="23"/>
      <c r="AC147" s="23"/>
      <c r="AD147" s="23"/>
      <c r="AE147" s="23"/>
      <c r="AF147" s="23"/>
      <c r="AG147" s="23"/>
      <c r="AH147" s="24"/>
    </row>
    <row r="148" spans="2:34" x14ac:dyDescent="0.3">
      <c r="B148" s="33" t="s">
        <v>279</v>
      </c>
      <c r="C148" s="21" t="s">
        <v>97</v>
      </c>
      <c r="D148" s="18" t="s">
        <v>326</v>
      </c>
      <c r="E148" s="23"/>
      <c r="F148" s="23"/>
      <c r="G148" s="23"/>
      <c r="H148" s="23"/>
      <c r="I148" s="23"/>
      <c r="J148" s="23"/>
      <c r="K148" s="23"/>
      <c r="L148" s="23"/>
      <c r="M148" s="23"/>
      <c r="N148" s="23"/>
      <c r="O148" s="23"/>
      <c r="P148" s="23"/>
      <c r="Q148" s="23"/>
      <c r="R148" s="23"/>
      <c r="S148" s="24"/>
      <c r="T148" s="23"/>
      <c r="U148" s="23"/>
      <c r="V148" s="23"/>
      <c r="W148" s="23"/>
      <c r="X148" s="23"/>
      <c r="Y148" s="23"/>
      <c r="Z148" s="23"/>
      <c r="AA148" s="23"/>
      <c r="AB148" s="23"/>
      <c r="AC148" s="23"/>
      <c r="AD148" s="23"/>
      <c r="AE148" s="23"/>
      <c r="AF148" s="23"/>
      <c r="AG148" s="23"/>
      <c r="AH148" s="24"/>
    </row>
    <row r="149" spans="2:34" x14ac:dyDescent="0.3">
      <c r="B149" s="33" t="s">
        <v>279</v>
      </c>
      <c r="C149" s="21" t="s">
        <v>103</v>
      </c>
      <c r="D149" s="18" t="s">
        <v>196</v>
      </c>
      <c r="E149" s="23"/>
      <c r="F149" s="23"/>
      <c r="G149" s="23"/>
      <c r="H149" s="23"/>
      <c r="I149" s="23"/>
      <c r="J149" s="23"/>
      <c r="K149" s="23"/>
      <c r="L149" s="23"/>
      <c r="M149" s="23"/>
      <c r="N149" s="23"/>
      <c r="O149" s="23"/>
      <c r="P149" s="23"/>
      <c r="Q149" s="23"/>
      <c r="R149" s="23"/>
      <c r="S149" s="24"/>
      <c r="T149" s="23"/>
      <c r="U149" s="23"/>
      <c r="V149" s="23"/>
      <c r="W149" s="23"/>
      <c r="X149" s="23"/>
      <c r="Y149" s="23"/>
      <c r="Z149" s="23"/>
      <c r="AA149" s="23"/>
      <c r="AB149" s="23"/>
      <c r="AC149" s="23"/>
      <c r="AD149" s="23"/>
      <c r="AE149" s="23"/>
      <c r="AF149" s="23"/>
      <c r="AG149" s="23"/>
      <c r="AH149" s="24"/>
    </row>
    <row r="150" spans="2:34" x14ac:dyDescent="0.3">
      <c r="B150" s="33" t="s">
        <v>279</v>
      </c>
      <c r="C150" s="21" t="s">
        <v>104</v>
      </c>
      <c r="D150" s="18" t="s">
        <v>328</v>
      </c>
      <c r="E150" s="23"/>
      <c r="F150" s="23"/>
      <c r="G150" s="23"/>
      <c r="H150" s="23"/>
      <c r="I150" s="23"/>
      <c r="J150" s="23"/>
      <c r="K150" s="23"/>
      <c r="L150" s="23"/>
      <c r="M150" s="23"/>
      <c r="N150" s="23"/>
      <c r="O150" s="23"/>
      <c r="P150" s="23"/>
      <c r="Q150" s="23"/>
      <c r="R150" s="23"/>
      <c r="S150" s="24"/>
      <c r="T150" s="23"/>
      <c r="U150" s="23"/>
      <c r="V150" s="23"/>
      <c r="W150" s="23"/>
      <c r="X150" s="23"/>
      <c r="Y150" s="23"/>
      <c r="Z150" s="23"/>
      <c r="AA150" s="23"/>
      <c r="AB150" s="23"/>
      <c r="AC150" s="23"/>
      <c r="AD150" s="23"/>
      <c r="AE150" s="23"/>
      <c r="AF150" s="23"/>
      <c r="AG150" s="23"/>
      <c r="AH150" s="24"/>
    </row>
    <row r="151" spans="2:34" x14ac:dyDescent="0.3">
      <c r="B151" s="33" t="s">
        <v>279</v>
      </c>
      <c r="C151" s="21" t="s">
        <v>107</v>
      </c>
      <c r="D151" s="18" t="s">
        <v>329</v>
      </c>
      <c r="E151" s="23"/>
      <c r="F151" s="23"/>
      <c r="G151" s="23"/>
      <c r="H151" s="23"/>
      <c r="I151" s="23"/>
      <c r="J151" s="23"/>
      <c r="K151" s="23"/>
      <c r="L151" s="23"/>
      <c r="M151" s="23"/>
      <c r="N151" s="23"/>
      <c r="O151" s="23"/>
      <c r="P151" s="23"/>
      <c r="Q151" s="23"/>
      <c r="R151" s="23"/>
      <c r="S151" s="24"/>
      <c r="T151" s="23"/>
      <c r="U151" s="23"/>
      <c r="V151" s="23"/>
      <c r="W151" s="23"/>
      <c r="X151" s="23"/>
      <c r="Y151" s="23"/>
      <c r="Z151" s="23"/>
      <c r="AA151" s="23"/>
      <c r="AB151" s="23"/>
      <c r="AC151" s="23"/>
      <c r="AD151" s="23"/>
      <c r="AE151" s="23"/>
      <c r="AF151" s="23"/>
      <c r="AG151" s="23"/>
      <c r="AH151" s="24"/>
    </row>
    <row r="152" spans="2:34" x14ac:dyDescent="0.3">
      <c r="B152" s="33" t="s">
        <v>279</v>
      </c>
      <c r="C152" s="21" t="s">
        <v>108</v>
      </c>
      <c r="D152" s="18" t="s">
        <v>330</v>
      </c>
      <c r="E152" s="23"/>
      <c r="F152" s="23"/>
      <c r="G152" s="23"/>
      <c r="H152" s="23"/>
      <c r="I152" s="23"/>
      <c r="J152" s="23"/>
      <c r="K152" s="23"/>
      <c r="L152" s="23"/>
      <c r="M152" s="23"/>
      <c r="N152" s="23"/>
      <c r="O152" s="23"/>
      <c r="P152" s="23"/>
      <c r="Q152" s="23"/>
      <c r="R152" s="23"/>
      <c r="S152" s="24"/>
      <c r="T152" s="23"/>
      <c r="U152" s="23"/>
      <c r="V152" s="23"/>
      <c r="W152" s="23"/>
      <c r="X152" s="23"/>
      <c r="Y152" s="23"/>
      <c r="Z152" s="23"/>
      <c r="AA152" s="23"/>
      <c r="AB152" s="23"/>
      <c r="AC152" s="23"/>
      <c r="AD152" s="23"/>
      <c r="AE152" s="23"/>
      <c r="AF152" s="23"/>
      <c r="AG152" s="23"/>
      <c r="AH152" s="24"/>
    </row>
    <row r="153" spans="2:34" x14ac:dyDescent="0.3">
      <c r="B153" s="33" t="s">
        <v>279</v>
      </c>
      <c r="C153" s="21" t="s">
        <v>109</v>
      </c>
      <c r="D153" s="18" t="s">
        <v>199</v>
      </c>
      <c r="E153" s="23"/>
      <c r="F153" s="23"/>
      <c r="G153" s="23"/>
      <c r="H153" s="23"/>
      <c r="I153" s="23"/>
      <c r="J153" s="23"/>
      <c r="K153" s="23"/>
      <c r="L153" s="23"/>
      <c r="M153" s="23"/>
      <c r="N153" s="23"/>
      <c r="O153" s="23"/>
      <c r="P153" s="23"/>
      <c r="Q153" s="23"/>
      <c r="R153" s="23"/>
      <c r="S153" s="24"/>
      <c r="T153" s="23"/>
      <c r="U153" s="23"/>
      <c r="V153" s="23"/>
      <c r="W153" s="23"/>
      <c r="X153" s="23"/>
      <c r="Y153" s="23"/>
      <c r="Z153" s="23"/>
      <c r="AA153" s="23"/>
      <c r="AB153" s="23"/>
      <c r="AC153" s="23"/>
      <c r="AD153" s="23"/>
      <c r="AE153" s="23"/>
      <c r="AF153" s="23"/>
      <c r="AG153" s="23"/>
      <c r="AH153" s="24"/>
    </row>
    <row r="154" spans="2:34" x14ac:dyDescent="0.3">
      <c r="B154" s="33" t="s">
        <v>279</v>
      </c>
      <c r="C154" s="21" t="s">
        <v>110</v>
      </c>
      <c r="D154" s="18" t="s">
        <v>331</v>
      </c>
      <c r="E154" s="23"/>
      <c r="F154" s="23"/>
      <c r="G154" s="23"/>
      <c r="H154" s="23"/>
      <c r="I154" s="23"/>
      <c r="J154" s="23"/>
      <c r="K154" s="23"/>
      <c r="L154" s="23"/>
      <c r="M154" s="23"/>
      <c r="N154" s="23"/>
      <c r="O154" s="23"/>
      <c r="P154" s="23"/>
      <c r="Q154" s="23"/>
      <c r="R154" s="23"/>
      <c r="S154" s="24"/>
      <c r="T154" s="23"/>
      <c r="U154" s="23"/>
      <c r="V154" s="23"/>
      <c r="W154" s="23"/>
      <c r="X154" s="23"/>
      <c r="Y154" s="23"/>
      <c r="Z154" s="23"/>
      <c r="AA154" s="23"/>
      <c r="AB154" s="23"/>
      <c r="AC154" s="23"/>
      <c r="AD154" s="23"/>
      <c r="AE154" s="23"/>
      <c r="AF154" s="23"/>
      <c r="AG154" s="23"/>
      <c r="AH154" s="24"/>
    </row>
    <row r="155" spans="2:34" x14ac:dyDescent="0.3">
      <c r="B155" s="33" t="s">
        <v>283</v>
      </c>
      <c r="C155" s="21" t="s">
        <v>112</v>
      </c>
      <c r="D155" s="18" t="s">
        <v>332</v>
      </c>
      <c r="E155" s="23"/>
      <c r="F155" s="23"/>
      <c r="G155" s="23"/>
      <c r="H155" s="23"/>
      <c r="I155" s="23"/>
      <c r="J155" s="23"/>
      <c r="K155" s="23"/>
      <c r="L155" s="23"/>
      <c r="M155" s="23"/>
      <c r="N155" s="23"/>
      <c r="O155" s="23"/>
      <c r="P155" s="23"/>
      <c r="Q155" s="23"/>
      <c r="R155" s="23"/>
      <c r="S155" s="24"/>
      <c r="T155" s="23"/>
      <c r="U155" s="23"/>
      <c r="V155" s="23"/>
      <c r="W155" s="23"/>
      <c r="X155" s="23"/>
      <c r="Y155" s="23"/>
      <c r="Z155" s="23"/>
      <c r="AA155" s="23"/>
      <c r="AB155" s="23"/>
      <c r="AC155" s="23"/>
      <c r="AD155" s="23"/>
      <c r="AE155" s="23"/>
      <c r="AF155" s="23"/>
      <c r="AG155" s="23"/>
      <c r="AH155" s="24"/>
    </row>
    <row r="156" spans="2:34" x14ac:dyDescent="0.3">
      <c r="B156" s="33" t="s">
        <v>283</v>
      </c>
      <c r="C156" s="21" t="s">
        <v>113</v>
      </c>
      <c r="D156" s="18" t="s">
        <v>200</v>
      </c>
      <c r="E156" s="23"/>
      <c r="F156" s="23"/>
      <c r="G156" s="23"/>
      <c r="H156" s="23"/>
      <c r="I156" s="23"/>
      <c r="J156" s="23"/>
      <c r="K156" s="23"/>
      <c r="L156" s="23"/>
      <c r="M156" s="23"/>
      <c r="N156" s="23"/>
      <c r="O156" s="23"/>
      <c r="P156" s="23"/>
      <c r="Q156" s="23"/>
      <c r="R156" s="23"/>
      <c r="S156" s="24"/>
      <c r="T156" s="23"/>
      <c r="U156" s="23"/>
      <c r="V156" s="23"/>
      <c r="W156" s="23"/>
      <c r="X156" s="23"/>
      <c r="Y156" s="23"/>
      <c r="Z156" s="23"/>
      <c r="AA156" s="23"/>
      <c r="AB156" s="23"/>
      <c r="AC156" s="23"/>
      <c r="AD156" s="23"/>
      <c r="AE156" s="23"/>
      <c r="AF156" s="23"/>
      <c r="AG156" s="23"/>
      <c r="AH156" s="24"/>
    </row>
    <row r="157" spans="2:34" x14ac:dyDescent="0.3">
      <c r="B157" s="33" t="s">
        <v>283</v>
      </c>
      <c r="C157" s="21" t="s">
        <v>114</v>
      </c>
      <c r="D157" s="18" t="s">
        <v>333</v>
      </c>
      <c r="E157" s="23"/>
      <c r="F157" s="23"/>
      <c r="G157" s="23"/>
      <c r="H157" s="23"/>
      <c r="I157" s="23"/>
      <c r="J157" s="23"/>
      <c r="K157" s="23"/>
      <c r="L157" s="23"/>
      <c r="M157" s="23"/>
      <c r="N157" s="23"/>
      <c r="O157" s="23"/>
      <c r="P157" s="23"/>
      <c r="Q157" s="23"/>
      <c r="R157" s="23"/>
      <c r="S157" s="24"/>
      <c r="T157" s="23"/>
      <c r="U157" s="23"/>
      <c r="V157" s="23"/>
      <c r="W157" s="23"/>
      <c r="X157" s="23"/>
      <c r="Y157" s="23"/>
      <c r="Z157" s="23"/>
      <c r="AA157" s="23"/>
      <c r="AB157" s="23"/>
      <c r="AC157" s="23"/>
      <c r="AD157" s="23"/>
      <c r="AE157" s="23"/>
      <c r="AF157" s="23"/>
      <c r="AG157" s="23"/>
      <c r="AH157" s="24"/>
    </row>
    <row r="158" spans="2:34" x14ac:dyDescent="0.3">
      <c r="B158" s="33" t="s">
        <v>283</v>
      </c>
      <c r="C158" s="21" t="s">
        <v>115</v>
      </c>
      <c r="D158" s="18" t="s">
        <v>201</v>
      </c>
      <c r="E158" s="23"/>
      <c r="F158" s="23"/>
      <c r="G158" s="23"/>
      <c r="H158" s="23"/>
      <c r="I158" s="23"/>
      <c r="J158" s="23"/>
      <c r="K158" s="23"/>
      <c r="L158" s="23"/>
      <c r="M158" s="23"/>
      <c r="N158" s="23"/>
      <c r="O158" s="23"/>
      <c r="P158" s="23"/>
      <c r="Q158" s="23"/>
      <c r="R158" s="23"/>
      <c r="S158" s="24"/>
      <c r="T158" s="23"/>
      <c r="U158" s="23"/>
      <c r="V158" s="23"/>
      <c r="W158" s="23"/>
      <c r="X158" s="23"/>
      <c r="Y158" s="23"/>
      <c r="Z158" s="23"/>
      <c r="AA158" s="23"/>
      <c r="AB158" s="23"/>
      <c r="AC158" s="23"/>
      <c r="AD158" s="23"/>
      <c r="AE158" s="23"/>
      <c r="AF158" s="23"/>
      <c r="AG158" s="23"/>
      <c r="AH158" s="24"/>
    </row>
    <row r="159" spans="2:34" x14ac:dyDescent="0.3">
      <c r="B159" s="33" t="s">
        <v>283</v>
      </c>
      <c r="C159" s="21" t="s">
        <v>116</v>
      </c>
      <c r="D159" s="18" t="s">
        <v>202</v>
      </c>
      <c r="E159" s="23"/>
      <c r="F159" s="23"/>
      <c r="G159" s="23"/>
      <c r="H159" s="23"/>
      <c r="I159" s="23"/>
      <c r="J159" s="23"/>
      <c r="K159" s="23"/>
      <c r="L159" s="23"/>
      <c r="M159" s="23"/>
      <c r="N159" s="23"/>
      <c r="O159" s="23"/>
      <c r="P159" s="23"/>
      <c r="Q159" s="23"/>
      <c r="R159" s="23"/>
      <c r="S159" s="24"/>
      <c r="T159" s="23"/>
      <c r="U159" s="23"/>
      <c r="V159" s="23"/>
      <c r="W159" s="23"/>
      <c r="X159" s="23"/>
      <c r="Y159" s="23"/>
      <c r="Z159" s="23"/>
      <c r="AA159" s="23"/>
      <c r="AB159" s="23"/>
      <c r="AC159" s="23"/>
      <c r="AD159" s="23"/>
      <c r="AE159" s="23"/>
      <c r="AF159" s="23"/>
      <c r="AG159" s="23"/>
      <c r="AH159" s="24"/>
    </row>
    <row r="160" spans="2:34" x14ac:dyDescent="0.3">
      <c r="B160" s="33" t="s">
        <v>283</v>
      </c>
      <c r="C160" s="21" t="s">
        <v>117</v>
      </c>
      <c r="D160" s="18" t="s">
        <v>203</v>
      </c>
      <c r="E160" s="23"/>
      <c r="F160" s="23"/>
      <c r="G160" s="23"/>
      <c r="H160" s="23"/>
      <c r="I160" s="23"/>
      <c r="J160" s="23"/>
      <c r="K160" s="23"/>
      <c r="L160" s="23"/>
      <c r="M160" s="23"/>
      <c r="N160" s="23"/>
      <c r="O160" s="23"/>
      <c r="P160" s="23"/>
      <c r="Q160" s="23"/>
      <c r="R160" s="23"/>
      <c r="S160" s="24"/>
      <c r="T160" s="23"/>
      <c r="U160" s="23"/>
      <c r="V160" s="23"/>
      <c r="W160" s="23"/>
      <c r="X160" s="23"/>
      <c r="Y160" s="23"/>
      <c r="Z160" s="23"/>
      <c r="AA160" s="23"/>
      <c r="AB160" s="23"/>
      <c r="AC160" s="23"/>
      <c r="AD160" s="23"/>
      <c r="AE160" s="23"/>
      <c r="AF160" s="23"/>
      <c r="AG160" s="23"/>
      <c r="AH160" s="24"/>
    </row>
    <row r="161" spans="2:34" x14ac:dyDescent="0.3">
      <c r="B161" s="33" t="s">
        <v>283</v>
      </c>
      <c r="C161" s="21" t="s">
        <v>118</v>
      </c>
      <c r="D161" s="18" t="s">
        <v>204</v>
      </c>
      <c r="E161" s="23"/>
      <c r="F161" s="23"/>
      <c r="G161" s="23"/>
      <c r="H161" s="23"/>
      <c r="I161" s="23"/>
      <c r="J161" s="23"/>
      <c r="K161" s="23"/>
      <c r="L161" s="23"/>
      <c r="M161" s="23"/>
      <c r="N161" s="23"/>
      <c r="O161" s="23"/>
      <c r="P161" s="23"/>
      <c r="Q161" s="23"/>
      <c r="R161" s="23"/>
      <c r="S161" s="24"/>
      <c r="T161" s="23"/>
      <c r="U161" s="23"/>
      <c r="V161" s="23"/>
      <c r="W161" s="23"/>
      <c r="X161" s="23"/>
      <c r="Y161" s="23"/>
      <c r="Z161" s="23"/>
      <c r="AA161" s="23"/>
      <c r="AB161" s="23"/>
      <c r="AC161" s="23"/>
      <c r="AD161" s="23"/>
      <c r="AE161" s="23"/>
      <c r="AF161" s="23"/>
      <c r="AG161" s="23"/>
      <c r="AH161" s="24"/>
    </row>
    <row r="162" spans="2:34" x14ac:dyDescent="0.3">
      <c r="B162" s="33" t="s">
        <v>283</v>
      </c>
      <c r="C162" s="21" t="s">
        <v>119</v>
      </c>
      <c r="D162" s="18" t="s">
        <v>334</v>
      </c>
      <c r="E162" s="23"/>
      <c r="F162" s="23"/>
      <c r="G162" s="23"/>
      <c r="H162" s="23"/>
      <c r="I162" s="23"/>
      <c r="J162" s="23"/>
      <c r="K162" s="23"/>
      <c r="L162" s="23"/>
      <c r="M162" s="23"/>
      <c r="N162" s="23"/>
      <c r="O162" s="23"/>
      <c r="P162" s="23"/>
      <c r="Q162" s="23"/>
      <c r="R162" s="23"/>
      <c r="S162" s="24"/>
      <c r="T162" s="23"/>
      <c r="U162" s="23"/>
      <c r="V162" s="23"/>
      <c r="W162" s="23"/>
      <c r="X162" s="23"/>
      <c r="Y162" s="23"/>
      <c r="Z162" s="23"/>
      <c r="AA162" s="23"/>
      <c r="AB162" s="23"/>
      <c r="AC162" s="23"/>
      <c r="AD162" s="23"/>
      <c r="AE162" s="23"/>
      <c r="AF162" s="23"/>
      <c r="AG162" s="23"/>
      <c r="AH162" s="24"/>
    </row>
    <row r="163" spans="2:34" x14ac:dyDescent="0.3">
      <c r="B163" s="33" t="s">
        <v>283</v>
      </c>
      <c r="C163" s="21" t="s">
        <v>120</v>
      </c>
      <c r="D163" s="18" t="s">
        <v>335</v>
      </c>
      <c r="E163" s="23"/>
      <c r="F163" s="23"/>
      <c r="G163" s="23"/>
      <c r="H163" s="23"/>
      <c r="I163" s="23"/>
      <c r="J163" s="23"/>
      <c r="K163" s="23"/>
      <c r="L163" s="23"/>
      <c r="M163" s="23"/>
      <c r="N163" s="23"/>
      <c r="O163" s="23"/>
      <c r="P163" s="23"/>
      <c r="Q163" s="23"/>
      <c r="R163" s="23"/>
      <c r="S163" s="24"/>
      <c r="T163" s="23"/>
      <c r="U163" s="23"/>
      <c r="V163" s="23"/>
      <c r="W163" s="23"/>
      <c r="X163" s="23"/>
      <c r="Y163" s="23"/>
      <c r="Z163" s="23"/>
      <c r="AA163" s="23"/>
      <c r="AB163" s="23"/>
      <c r="AC163" s="23"/>
      <c r="AD163" s="23"/>
      <c r="AE163" s="23"/>
      <c r="AF163" s="23"/>
      <c r="AG163" s="23"/>
      <c r="AH163" s="24"/>
    </row>
    <row r="164" spans="2:34" x14ac:dyDescent="0.3">
      <c r="B164" s="33" t="s">
        <v>283</v>
      </c>
      <c r="C164" s="21" t="s">
        <v>121</v>
      </c>
      <c r="D164" s="18" t="s">
        <v>205</v>
      </c>
      <c r="E164" s="23"/>
      <c r="F164" s="23"/>
      <c r="G164" s="23"/>
      <c r="H164" s="23"/>
      <c r="I164" s="23"/>
      <c r="J164" s="23"/>
      <c r="K164" s="23"/>
      <c r="L164" s="23"/>
      <c r="M164" s="23"/>
      <c r="N164" s="23"/>
      <c r="O164" s="23"/>
      <c r="P164" s="23"/>
      <c r="Q164" s="23"/>
      <c r="R164" s="23"/>
      <c r="S164" s="24"/>
      <c r="T164" s="23"/>
      <c r="U164" s="23"/>
      <c r="V164" s="23"/>
      <c r="W164" s="23"/>
      <c r="X164" s="23"/>
      <c r="Y164" s="23"/>
      <c r="Z164" s="23"/>
      <c r="AA164" s="23"/>
      <c r="AB164" s="23"/>
      <c r="AC164" s="23"/>
      <c r="AD164" s="23"/>
      <c r="AE164" s="23"/>
      <c r="AF164" s="23"/>
      <c r="AG164" s="23"/>
      <c r="AH164" s="24"/>
    </row>
    <row r="165" spans="2:34" x14ac:dyDescent="0.3">
      <c r="B165" s="33" t="s">
        <v>283</v>
      </c>
      <c r="C165" s="21" t="s">
        <v>122</v>
      </c>
      <c r="D165" s="18" t="s">
        <v>206</v>
      </c>
      <c r="E165" s="23"/>
      <c r="F165" s="23"/>
      <c r="G165" s="23"/>
      <c r="H165" s="23"/>
      <c r="I165" s="23"/>
      <c r="J165" s="23"/>
      <c r="K165" s="23"/>
      <c r="L165" s="23"/>
      <c r="M165" s="23"/>
      <c r="N165" s="23"/>
      <c r="O165" s="23"/>
      <c r="P165" s="23"/>
      <c r="Q165" s="23"/>
      <c r="R165" s="23"/>
      <c r="S165" s="24"/>
      <c r="T165" s="23"/>
      <c r="U165" s="23"/>
      <c r="V165" s="23"/>
      <c r="W165" s="23"/>
      <c r="X165" s="23"/>
      <c r="Y165" s="23"/>
      <c r="Z165" s="23"/>
      <c r="AA165" s="23"/>
      <c r="AB165" s="23"/>
      <c r="AC165" s="23"/>
      <c r="AD165" s="23"/>
      <c r="AE165" s="23"/>
      <c r="AF165" s="23"/>
      <c r="AG165" s="23"/>
      <c r="AH165" s="24"/>
    </row>
    <row r="166" spans="2:34" x14ac:dyDescent="0.3">
      <c r="B166" s="33" t="s">
        <v>283</v>
      </c>
      <c r="C166" s="21" t="s">
        <v>123</v>
      </c>
      <c r="D166" s="18" t="s">
        <v>336</v>
      </c>
      <c r="E166" s="23"/>
      <c r="F166" s="23"/>
      <c r="G166" s="23"/>
      <c r="H166" s="23"/>
      <c r="I166" s="23"/>
      <c r="J166" s="23"/>
      <c r="K166" s="23"/>
      <c r="L166" s="23"/>
      <c r="M166" s="23"/>
      <c r="N166" s="23"/>
      <c r="O166" s="23"/>
      <c r="P166" s="23"/>
      <c r="Q166" s="23"/>
      <c r="R166" s="23"/>
      <c r="S166" s="24"/>
      <c r="T166" s="23"/>
      <c r="U166" s="23"/>
      <c r="V166" s="23"/>
      <c r="W166" s="23"/>
      <c r="X166" s="23"/>
      <c r="Y166" s="23"/>
      <c r="Z166" s="23"/>
      <c r="AA166" s="23"/>
      <c r="AB166" s="23"/>
      <c r="AC166" s="23"/>
      <c r="AD166" s="23"/>
      <c r="AE166" s="23"/>
      <c r="AF166" s="23"/>
      <c r="AG166" s="23"/>
      <c r="AH166" s="24"/>
    </row>
    <row r="167" spans="2:34" x14ac:dyDescent="0.3">
      <c r="B167" s="33" t="s">
        <v>283</v>
      </c>
      <c r="C167" s="21" t="s">
        <v>124</v>
      </c>
      <c r="D167" s="18" t="s">
        <v>207</v>
      </c>
      <c r="E167" s="23"/>
      <c r="F167" s="23"/>
      <c r="G167" s="23"/>
      <c r="H167" s="23"/>
      <c r="I167" s="23"/>
      <c r="J167" s="23"/>
      <c r="K167" s="23"/>
      <c r="L167" s="23"/>
      <c r="M167" s="23"/>
      <c r="N167" s="23"/>
      <c r="O167" s="23"/>
      <c r="P167" s="23"/>
      <c r="Q167" s="23"/>
      <c r="R167" s="23"/>
      <c r="S167" s="24"/>
      <c r="T167" s="23"/>
      <c r="U167" s="23"/>
      <c r="V167" s="23"/>
      <c r="W167" s="23"/>
      <c r="X167" s="23"/>
      <c r="Y167" s="23"/>
      <c r="Z167" s="23"/>
      <c r="AA167" s="23"/>
      <c r="AB167" s="23"/>
      <c r="AC167" s="23"/>
      <c r="AD167" s="23"/>
      <c r="AE167" s="23"/>
      <c r="AF167" s="23"/>
      <c r="AG167" s="23"/>
      <c r="AH167" s="24"/>
    </row>
    <row r="168" spans="2:34" x14ac:dyDescent="0.3">
      <c r="B168" s="33" t="s">
        <v>283</v>
      </c>
      <c r="C168" s="21" t="s">
        <v>125</v>
      </c>
      <c r="D168" s="18" t="s">
        <v>208</v>
      </c>
      <c r="E168" s="23"/>
      <c r="F168" s="23"/>
      <c r="G168" s="23"/>
      <c r="H168" s="23"/>
      <c r="I168" s="23"/>
      <c r="J168" s="23"/>
      <c r="K168" s="23"/>
      <c r="L168" s="23"/>
      <c r="M168" s="23"/>
      <c r="N168" s="23"/>
      <c r="O168" s="23"/>
      <c r="P168" s="23"/>
      <c r="Q168" s="23"/>
      <c r="R168" s="23"/>
      <c r="S168" s="24"/>
      <c r="T168" s="23"/>
      <c r="U168" s="23"/>
      <c r="V168" s="23"/>
      <c r="W168" s="23"/>
      <c r="X168" s="23"/>
      <c r="Y168" s="23"/>
      <c r="Z168" s="23"/>
      <c r="AA168" s="23"/>
      <c r="AB168" s="23"/>
      <c r="AC168" s="23"/>
      <c r="AD168" s="23"/>
      <c r="AE168" s="23"/>
      <c r="AF168" s="23"/>
      <c r="AG168" s="23"/>
      <c r="AH168" s="24"/>
    </row>
    <row r="169" spans="2:34" x14ac:dyDescent="0.3">
      <c r="B169" s="33" t="s">
        <v>283</v>
      </c>
      <c r="C169" s="21" t="s">
        <v>126</v>
      </c>
      <c r="D169" s="18" t="s">
        <v>337</v>
      </c>
      <c r="E169" s="23"/>
      <c r="F169" s="23"/>
      <c r="G169" s="23"/>
      <c r="H169" s="23"/>
      <c r="I169" s="23"/>
      <c r="J169" s="23"/>
      <c r="K169" s="23"/>
      <c r="L169" s="23"/>
      <c r="M169" s="23"/>
      <c r="N169" s="23"/>
      <c r="O169" s="23"/>
      <c r="P169" s="23"/>
      <c r="Q169" s="23"/>
      <c r="R169" s="23"/>
      <c r="S169" s="24"/>
      <c r="T169" s="23"/>
      <c r="U169" s="23"/>
      <c r="V169" s="23"/>
      <c r="W169" s="23"/>
      <c r="X169" s="23"/>
      <c r="Y169" s="23"/>
      <c r="Z169" s="23"/>
      <c r="AA169" s="23"/>
      <c r="AB169" s="23"/>
      <c r="AC169" s="23"/>
      <c r="AD169" s="23"/>
      <c r="AE169" s="23"/>
      <c r="AF169" s="23"/>
      <c r="AG169" s="23"/>
      <c r="AH169" s="24"/>
    </row>
    <row r="170" spans="2:34" x14ac:dyDescent="0.3">
      <c r="B170" s="33" t="s">
        <v>283</v>
      </c>
      <c r="C170" s="21" t="s">
        <v>127</v>
      </c>
      <c r="D170" s="18" t="s">
        <v>209</v>
      </c>
      <c r="E170" s="23"/>
      <c r="F170" s="23"/>
      <c r="G170" s="23"/>
      <c r="H170" s="23"/>
      <c r="I170" s="23"/>
      <c r="J170" s="23"/>
      <c r="K170" s="23"/>
      <c r="L170" s="23"/>
      <c r="M170" s="23"/>
      <c r="N170" s="23"/>
      <c r="O170" s="23"/>
      <c r="P170" s="23"/>
      <c r="Q170" s="23"/>
      <c r="R170" s="23"/>
      <c r="S170" s="24"/>
      <c r="T170" s="23"/>
      <c r="U170" s="23"/>
      <c r="V170" s="23"/>
      <c r="W170" s="23"/>
      <c r="X170" s="23"/>
      <c r="Y170" s="23"/>
      <c r="Z170" s="23"/>
      <c r="AA170" s="23"/>
      <c r="AB170" s="23"/>
      <c r="AC170" s="23"/>
      <c r="AD170" s="23"/>
      <c r="AE170" s="23"/>
      <c r="AF170" s="23"/>
      <c r="AG170" s="23"/>
      <c r="AH170" s="24"/>
    </row>
    <row r="171" spans="2:34" x14ac:dyDescent="0.3">
      <c r="B171" s="33" t="s">
        <v>283</v>
      </c>
      <c r="C171" s="21" t="s">
        <v>128</v>
      </c>
      <c r="D171" s="18" t="s">
        <v>338</v>
      </c>
      <c r="E171" s="23"/>
      <c r="F171" s="23"/>
      <c r="G171" s="23"/>
      <c r="H171" s="23"/>
      <c r="I171" s="23"/>
      <c r="J171" s="23"/>
      <c r="K171" s="23"/>
      <c r="L171" s="23"/>
      <c r="M171" s="23"/>
      <c r="N171" s="23"/>
      <c r="O171" s="23"/>
      <c r="P171" s="23"/>
      <c r="Q171" s="23"/>
      <c r="R171" s="23"/>
      <c r="S171" s="24"/>
      <c r="T171" s="23"/>
      <c r="U171" s="23"/>
      <c r="V171" s="23"/>
      <c r="W171" s="23"/>
      <c r="X171" s="23"/>
      <c r="Y171" s="23"/>
      <c r="Z171" s="23"/>
      <c r="AA171" s="23"/>
      <c r="AB171" s="23"/>
      <c r="AC171" s="23"/>
      <c r="AD171" s="23"/>
      <c r="AE171" s="23"/>
      <c r="AF171" s="23"/>
      <c r="AG171" s="23"/>
      <c r="AH171" s="24"/>
    </row>
    <row r="172" spans="2:34" x14ac:dyDescent="0.3">
      <c r="B172" s="33" t="s">
        <v>290</v>
      </c>
      <c r="C172" s="21" t="s">
        <v>129</v>
      </c>
      <c r="D172" s="18" t="s">
        <v>210</v>
      </c>
      <c r="E172" s="23"/>
      <c r="F172" s="23"/>
      <c r="G172" s="23"/>
      <c r="H172" s="23"/>
      <c r="I172" s="23"/>
      <c r="J172" s="23"/>
      <c r="K172" s="23"/>
      <c r="L172" s="23"/>
      <c r="M172" s="23"/>
      <c r="N172" s="23"/>
      <c r="O172" s="23"/>
      <c r="P172" s="23"/>
      <c r="Q172" s="23"/>
      <c r="R172" s="23"/>
      <c r="S172" s="24"/>
      <c r="T172" s="23"/>
      <c r="U172" s="23"/>
      <c r="V172" s="23"/>
      <c r="W172" s="23"/>
      <c r="X172" s="23"/>
      <c r="Y172" s="23"/>
      <c r="Z172" s="23"/>
      <c r="AA172" s="23"/>
      <c r="AB172" s="23"/>
      <c r="AC172" s="23"/>
      <c r="AD172" s="23"/>
      <c r="AE172" s="23"/>
      <c r="AF172" s="23"/>
      <c r="AG172" s="23"/>
      <c r="AH172" s="24"/>
    </row>
    <row r="173" spans="2:34" x14ac:dyDescent="0.3">
      <c r="B173" s="33" t="s">
        <v>290</v>
      </c>
      <c r="C173" s="21" t="s">
        <v>130</v>
      </c>
      <c r="D173" s="18" t="s">
        <v>211</v>
      </c>
      <c r="E173" s="23"/>
      <c r="F173" s="23"/>
      <c r="G173" s="23"/>
      <c r="H173" s="23"/>
      <c r="I173" s="23"/>
      <c r="J173" s="23"/>
      <c r="K173" s="23"/>
      <c r="L173" s="23"/>
      <c r="M173" s="23"/>
      <c r="N173" s="23"/>
      <c r="O173" s="23"/>
      <c r="P173" s="23"/>
      <c r="Q173" s="23"/>
      <c r="R173" s="23"/>
      <c r="S173" s="24"/>
      <c r="T173" s="23"/>
      <c r="U173" s="23"/>
      <c r="V173" s="23"/>
      <c r="W173" s="23"/>
      <c r="X173" s="23"/>
      <c r="Y173" s="23"/>
      <c r="Z173" s="23"/>
      <c r="AA173" s="23"/>
      <c r="AB173" s="23"/>
      <c r="AC173" s="23"/>
      <c r="AD173" s="23"/>
      <c r="AE173" s="23"/>
      <c r="AF173" s="23"/>
      <c r="AG173" s="23"/>
      <c r="AH173" s="24"/>
    </row>
    <row r="174" spans="2:34" x14ac:dyDescent="0.3">
      <c r="B174" s="33" t="s">
        <v>290</v>
      </c>
      <c r="C174" s="21" t="s">
        <v>131</v>
      </c>
      <c r="D174" s="18" t="s">
        <v>212</v>
      </c>
      <c r="E174" s="23"/>
      <c r="F174" s="23"/>
      <c r="G174" s="23"/>
      <c r="H174" s="23"/>
      <c r="I174" s="23"/>
      <c r="J174" s="23"/>
      <c r="K174" s="23"/>
      <c r="L174" s="23"/>
      <c r="M174" s="23"/>
      <c r="N174" s="23"/>
      <c r="O174" s="23"/>
      <c r="P174" s="23"/>
      <c r="Q174" s="23"/>
      <c r="R174" s="23"/>
      <c r="S174" s="24"/>
      <c r="T174" s="23"/>
      <c r="U174" s="23"/>
      <c r="V174" s="23"/>
      <c r="W174" s="23"/>
      <c r="X174" s="23"/>
      <c r="Y174" s="23"/>
      <c r="Z174" s="23"/>
      <c r="AA174" s="23"/>
      <c r="AB174" s="23"/>
      <c r="AC174" s="23"/>
      <c r="AD174" s="23"/>
      <c r="AE174" s="23"/>
      <c r="AF174" s="23"/>
      <c r="AG174" s="23"/>
      <c r="AH174" s="24"/>
    </row>
    <row r="175" spans="2:34" x14ac:dyDescent="0.3">
      <c r="B175" s="33" t="s">
        <v>290</v>
      </c>
      <c r="C175" s="21" t="s">
        <v>132</v>
      </c>
      <c r="D175" s="18" t="s">
        <v>213</v>
      </c>
      <c r="E175" s="23"/>
      <c r="F175" s="23"/>
      <c r="G175" s="23"/>
      <c r="H175" s="23"/>
      <c r="I175" s="23"/>
      <c r="J175" s="23"/>
      <c r="K175" s="23"/>
      <c r="L175" s="23"/>
      <c r="M175" s="23"/>
      <c r="N175" s="23"/>
      <c r="O175" s="23"/>
      <c r="P175" s="23"/>
      <c r="Q175" s="23"/>
      <c r="R175" s="23"/>
      <c r="S175" s="24"/>
      <c r="T175" s="23"/>
      <c r="U175" s="23"/>
      <c r="V175" s="23"/>
      <c r="W175" s="23"/>
      <c r="X175" s="23"/>
      <c r="Y175" s="23"/>
      <c r="Z175" s="23"/>
      <c r="AA175" s="23"/>
      <c r="AB175" s="23"/>
      <c r="AC175" s="23"/>
      <c r="AD175" s="23"/>
      <c r="AE175" s="23"/>
      <c r="AF175" s="23"/>
      <c r="AG175" s="23"/>
      <c r="AH175" s="24"/>
    </row>
    <row r="176" spans="2:34" x14ac:dyDescent="0.3">
      <c r="B176" s="33" t="s">
        <v>290</v>
      </c>
      <c r="C176" s="21" t="s">
        <v>134</v>
      </c>
      <c r="D176" s="18" t="s">
        <v>214</v>
      </c>
      <c r="E176" s="23"/>
      <c r="F176" s="23"/>
      <c r="G176" s="23"/>
      <c r="H176" s="23"/>
      <c r="I176" s="23"/>
      <c r="J176" s="23"/>
      <c r="K176" s="23"/>
      <c r="L176" s="23"/>
      <c r="M176" s="23"/>
      <c r="N176" s="23"/>
      <c r="O176" s="23"/>
      <c r="P176" s="23"/>
      <c r="Q176" s="23"/>
      <c r="R176" s="23"/>
      <c r="S176" s="24"/>
      <c r="T176" s="23"/>
      <c r="U176" s="23"/>
      <c r="V176" s="23"/>
      <c r="W176" s="23"/>
      <c r="X176" s="23"/>
      <c r="Y176" s="23"/>
      <c r="Z176" s="23"/>
      <c r="AA176" s="23"/>
      <c r="AB176" s="23"/>
      <c r="AC176" s="23"/>
      <c r="AD176" s="23"/>
      <c r="AE176" s="23"/>
      <c r="AF176" s="23"/>
      <c r="AG176" s="23"/>
      <c r="AH176" s="24"/>
    </row>
    <row r="177" spans="2:34" x14ac:dyDescent="0.3">
      <c r="B177" s="33" t="s">
        <v>290</v>
      </c>
      <c r="C177" s="21" t="s">
        <v>135</v>
      </c>
      <c r="D177" s="18" t="s">
        <v>339</v>
      </c>
      <c r="E177" s="23"/>
      <c r="F177" s="23"/>
      <c r="G177" s="23"/>
      <c r="H177" s="23"/>
      <c r="I177" s="23"/>
      <c r="J177" s="23"/>
      <c r="K177" s="23"/>
      <c r="L177" s="23"/>
      <c r="M177" s="23"/>
      <c r="N177" s="23"/>
      <c r="O177" s="23"/>
      <c r="P177" s="23"/>
      <c r="Q177" s="23"/>
      <c r="R177" s="23"/>
      <c r="S177" s="24"/>
      <c r="T177" s="23"/>
      <c r="U177" s="23"/>
      <c r="V177" s="23"/>
      <c r="W177" s="23"/>
      <c r="X177" s="23"/>
      <c r="Y177" s="23"/>
      <c r="Z177" s="23"/>
      <c r="AA177" s="23"/>
      <c r="AB177" s="23"/>
      <c r="AC177" s="23"/>
      <c r="AD177" s="23"/>
      <c r="AE177" s="23"/>
      <c r="AF177" s="23"/>
      <c r="AG177" s="23"/>
      <c r="AH177" s="24"/>
    </row>
    <row r="178" spans="2:34" x14ac:dyDescent="0.3">
      <c r="B178" s="33" t="s">
        <v>290</v>
      </c>
      <c r="C178" s="21" t="s">
        <v>136</v>
      </c>
      <c r="D178" s="18" t="s">
        <v>215</v>
      </c>
      <c r="E178" s="23"/>
      <c r="F178" s="23"/>
      <c r="G178" s="23"/>
      <c r="H178" s="23"/>
      <c r="I178" s="23"/>
      <c r="J178" s="23"/>
      <c r="K178" s="23"/>
      <c r="L178" s="23"/>
      <c r="M178" s="23"/>
      <c r="N178" s="23"/>
      <c r="O178" s="23"/>
      <c r="P178" s="23"/>
      <c r="Q178" s="23"/>
      <c r="R178" s="23"/>
      <c r="S178" s="24"/>
      <c r="T178" s="23"/>
      <c r="U178" s="23"/>
      <c r="V178" s="23"/>
      <c r="W178" s="23"/>
      <c r="X178" s="23"/>
      <c r="Y178" s="23"/>
      <c r="Z178" s="23"/>
      <c r="AA178" s="23"/>
      <c r="AB178" s="23"/>
      <c r="AC178" s="23"/>
      <c r="AD178" s="23"/>
      <c r="AE178" s="23"/>
      <c r="AF178" s="23"/>
      <c r="AG178" s="23"/>
      <c r="AH178" s="24"/>
    </row>
    <row r="179" spans="2:34" x14ac:dyDescent="0.3">
      <c r="B179" s="33" t="s">
        <v>290</v>
      </c>
      <c r="C179" s="21" t="s">
        <v>137</v>
      </c>
      <c r="D179" s="18" t="s">
        <v>216</v>
      </c>
      <c r="E179" s="23"/>
      <c r="F179" s="23"/>
      <c r="G179" s="23"/>
      <c r="H179" s="23"/>
      <c r="I179" s="23"/>
      <c r="J179" s="23"/>
      <c r="K179" s="23"/>
      <c r="L179" s="23"/>
      <c r="M179" s="23"/>
      <c r="N179" s="23"/>
      <c r="O179" s="23"/>
      <c r="P179" s="23"/>
      <c r="Q179" s="23"/>
      <c r="R179" s="23"/>
      <c r="S179" s="24"/>
      <c r="T179" s="23"/>
      <c r="U179" s="23"/>
      <c r="V179" s="23"/>
      <c r="W179" s="23"/>
      <c r="X179" s="23"/>
      <c r="Y179" s="23"/>
      <c r="Z179" s="23"/>
      <c r="AA179" s="23"/>
      <c r="AB179" s="23"/>
      <c r="AC179" s="23"/>
      <c r="AD179" s="23"/>
      <c r="AE179" s="23"/>
      <c r="AF179" s="23"/>
      <c r="AG179" s="23"/>
      <c r="AH179" s="24"/>
    </row>
    <row r="180" spans="2:34" x14ac:dyDescent="0.3">
      <c r="B180" s="33" t="s">
        <v>290</v>
      </c>
      <c r="C180" s="21" t="s">
        <v>138</v>
      </c>
      <c r="D180" s="18" t="s">
        <v>217</v>
      </c>
      <c r="E180" s="23"/>
      <c r="F180" s="23"/>
      <c r="G180" s="23"/>
      <c r="H180" s="23"/>
      <c r="I180" s="23"/>
      <c r="J180" s="23"/>
      <c r="K180" s="23"/>
      <c r="L180" s="23"/>
      <c r="M180" s="23"/>
      <c r="N180" s="23"/>
      <c r="O180" s="23"/>
      <c r="P180" s="23"/>
      <c r="Q180" s="23"/>
      <c r="R180" s="23"/>
      <c r="S180" s="24"/>
      <c r="T180" s="23"/>
      <c r="U180" s="23"/>
      <c r="V180" s="23"/>
      <c r="W180" s="23"/>
      <c r="X180" s="23"/>
      <c r="Y180" s="23"/>
      <c r="Z180" s="23"/>
      <c r="AA180" s="23"/>
      <c r="AB180" s="23"/>
      <c r="AC180" s="23"/>
      <c r="AD180" s="23"/>
      <c r="AE180" s="23"/>
      <c r="AF180" s="23"/>
      <c r="AG180" s="23"/>
      <c r="AH180" s="24"/>
    </row>
    <row r="181" spans="2:34" x14ac:dyDescent="0.3">
      <c r="B181" s="33" t="s">
        <v>290</v>
      </c>
      <c r="C181" s="21" t="s">
        <v>139</v>
      </c>
      <c r="D181" s="18" t="s">
        <v>340</v>
      </c>
      <c r="E181" s="23"/>
      <c r="F181" s="23"/>
      <c r="G181" s="23"/>
      <c r="H181" s="23"/>
      <c r="I181" s="23"/>
      <c r="J181" s="23"/>
      <c r="K181" s="23"/>
      <c r="L181" s="23"/>
      <c r="M181" s="23"/>
      <c r="N181" s="23"/>
      <c r="O181" s="23"/>
      <c r="P181" s="23"/>
      <c r="Q181" s="23"/>
      <c r="R181" s="23"/>
      <c r="S181" s="24"/>
      <c r="T181" s="23"/>
      <c r="U181" s="23"/>
      <c r="V181" s="23"/>
      <c r="W181" s="23"/>
      <c r="X181" s="23"/>
      <c r="Y181" s="23"/>
      <c r="Z181" s="23"/>
      <c r="AA181" s="23"/>
      <c r="AB181" s="23"/>
      <c r="AC181" s="23"/>
      <c r="AD181" s="23"/>
      <c r="AE181" s="23"/>
      <c r="AF181" s="23"/>
      <c r="AG181" s="23"/>
      <c r="AH181" s="24"/>
    </row>
    <row r="182" spans="2:34" x14ac:dyDescent="0.3">
      <c r="B182" s="33" t="s">
        <v>290</v>
      </c>
      <c r="C182" s="21" t="s">
        <v>140</v>
      </c>
      <c r="D182" s="18" t="s">
        <v>218</v>
      </c>
      <c r="E182" s="23"/>
      <c r="F182" s="23"/>
      <c r="G182" s="23"/>
      <c r="H182" s="23"/>
      <c r="I182" s="23"/>
      <c r="J182" s="23"/>
      <c r="K182" s="23"/>
      <c r="L182" s="23"/>
      <c r="M182" s="23"/>
      <c r="N182" s="23"/>
      <c r="O182" s="23"/>
      <c r="P182" s="23"/>
      <c r="Q182" s="23"/>
      <c r="R182" s="23"/>
      <c r="S182" s="24"/>
      <c r="T182" s="23"/>
      <c r="U182" s="23"/>
      <c r="V182" s="23"/>
      <c r="W182" s="23"/>
      <c r="X182" s="23"/>
      <c r="Y182" s="23"/>
      <c r="Z182" s="23"/>
      <c r="AA182" s="23"/>
      <c r="AB182" s="23"/>
      <c r="AC182" s="23"/>
      <c r="AD182" s="23"/>
      <c r="AE182" s="23"/>
      <c r="AF182" s="23"/>
      <c r="AG182" s="23"/>
      <c r="AH182" s="24"/>
    </row>
    <row r="183" spans="2:34" x14ac:dyDescent="0.3">
      <c r="B183" s="33" t="s">
        <v>290</v>
      </c>
      <c r="C183" s="21" t="s">
        <v>341</v>
      </c>
      <c r="D183" s="18" t="s">
        <v>342</v>
      </c>
      <c r="E183" s="23"/>
      <c r="F183" s="23"/>
      <c r="G183" s="23"/>
      <c r="H183" s="23"/>
      <c r="I183" s="23"/>
      <c r="J183" s="23"/>
      <c r="K183" s="23"/>
      <c r="L183" s="23"/>
      <c r="M183" s="23"/>
      <c r="N183" s="23"/>
      <c r="O183" s="23"/>
      <c r="P183" s="23"/>
      <c r="Q183" s="23"/>
      <c r="R183" s="23"/>
      <c r="S183" s="24"/>
      <c r="T183" s="23"/>
      <c r="U183" s="23"/>
      <c r="V183" s="23"/>
      <c r="W183" s="23"/>
      <c r="X183" s="23"/>
      <c r="Y183" s="23"/>
      <c r="Z183" s="23"/>
      <c r="AA183" s="23"/>
      <c r="AB183" s="23"/>
      <c r="AC183" s="23"/>
      <c r="AD183" s="23"/>
      <c r="AE183" s="23"/>
      <c r="AF183" s="23"/>
      <c r="AG183" s="23"/>
      <c r="AH183" s="24"/>
    </row>
    <row r="184" spans="2:34" x14ac:dyDescent="0.3">
      <c r="B184" s="33" t="s">
        <v>290</v>
      </c>
      <c r="C184" s="21" t="s">
        <v>133</v>
      </c>
      <c r="D184" s="18" t="s">
        <v>343</v>
      </c>
      <c r="E184" s="23"/>
      <c r="F184" s="23"/>
      <c r="G184" s="23"/>
      <c r="H184" s="23"/>
      <c r="I184" s="23"/>
      <c r="J184" s="23"/>
      <c r="K184" s="23"/>
      <c r="L184" s="23"/>
      <c r="M184" s="23"/>
      <c r="N184" s="23"/>
      <c r="O184" s="23"/>
      <c r="P184" s="23"/>
      <c r="Q184" s="23"/>
      <c r="R184" s="23"/>
      <c r="S184" s="24"/>
      <c r="T184" s="23"/>
      <c r="U184" s="23"/>
      <c r="V184" s="23"/>
      <c r="W184" s="23"/>
      <c r="X184" s="23"/>
      <c r="Y184" s="23"/>
      <c r="Z184" s="23"/>
      <c r="AA184" s="23"/>
      <c r="AB184" s="23"/>
      <c r="AC184" s="23"/>
      <c r="AD184" s="23"/>
      <c r="AE184" s="23"/>
      <c r="AF184" s="23"/>
      <c r="AG184" s="23"/>
      <c r="AH184" s="24"/>
    </row>
    <row r="185" spans="2:34" x14ac:dyDescent="0.3">
      <c r="B185"/>
      <c r="C185"/>
      <c r="D185"/>
      <c r="E185"/>
      <c r="F185"/>
      <c r="G185"/>
      <c r="H185"/>
      <c r="I185"/>
      <c r="J185"/>
      <c r="K185"/>
      <c r="L185"/>
      <c r="M185"/>
      <c r="N185"/>
      <c r="O185"/>
      <c r="P185"/>
      <c r="Q185"/>
      <c r="R185"/>
      <c r="S185"/>
      <c r="T185"/>
      <c r="U185"/>
      <c r="V185"/>
      <c r="W185"/>
      <c r="X185"/>
      <c r="Y185"/>
      <c r="Z185"/>
      <c r="AA185"/>
      <c r="AB185"/>
      <c r="AC185"/>
      <c r="AD185"/>
      <c r="AE185"/>
      <c r="AF185"/>
      <c r="AG185"/>
      <c r="AH185"/>
    </row>
    <row r="186" spans="2:34" x14ac:dyDescent="0.3">
      <c r="B186" s="35" t="s">
        <v>241</v>
      </c>
    </row>
    <row r="187" spans="2:34" x14ac:dyDescent="0.3">
      <c r="B187" s="16"/>
    </row>
    <row r="188" spans="2:34" x14ac:dyDescent="0.3">
      <c r="B188" s="16" t="s">
        <v>560</v>
      </c>
    </row>
    <row r="189" spans="2:34" x14ac:dyDescent="0.3">
      <c r="B189" s="16" t="s">
        <v>242</v>
      </c>
    </row>
    <row r="190" spans="2:34" x14ac:dyDescent="0.3">
      <c r="B190" s="16" t="s">
        <v>243</v>
      </c>
    </row>
    <row r="191" spans="2:34" x14ac:dyDescent="0.3">
      <c r="B191" s="16" t="s">
        <v>412</v>
      </c>
    </row>
    <row r="192" spans="2:34"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c r="C201" s="14"/>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sheetData>
  <sortState xmlns:xlrd2="http://schemas.microsoft.com/office/spreadsheetml/2017/richdata2" ref="B62:D185">
    <sortCondition ref="B62:B185"/>
    <sortCondition ref="D62:D185"/>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91DC-B9BB-4735-A487-9DD46703D5BB}">
  <dimension ref="B1:AH312"/>
  <sheetViews>
    <sheetView showGridLines="0" zoomScale="85" zoomScaleNormal="85" zoomScaleSheetLayoutView="25" workbookViewId="0"/>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5" width="14.6328125" style="2" customWidth="1"/>
    <col min="6" max="6" width="15.453125" style="2" customWidth="1"/>
    <col min="7" max="7" width="18.453125" style="2" customWidth="1"/>
    <col min="8" max="8" width="13.453125" style="2" customWidth="1"/>
    <col min="9" max="9" width="18.54296875" style="2" customWidth="1"/>
    <col min="10" max="10" width="13.54296875" style="2" customWidth="1"/>
    <col min="11" max="11" width="16.54296875" style="2" customWidth="1"/>
    <col min="12" max="12" width="12.54296875" style="2" customWidth="1"/>
    <col min="13" max="13" width="16.453125" style="2" customWidth="1"/>
    <col min="14" max="14" width="11.54296875" style="2" customWidth="1"/>
    <col min="15" max="15" width="15.54296875" style="2" customWidth="1"/>
    <col min="16" max="16" width="11.453125" style="2" customWidth="1"/>
    <col min="17" max="17" width="19.453125" style="2" customWidth="1"/>
    <col min="18" max="18" width="12.453125" style="2" customWidth="1"/>
    <col min="19" max="19" width="15.453125" style="2" customWidth="1"/>
    <col min="20" max="20" width="12.54296875" style="2" customWidth="1"/>
    <col min="21" max="21" width="13" style="2" customWidth="1"/>
    <col min="22" max="22" width="18" style="2" customWidth="1"/>
    <col min="23" max="23" width="9.453125" style="2" customWidth="1"/>
    <col min="24" max="24" width="19.54296875" style="2" customWidth="1"/>
    <col min="25" max="25" width="12" style="2" customWidth="1"/>
    <col min="26" max="26" width="17.453125" style="2" customWidth="1"/>
    <col min="27" max="27" width="11.54296875" style="2" customWidth="1"/>
    <col min="28" max="28" width="14.54296875" style="2" customWidth="1"/>
    <col min="29" max="29" width="9.453125" style="2" customWidth="1"/>
    <col min="30" max="30" width="18.453125" style="2" customWidth="1"/>
    <col min="31" max="31" width="9" style="2" customWidth="1"/>
    <col min="32" max="32" width="20" style="2" customWidth="1"/>
    <col min="33" max="33" width="12.54296875" style="2" customWidth="1"/>
    <col min="34" max="34" width="15.54296875" style="2" customWidth="1"/>
    <col min="35" max="35" width="9.453125" style="2" customWidth="1"/>
    <col min="36" max="16384" width="9.453125" style="2"/>
  </cols>
  <sheetData>
    <row r="1" spans="2:34" s="15" customFormat="1" ht="18" customHeight="1" x14ac:dyDescent="0.35"/>
    <row r="2" spans="2:34" ht="19.5" customHeight="1" x14ac:dyDescent="0.3">
      <c r="B2" s="3" t="s">
        <v>0</v>
      </c>
      <c r="C2" s="22" t="s">
        <v>395</v>
      </c>
    </row>
    <row r="3" spans="2:34" ht="12.75" customHeight="1" x14ac:dyDescent="0.3">
      <c r="B3" s="3" t="s">
        <v>4</v>
      </c>
      <c r="C3" s="12" t="s">
        <v>586</v>
      </c>
    </row>
    <row r="4" spans="2:34" ht="12.75" customHeight="1" x14ac:dyDescent="0.3">
      <c r="B4" s="3"/>
      <c r="C4" s="12"/>
    </row>
    <row r="5" spans="2:34" ht="15" x14ac:dyDescent="0.3">
      <c r="B5" s="3" t="s">
        <v>1</v>
      </c>
      <c r="C5" s="45" t="str">
        <f>'System &amp; Provider Summary - T1'!$C$5</f>
        <v>June 2025</v>
      </c>
    </row>
    <row r="6" spans="2:34" x14ac:dyDescent="0.3">
      <c r="B6" s="3" t="s">
        <v>2</v>
      </c>
      <c r="C6" s="2" t="s">
        <v>396</v>
      </c>
    </row>
    <row r="7" spans="2:34" ht="12.75" customHeight="1" x14ac:dyDescent="0.3">
      <c r="B7" s="3" t="s">
        <v>6</v>
      </c>
      <c r="C7" s="2" t="s">
        <v>537</v>
      </c>
    </row>
    <row r="8" spans="2:34" ht="12.75" customHeight="1" x14ac:dyDescent="0.3">
      <c r="B8" s="3" t="s">
        <v>3</v>
      </c>
      <c r="C8" s="2" t="str">
        <f>'System &amp; Provider Summary - T1'!C8</f>
        <v>10th July 2025</v>
      </c>
    </row>
    <row r="9" spans="2:34" ht="12.75" customHeight="1" x14ac:dyDescent="0.3">
      <c r="B9" s="3" t="s">
        <v>5</v>
      </c>
      <c r="C9" s="8" t="s">
        <v>400</v>
      </c>
    </row>
    <row r="10" spans="2:34" ht="12.75" customHeight="1" x14ac:dyDescent="0.3">
      <c r="B10" s="3" t="s">
        <v>8</v>
      </c>
      <c r="C10" s="2" t="str">
        <f>'System &amp; Provider Summary - T1'!C10</f>
        <v>Published (Provisional) - Official Statistics in development</v>
      </c>
    </row>
    <row r="11" spans="2:34" ht="12.75" customHeight="1" x14ac:dyDescent="0.3">
      <c r="B11" s="3" t="s">
        <v>9</v>
      </c>
      <c r="C11" s="2" t="str">
        <f>'System &amp; Provider Summary - T1'!C11</f>
        <v>Kerry Evert - england.aedata@nhs.net</v>
      </c>
    </row>
    <row r="12" spans="2:34" x14ac:dyDescent="0.3">
      <c r="B12" s="3"/>
    </row>
    <row r="13" spans="2:34" ht="15" x14ac:dyDescent="0.3">
      <c r="B13" s="5" t="s">
        <v>408</v>
      </c>
    </row>
    <row r="14" spans="2:34" ht="15" x14ac:dyDescent="0.3">
      <c r="B14" s="5"/>
      <c r="C14" s="5"/>
    </row>
    <row r="15" spans="2:34" ht="15" x14ac:dyDescent="0.3">
      <c r="B15" s="5"/>
      <c r="C15" s="9"/>
      <c r="E15" s="84" t="s">
        <v>393</v>
      </c>
      <c r="F15" s="85"/>
      <c r="G15" s="85"/>
      <c r="H15" s="85"/>
      <c r="I15" s="85"/>
      <c r="J15" s="85"/>
      <c r="K15" s="85"/>
      <c r="L15" s="85"/>
      <c r="M15" s="85"/>
      <c r="N15" s="85"/>
      <c r="O15" s="85"/>
      <c r="P15" s="85"/>
      <c r="Q15" s="85"/>
      <c r="R15" s="85"/>
      <c r="S15" s="86"/>
      <c r="T15" s="84" t="s">
        <v>392</v>
      </c>
      <c r="U15" s="85"/>
      <c r="V15" s="85"/>
      <c r="W15" s="85"/>
      <c r="X15" s="85"/>
      <c r="Y15" s="85"/>
      <c r="Z15" s="85"/>
      <c r="AA15" s="85"/>
      <c r="AB15" s="85"/>
      <c r="AC15" s="85"/>
      <c r="AD15" s="85"/>
      <c r="AE15" s="85"/>
      <c r="AF15" s="85"/>
      <c r="AG15" s="85"/>
      <c r="AH15" s="86"/>
    </row>
    <row r="16" spans="2:34" s="12" customFormat="1" ht="40.5" x14ac:dyDescent="0.25">
      <c r="B16" s="47" t="s">
        <v>239</v>
      </c>
      <c r="C16" s="11" t="s">
        <v>248</v>
      </c>
      <c r="D16" s="10" t="s">
        <v>249</v>
      </c>
      <c r="E16" s="11" t="s">
        <v>222</v>
      </c>
      <c r="F16" s="11" t="s">
        <v>223</v>
      </c>
      <c r="G16" s="11" t="s">
        <v>224</v>
      </c>
      <c r="H16" s="11" t="s">
        <v>225</v>
      </c>
      <c r="I16" s="11" t="s">
        <v>226</v>
      </c>
      <c r="J16" s="11" t="s">
        <v>227</v>
      </c>
      <c r="K16" s="11" t="s">
        <v>228</v>
      </c>
      <c r="L16" s="11" t="s">
        <v>229</v>
      </c>
      <c r="M16" s="11" t="s">
        <v>230</v>
      </c>
      <c r="N16" s="11" t="s">
        <v>231</v>
      </c>
      <c r="O16" s="11" t="s">
        <v>232</v>
      </c>
      <c r="P16" s="11" t="s">
        <v>233</v>
      </c>
      <c r="Q16" s="11" t="s">
        <v>234</v>
      </c>
      <c r="R16" s="11" t="s">
        <v>14</v>
      </c>
      <c r="S16" s="11" t="s">
        <v>344</v>
      </c>
      <c r="T16" s="11" t="s">
        <v>222</v>
      </c>
      <c r="U16" s="11" t="s">
        <v>223</v>
      </c>
      <c r="V16" s="11" t="s">
        <v>224</v>
      </c>
      <c r="W16" s="11" t="s">
        <v>225</v>
      </c>
      <c r="X16" s="11" t="s">
        <v>226</v>
      </c>
      <c r="Y16" s="11" t="s">
        <v>227</v>
      </c>
      <c r="Z16" s="11" t="s">
        <v>228</v>
      </c>
      <c r="AA16" s="11" t="s">
        <v>229</v>
      </c>
      <c r="AB16" s="11" t="s">
        <v>230</v>
      </c>
      <c r="AC16" s="11" t="s">
        <v>231</v>
      </c>
      <c r="AD16" s="11" t="s">
        <v>232</v>
      </c>
      <c r="AE16" s="11" t="s">
        <v>233</v>
      </c>
      <c r="AF16" s="11" t="s">
        <v>234</v>
      </c>
      <c r="AG16" s="11" t="s">
        <v>14</v>
      </c>
      <c r="AH16" s="11" t="s">
        <v>344</v>
      </c>
    </row>
    <row r="17" spans="2:34" x14ac:dyDescent="0.3">
      <c r="B17" s="49" t="s">
        <v>7</v>
      </c>
      <c r="C17" s="1" t="s">
        <v>7</v>
      </c>
      <c r="D17" s="13" t="s">
        <v>10</v>
      </c>
      <c r="E17" s="26"/>
      <c r="F17" s="26"/>
      <c r="G17" s="26"/>
      <c r="H17" s="26"/>
      <c r="I17" s="26"/>
      <c r="J17" s="26"/>
      <c r="K17" s="26"/>
      <c r="L17" s="26"/>
      <c r="M17" s="26"/>
      <c r="N17" s="26"/>
      <c r="O17" s="26"/>
      <c r="P17" s="26"/>
      <c r="Q17" s="26"/>
      <c r="R17" s="26"/>
      <c r="S17" s="25"/>
      <c r="T17" s="26"/>
      <c r="U17" s="26"/>
      <c r="V17" s="26"/>
      <c r="W17" s="26"/>
      <c r="X17" s="26"/>
      <c r="Y17" s="26"/>
      <c r="Z17" s="26"/>
      <c r="AA17" s="26"/>
      <c r="AB17" s="26"/>
      <c r="AC17" s="26"/>
      <c r="AD17" s="26"/>
      <c r="AE17" s="26"/>
      <c r="AF17" s="26"/>
      <c r="AG17" s="26"/>
      <c r="AH17" s="25"/>
    </row>
    <row r="18" spans="2:34" ht="6" customHeight="1" x14ac:dyDescent="0.3">
      <c r="D18" s="4"/>
    </row>
    <row r="19" spans="2:34" x14ac:dyDescent="0.3">
      <c r="B19" s="33" t="s">
        <v>250</v>
      </c>
      <c r="C19" s="18" t="s">
        <v>251</v>
      </c>
      <c r="D19" s="18" t="s">
        <v>365</v>
      </c>
      <c r="E19" s="23"/>
      <c r="F19" s="23"/>
      <c r="G19" s="23"/>
      <c r="H19" s="23"/>
      <c r="I19" s="23"/>
      <c r="J19" s="23"/>
      <c r="K19" s="23"/>
      <c r="L19" s="23"/>
      <c r="M19" s="23"/>
      <c r="N19" s="23"/>
      <c r="O19" s="23"/>
      <c r="P19" s="23"/>
      <c r="Q19" s="23"/>
      <c r="R19" s="23"/>
      <c r="S19" s="24"/>
      <c r="T19" s="23"/>
      <c r="U19" s="23"/>
      <c r="V19" s="23"/>
      <c r="W19" s="23"/>
      <c r="X19" s="23"/>
      <c r="Y19" s="23"/>
      <c r="Z19" s="23"/>
      <c r="AA19" s="23"/>
      <c r="AB19" s="23"/>
      <c r="AC19" s="23"/>
      <c r="AD19" s="23"/>
      <c r="AE19" s="23"/>
      <c r="AF19" s="23"/>
      <c r="AG19" s="23"/>
      <c r="AH19" s="24"/>
    </row>
    <row r="20" spans="2:34" x14ac:dyDescent="0.3">
      <c r="B20" s="33" t="s">
        <v>250</v>
      </c>
      <c r="C20" s="18" t="s">
        <v>252</v>
      </c>
      <c r="D20" s="18" t="s">
        <v>366</v>
      </c>
      <c r="E20" s="23"/>
      <c r="F20" s="23"/>
      <c r="G20" s="23"/>
      <c r="H20" s="23"/>
      <c r="I20" s="23"/>
      <c r="J20" s="23"/>
      <c r="K20" s="23"/>
      <c r="L20" s="23"/>
      <c r="M20" s="23"/>
      <c r="N20" s="23"/>
      <c r="O20" s="23"/>
      <c r="P20" s="23"/>
      <c r="Q20" s="23"/>
      <c r="R20" s="23"/>
      <c r="S20" s="24"/>
      <c r="T20" s="23"/>
      <c r="U20" s="23"/>
      <c r="V20" s="23"/>
      <c r="W20" s="23"/>
      <c r="X20" s="23"/>
      <c r="Y20" s="23"/>
      <c r="Z20" s="23"/>
      <c r="AA20" s="23"/>
      <c r="AB20" s="23"/>
      <c r="AC20" s="23"/>
      <c r="AD20" s="23"/>
      <c r="AE20" s="23"/>
      <c r="AF20" s="23"/>
      <c r="AG20" s="23"/>
      <c r="AH20" s="24"/>
    </row>
    <row r="21" spans="2:34" x14ac:dyDescent="0.3">
      <c r="B21" s="33" t="s">
        <v>250</v>
      </c>
      <c r="C21" s="18" t="s">
        <v>253</v>
      </c>
      <c r="D21" s="18" t="s">
        <v>367</v>
      </c>
      <c r="E21" s="23"/>
      <c r="F21" s="23"/>
      <c r="G21" s="23"/>
      <c r="H21" s="23"/>
      <c r="I21" s="23"/>
      <c r="J21" s="23"/>
      <c r="K21" s="23"/>
      <c r="L21" s="23"/>
      <c r="M21" s="23"/>
      <c r="N21" s="23"/>
      <c r="O21" s="23"/>
      <c r="P21" s="23"/>
      <c r="Q21" s="23"/>
      <c r="R21" s="23"/>
      <c r="S21" s="24"/>
      <c r="T21" s="23"/>
      <c r="U21" s="23"/>
      <c r="V21" s="23"/>
      <c r="W21" s="23"/>
      <c r="X21" s="23"/>
      <c r="Y21" s="23"/>
      <c r="Z21" s="23"/>
      <c r="AA21" s="23"/>
      <c r="AB21" s="23"/>
      <c r="AC21" s="23"/>
      <c r="AD21" s="23"/>
      <c r="AE21" s="23"/>
      <c r="AF21" s="23"/>
      <c r="AG21" s="23"/>
      <c r="AH21" s="24"/>
    </row>
    <row r="22" spans="2:34" x14ac:dyDescent="0.3">
      <c r="B22" s="33" t="s">
        <v>250</v>
      </c>
      <c r="C22" s="18" t="s">
        <v>254</v>
      </c>
      <c r="D22" s="18" t="s">
        <v>368</v>
      </c>
      <c r="E22" s="23"/>
      <c r="F22" s="23"/>
      <c r="G22" s="23"/>
      <c r="H22" s="23"/>
      <c r="I22" s="23"/>
      <c r="J22" s="23"/>
      <c r="K22" s="23"/>
      <c r="L22" s="23"/>
      <c r="M22" s="23"/>
      <c r="N22" s="23"/>
      <c r="O22" s="23"/>
      <c r="P22" s="23"/>
      <c r="Q22" s="23"/>
      <c r="R22" s="23"/>
      <c r="S22" s="24"/>
      <c r="T22" s="23"/>
      <c r="U22" s="23"/>
      <c r="V22" s="23"/>
      <c r="W22" s="23"/>
      <c r="X22" s="23"/>
      <c r="Y22" s="23"/>
      <c r="Z22" s="23"/>
      <c r="AA22" s="23"/>
      <c r="AB22" s="23"/>
      <c r="AC22" s="23"/>
      <c r="AD22" s="23"/>
      <c r="AE22" s="23"/>
      <c r="AF22" s="23"/>
      <c r="AG22" s="23"/>
      <c r="AH22" s="24"/>
    </row>
    <row r="23" spans="2:34" x14ac:dyDescent="0.3">
      <c r="B23" s="33" t="s">
        <v>250</v>
      </c>
      <c r="C23" s="18" t="s">
        <v>255</v>
      </c>
      <c r="D23" s="18" t="s">
        <v>369</v>
      </c>
      <c r="E23" s="23"/>
      <c r="F23" s="23"/>
      <c r="G23" s="23"/>
      <c r="H23" s="23"/>
      <c r="I23" s="23"/>
      <c r="J23" s="23"/>
      <c r="K23" s="23"/>
      <c r="L23" s="23"/>
      <c r="M23" s="23"/>
      <c r="N23" s="23"/>
      <c r="O23" s="23"/>
      <c r="P23" s="23"/>
      <c r="Q23" s="23"/>
      <c r="R23" s="23"/>
      <c r="S23" s="24"/>
      <c r="T23" s="23"/>
      <c r="U23" s="23"/>
      <c r="V23" s="23"/>
      <c r="W23" s="23"/>
      <c r="X23" s="23"/>
      <c r="Y23" s="23"/>
      <c r="Z23" s="23"/>
      <c r="AA23" s="23"/>
      <c r="AB23" s="23"/>
      <c r="AC23" s="23"/>
      <c r="AD23" s="23"/>
      <c r="AE23" s="23"/>
      <c r="AF23" s="23"/>
      <c r="AG23" s="23"/>
      <c r="AH23" s="24"/>
    </row>
    <row r="24" spans="2:34" x14ac:dyDescent="0.3">
      <c r="B24" s="33" t="s">
        <v>250</v>
      </c>
      <c r="C24" s="18" t="s">
        <v>256</v>
      </c>
      <c r="D24" s="18" t="s">
        <v>370</v>
      </c>
      <c r="E24" s="23"/>
      <c r="F24" s="23"/>
      <c r="G24" s="23"/>
      <c r="H24" s="23"/>
      <c r="I24" s="23"/>
      <c r="J24" s="23"/>
      <c r="K24" s="23"/>
      <c r="L24" s="23"/>
      <c r="M24" s="23"/>
      <c r="N24" s="23"/>
      <c r="O24" s="23"/>
      <c r="P24" s="23"/>
      <c r="Q24" s="23"/>
      <c r="R24" s="23"/>
      <c r="S24" s="24"/>
      <c r="T24" s="23"/>
      <c r="U24" s="23"/>
      <c r="V24" s="23"/>
      <c r="W24" s="23"/>
      <c r="X24" s="23"/>
      <c r="Y24" s="23"/>
      <c r="Z24" s="23"/>
      <c r="AA24" s="23"/>
      <c r="AB24" s="23"/>
      <c r="AC24" s="23"/>
      <c r="AD24" s="23"/>
      <c r="AE24" s="23"/>
      <c r="AF24" s="23"/>
      <c r="AG24" s="23"/>
      <c r="AH24" s="24"/>
    </row>
    <row r="25" spans="2:34" x14ac:dyDescent="0.3">
      <c r="B25" s="33" t="s">
        <v>240</v>
      </c>
      <c r="C25" s="18" t="s">
        <v>257</v>
      </c>
      <c r="D25" s="18" t="s">
        <v>347</v>
      </c>
      <c r="E25" s="23"/>
      <c r="F25" s="23"/>
      <c r="G25" s="23"/>
      <c r="H25" s="23"/>
      <c r="I25" s="23"/>
      <c r="J25" s="23"/>
      <c r="K25" s="23"/>
      <c r="L25" s="23"/>
      <c r="M25" s="23"/>
      <c r="N25" s="23"/>
      <c r="O25" s="23"/>
      <c r="P25" s="23"/>
      <c r="Q25" s="23"/>
      <c r="R25" s="23"/>
      <c r="S25" s="24"/>
      <c r="T25" s="23"/>
      <c r="U25" s="23"/>
      <c r="V25" s="23"/>
      <c r="W25" s="23"/>
      <c r="X25" s="23"/>
      <c r="Y25" s="23"/>
      <c r="Z25" s="23"/>
      <c r="AA25" s="23"/>
      <c r="AB25" s="23"/>
      <c r="AC25" s="23"/>
      <c r="AD25" s="23"/>
      <c r="AE25" s="23"/>
      <c r="AF25" s="23"/>
      <c r="AG25" s="23"/>
      <c r="AH25" s="24"/>
    </row>
    <row r="26" spans="2:34" x14ac:dyDescent="0.3">
      <c r="B26" s="33" t="s">
        <v>240</v>
      </c>
      <c r="C26" s="18" t="s">
        <v>258</v>
      </c>
      <c r="D26" s="18" t="s">
        <v>348</v>
      </c>
      <c r="E26" s="23"/>
      <c r="F26" s="23"/>
      <c r="G26" s="23"/>
      <c r="H26" s="23"/>
      <c r="I26" s="23"/>
      <c r="J26" s="23"/>
      <c r="K26" s="23"/>
      <c r="L26" s="23"/>
      <c r="M26" s="23"/>
      <c r="N26" s="23"/>
      <c r="O26" s="23"/>
      <c r="P26" s="23"/>
      <c r="Q26" s="23"/>
      <c r="R26" s="23"/>
      <c r="S26" s="24"/>
      <c r="T26" s="23"/>
      <c r="U26" s="23"/>
      <c r="V26" s="23"/>
      <c r="W26" s="23"/>
      <c r="X26" s="23"/>
      <c r="Y26" s="23"/>
      <c r="Z26" s="23"/>
      <c r="AA26" s="23"/>
      <c r="AB26" s="23"/>
      <c r="AC26" s="23"/>
      <c r="AD26" s="23"/>
      <c r="AE26" s="23"/>
      <c r="AF26" s="23"/>
      <c r="AG26" s="23"/>
      <c r="AH26" s="24"/>
    </row>
    <row r="27" spans="2:34" x14ac:dyDescent="0.3">
      <c r="B27" s="33" t="s">
        <v>240</v>
      </c>
      <c r="C27" s="18" t="s">
        <v>259</v>
      </c>
      <c r="D27" s="18" t="s">
        <v>349</v>
      </c>
      <c r="E27" s="23"/>
      <c r="F27" s="23"/>
      <c r="G27" s="23"/>
      <c r="H27" s="23"/>
      <c r="I27" s="23"/>
      <c r="J27" s="23"/>
      <c r="K27" s="23"/>
      <c r="L27" s="23"/>
      <c r="M27" s="23"/>
      <c r="N27" s="23"/>
      <c r="O27" s="23"/>
      <c r="P27" s="23"/>
      <c r="Q27" s="23"/>
      <c r="R27" s="23"/>
      <c r="S27" s="24"/>
      <c r="T27" s="23"/>
      <c r="U27" s="23"/>
      <c r="V27" s="23"/>
      <c r="W27" s="23"/>
      <c r="X27" s="23"/>
      <c r="Y27" s="23"/>
      <c r="Z27" s="23"/>
      <c r="AA27" s="23"/>
      <c r="AB27" s="23"/>
      <c r="AC27" s="23"/>
      <c r="AD27" s="23"/>
      <c r="AE27" s="23"/>
      <c r="AF27" s="23"/>
      <c r="AG27" s="23"/>
      <c r="AH27" s="24"/>
    </row>
    <row r="28" spans="2:34" x14ac:dyDescent="0.3">
      <c r="B28" s="33" t="s">
        <v>240</v>
      </c>
      <c r="C28" s="18" t="s">
        <v>260</v>
      </c>
      <c r="D28" s="18" t="s">
        <v>350</v>
      </c>
      <c r="E28" s="23"/>
      <c r="F28" s="23"/>
      <c r="G28" s="23"/>
      <c r="H28" s="23"/>
      <c r="I28" s="23"/>
      <c r="J28" s="23"/>
      <c r="K28" s="23"/>
      <c r="L28" s="23"/>
      <c r="M28" s="23"/>
      <c r="N28" s="23"/>
      <c r="O28" s="23"/>
      <c r="P28" s="23"/>
      <c r="Q28" s="23"/>
      <c r="R28" s="23"/>
      <c r="S28" s="24"/>
      <c r="T28" s="23"/>
      <c r="U28" s="23"/>
      <c r="V28" s="23"/>
      <c r="W28" s="23"/>
      <c r="X28" s="23"/>
      <c r="Y28" s="23"/>
      <c r="Z28" s="23"/>
      <c r="AA28" s="23"/>
      <c r="AB28" s="23"/>
      <c r="AC28" s="23"/>
      <c r="AD28" s="23"/>
      <c r="AE28" s="23"/>
      <c r="AF28" s="23"/>
      <c r="AG28" s="23"/>
      <c r="AH28" s="24"/>
    </row>
    <row r="29" spans="2:34" x14ac:dyDescent="0.3">
      <c r="B29" s="33" t="s">
        <v>240</v>
      </c>
      <c r="C29" s="18" t="s">
        <v>261</v>
      </c>
      <c r="D29" s="18" t="s">
        <v>351</v>
      </c>
      <c r="E29" s="23"/>
      <c r="F29" s="23"/>
      <c r="G29" s="23"/>
      <c r="H29" s="23"/>
      <c r="I29" s="23"/>
      <c r="J29" s="23"/>
      <c r="K29" s="23"/>
      <c r="L29" s="23"/>
      <c r="M29" s="23"/>
      <c r="N29" s="23"/>
      <c r="O29" s="23"/>
      <c r="P29" s="23"/>
      <c r="Q29" s="23"/>
      <c r="R29" s="23"/>
      <c r="S29" s="24"/>
      <c r="T29" s="23"/>
      <c r="U29" s="23"/>
      <c r="V29" s="23"/>
      <c r="W29" s="23"/>
      <c r="X29" s="23"/>
      <c r="Y29" s="23"/>
      <c r="Z29" s="23"/>
      <c r="AA29" s="23"/>
      <c r="AB29" s="23"/>
      <c r="AC29" s="23"/>
      <c r="AD29" s="23"/>
      <c r="AE29" s="23"/>
      <c r="AF29" s="23"/>
      <c r="AG29" s="23"/>
      <c r="AH29" s="24"/>
    </row>
    <row r="30" spans="2:34" x14ac:dyDescent="0.3">
      <c r="B30" s="33" t="s">
        <v>262</v>
      </c>
      <c r="C30" s="18" t="s">
        <v>263</v>
      </c>
      <c r="D30" s="18" t="s">
        <v>371</v>
      </c>
      <c r="E30" s="23"/>
      <c r="F30" s="23"/>
      <c r="G30" s="23"/>
      <c r="H30" s="23"/>
      <c r="I30" s="23"/>
      <c r="J30" s="23"/>
      <c r="K30" s="23"/>
      <c r="L30" s="23"/>
      <c r="M30" s="23"/>
      <c r="N30" s="23"/>
      <c r="O30" s="23"/>
      <c r="P30" s="23"/>
      <c r="Q30" s="23"/>
      <c r="R30" s="23"/>
      <c r="S30" s="24"/>
      <c r="T30" s="23"/>
      <c r="U30" s="23"/>
      <c r="V30" s="23"/>
      <c r="W30" s="23"/>
      <c r="X30" s="23"/>
      <c r="Y30" s="23"/>
      <c r="Z30" s="23"/>
      <c r="AA30" s="23"/>
      <c r="AB30" s="23"/>
      <c r="AC30" s="23"/>
      <c r="AD30" s="23"/>
      <c r="AE30" s="23"/>
      <c r="AF30" s="23"/>
      <c r="AG30" s="23"/>
      <c r="AH30" s="24"/>
    </row>
    <row r="31" spans="2:34" x14ac:dyDescent="0.3">
      <c r="B31" s="33" t="s">
        <v>262</v>
      </c>
      <c r="C31" s="18" t="s">
        <v>264</v>
      </c>
      <c r="D31" s="18" t="s">
        <v>372</v>
      </c>
      <c r="E31" s="23"/>
      <c r="F31" s="23"/>
      <c r="G31" s="23"/>
      <c r="H31" s="23"/>
      <c r="I31" s="23"/>
      <c r="J31" s="23"/>
      <c r="K31" s="23"/>
      <c r="L31" s="23"/>
      <c r="M31" s="23"/>
      <c r="N31" s="23"/>
      <c r="O31" s="23"/>
      <c r="P31" s="23"/>
      <c r="Q31" s="23"/>
      <c r="R31" s="23"/>
      <c r="S31" s="24"/>
      <c r="T31" s="23"/>
      <c r="U31" s="23"/>
      <c r="V31" s="23"/>
      <c r="W31" s="23"/>
      <c r="X31" s="23"/>
      <c r="Y31" s="23"/>
      <c r="Z31" s="23"/>
      <c r="AA31" s="23"/>
      <c r="AB31" s="23"/>
      <c r="AC31" s="23"/>
      <c r="AD31" s="23"/>
      <c r="AE31" s="23"/>
      <c r="AF31" s="23"/>
      <c r="AG31" s="23"/>
      <c r="AH31" s="24"/>
    </row>
    <row r="32" spans="2:34" x14ac:dyDescent="0.3">
      <c r="B32" s="33" t="s">
        <v>262</v>
      </c>
      <c r="C32" s="18" t="s">
        <v>265</v>
      </c>
      <c r="D32" s="18" t="s">
        <v>373</v>
      </c>
      <c r="E32" s="23"/>
      <c r="F32" s="23"/>
      <c r="G32" s="23"/>
      <c r="H32" s="23"/>
      <c r="I32" s="23"/>
      <c r="J32" s="23"/>
      <c r="K32" s="23"/>
      <c r="L32" s="23"/>
      <c r="M32" s="23"/>
      <c r="N32" s="23"/>
      <c r="O32" s="23"/>
      <c r="P32" s="23"/>
      <c r="Q32" s="23"/>
      <c r="R32" s="23"/>
      <c r="S32" s="24"/>
      <c r="T32" s="23"/>
      <c r="U32" s="23"/>
      <c r="V32" s="23"/>
      <c r="W32" s="23"/>
      <c r="X32" s="23"/>
      <c r="Y32" s="23"/>
      <c r="Z32" s="23"/>
      <c r="AA32" s="23"/>
      <c r="AB32" s="23"/>
      <c r="AC32" s="23"/>
      <c r="AD32" s="23"/>
      <c r="AE32" s="23"/>
      <c r="AF32" s="23"/>
      <c r="AG32" s="23"/>
      <c r="AH32" s="24"/>
    </row>
    <row r="33" spans="2:34" x14ac:dyDescent="0.3">
      <c r="B33" s="33" t="s">
        <v>262</v>
      </c>
      <c r="C33" s="18" t="s">
        <v>266</v>
      </c>
      <c r="D33" s="18" t="s">
        <v>352</v>
      </c>
      <c r="E33" s="23"/>
      <c r="F33" s="23"/>
      <c r="G33" s="23"/>
      <c r="H33" s="23"/>
      <c r="I33" s="23"/>
      <c r="J33" s="23"/>
      <c r="K33" s="23"/>
      <c r="L33" s="23"/>
      <c r="M33" s="23"/>
      <c r="N33" s="23"/>
      <c r="O33" s="23"/>
      <c r="P33" s="23"/>
      <c r="Q33" s="23"/>
      <c r="R33" s="23"/>
      <c r="S33" s="24"/>
      <c r="T33" s="23"/>
      <c r="U33" s="23"/>
      <c r="V33" s="23"/>
      <c r="W33" s="23"/>
      <c r="X33" s="23"/>
      <c r="Y33" s="23"/>
      <c r="Z33" s="23"/>
      <c r="AA33" s="23"/>
      <c r="AB33" s="23"/>
      <c r="AC33" s="23"/>
      <c r="AD33" s="23"/>
      <c r="AE33" s="23"/>
      <c r="AF33" s="23"/>
      <c r="AG33" s="23"/>
      <c r="AH33" s="24"/>
    </row>
    <row r="34" spans="2:34" x14ac:dyDescent="0.3">
      <c r="B34" s="33" t="s">
        <v>262</v>
      </c>
      <c r="C34" s="18" t="s">
        <v>267</v>
      </c>
      <c r="D34" s="18" t="s">
        <v>374</v>
      </c>
      <c r="E34" s="23"/>
      <c r="F34" s="23"/>
      <c r="G34" s="23"/>
      <c r="H34" s="23"/>
      <c r="I34" s="23"/>
      <c r="J34" s="23"/>
      <c r="K34" s="23"/>
      <c r="L34" s="23"/>
      <c r="M34" s="23"/>
      <c r="N34" s="23"/>
      <c r="O34" s="23"/>
      <c r="P34" s="23"/>
      <c r="Q34" s="23"/>
      <c r="R34" s="23"/>
      <c r="S34" s="24"/>
      <c r="T34" s="23"/>
      <c r="U34" s="23"/>
      <c r="V34" s="23"/>
      <c r="W34" s="23"/>
      <c r="X34" s="23"/>
      <c r="Y34" s="23"/>
      <c r="Z34" s="23"/>
      <c r="AA34" s="23"/>
      <c r="AB34" s="23"/>
      <c r="AC34" s="23"/>
      <c r="AD34" s="23"/>
      <c r="AE34" s="23"/>
      <c r="AF34" s="23"/>
      <c r="AG34" s="23"/>
      <c r="AH34" s="24"/>
    </row>
    <row r="35" spans="2:34" x14ac:dyDescent="0.3">
      <c r="B35" s="33" t="s">
        <v>262</v>
      </c>
      <c r="C35" s="18" t="s">
        <v>268</v>
      </c>
      <c r="D35" s="18" t="s">
        <v>375</v>
      </c>
      <c r="E35" s="23"/>
      <c r="F35" s="23"/>
      <c r="G35" s="23"/>
      <c r="H35" s="23"/>
      <c r="I35" s="23"/>
      <c r="J35" s="23"/>
      <c r="K35" s="23"/>
      <c r="L35" s="23"/>
      <c r="M35" s="23"/>
      <c r="N35" s="23"/>
      <c r="O35" s="23"/>
      <c r="P35" s="23"/>
      <c r="Q35" s="23"/>
      <c r="R35" s="23"/>
      <c r="S35" s="24"/>
      <c r="T35" s="23"/>
      <c r="U35" s="23"/>
      <c r="V35" s="23"/>
      <c r="W35" s="23"/>
      <c r="X35" s="23"/>
      <c r="Y35" s="23"/>
      <c r="Z35" s="23"/>
      <c r="AA35" s="23"/>
      <c r="AB35" s="23"/>
      <c r="AC35" s="23"/>
      <c r="AD35" s="23"/>
      <c r="AE35" s="23"/>
      <c r="AF35" s="23"/>
      <c r="AG35" s="23"/>
      <c r="AH35" s="24"/>
    </row>
    <row r="36" spans="2:34" x14ac:dyDescent="0.3">
      <c r="B36" s="33" t="s">
        <v>262</v>
      </c>
      <c r="C36" s="18" t="s">
        <v>269</v>
      </c>
      <c r="D36" s="18" t="s">
        <v>376</v>
      </c>
      <c r="E36" s="23"/>
      <c r="F36" s="23"/>
      <c r="G36" s="23"/>
      <c r="H36" s="23"/>
      <c r="I36" s="23"/>
      <c r="J36" s="23"/>
      <c r="K36" s="23"/>
      <c r="L36" s="23"/>
      <c r="M36" s="23"/>
      <c r="N36" s="23"/>
      <c r="O36" s="23"/>
      <c r="P36" s="23"/>
      <c r="Q36" s="23"/>
      <c r="R36" s="23"/>
      <c r="S36" s="24"/>
      <c r="T36" s="23"/>
      <c r="U36" s="23"/>
      <c r="V36" s="23"/>
      <c r="W36" s="23"/>
      <c r="X36" s="23"/>
      <c r="Y36" s="23"/>
      <c r="Z36" s="23"/>
      <c r="AA36" s="23"/>
      <c r="AB36" s="23"/>
      <c r="AC36" s="23"/>
      <c r="AD36" s="23"/>
      <c r="AE36" s="23"/>
      <c r="AF36" s="23"/>
      <c r="AG36" s="23"/>
      <c r="AH36" s="24"/>
    </row>
    <row r="37" spans="2:34" x14ac:dyDescent="0.3">
      <c r="B37" s="33" t="s">
        <v>262</v>
      </c>
      <c r="C37" s="18" t="s">
        <v>270</v>
      </c>
      <c r="D37" s="18" t="s">
        <v>353</v>
      </c>
      <c r="E37" s="23"/>
      <c r="F37" s="23"/>
      <c r="G37" s="23"/>
      <c r="H37" s="23"/>
      <c r="I37" s="23"/>
      <c r="J37" s="23"/>
      <c r="K37" s="23"/>
      <c r="L37" s="23"/>
      <c r="M37" s="23"/>
      <c r="N37" s="23"/>
      <c r="O37" s="23"/>
      <c r="P37" s="23"/>
      <c r="Q37" s="23"/>
      <c r="R37" s="23"/>
      <c r="S37" s="24"/>
      <c r="T37" s="23"/>
      <c r="U37" s="23"/>
      <c r="V37" s="23"/>
      <c r="W37" s="23"/>
      <c r="X37" s="23"/>
      <c r="Y37" s="23"/>
      <c r="Z37" s="23"/>
      <c r="AA37" s="23"/>
      <c r="AB37" s="23"/>
      <c r="AC37" s="23"/>
      <c r="AD37" s="23"/>
      <c r="AE37" s="23"/>
      <c r="AF37" s="23"/>
      <c r="AG37" s="23"/>
      <c r="AH37" s="24"/>
    </row>
    <row r="38" spans="2:34" x14ac:dyDescent="0.3">
      <c r="B38" s="33" t="s">
        <v>262</v>
      </c>
      <c r="C38" s="18" t="s">
        <v>271</v>
      </c>
      <c r="D38" s="18" t="s">
        <v>377</v>
      </c>
      <c r="E38" s="23"/>
      <c r="F38" s="23"/>
      <c r="G38" s="23"/>
      <c r="H38" s="23"/>
      <c r="I38" s="23"/>
      <c r="J38" s="23"/>
      <c r="K38" s="23"/>
      <c r="L38" s="23"/>
      <c r="M38" s="23"/>
      <c r="N38" s="23"/>
      <c r="O38" s="23"/>
      <c r="P38" s="23"/>
      <c r="Q38" s="23"/>
      <c r="R38" s="23"/>
      <c r="S38" s="24"/>
      <c r="T38" s="23"/>
      <c r="U38" s="23"/>
      <c r="V38" s="23"/>
      <c r="W38" s="23"/>
      <c r="X38" s="23"/>
      <c r="Y38" s="23"/>
      <c r="Z38" s="23"/>
      <c r="AA38" s="23"/>
      <c r="AB38" s="23"/>
      <c r="AC38" s="23"/>
      <c r="AD38" s="23"/>
      <c r="AE38" s="23"/>
      <c r="AF38" s="23"/>
      <c r="AG38" s="23"/>
      <c r="AH38" s="24"/>
    </row>
    <row r="39" spans="2:34" x14ac:dyDescent="0.3">
      <c r="B39" s="33" t="s">
        <v>262</v>
      </c>
      <c r="C39" s="18" t="s">
        <v>272</v>
      </c>
      <c r="D39" s="18" t="s">
        <v>354</v>
      </c>
      <c r="E39" s="23"/>
      <c r="F39" s="23"/>
      <c r="G39" s="23"/>
      <c r="H39" s="23"/>
      <c r="I39" s="23"/>
      <c r="J39" s="23"/>
      <c r="K39" s="23"/>
      <c r="L39" s="23"/>
      <c r="M39" s="23"/>
      <c r="N39" s="23"/>
      <c r="O39" s="23"/>
      <c r="P39" s="23"/>
      <c r="Q39" s="23"/>
      <c r="R39" s="23"/>
      <c r="S39" s="24"/>
      <c r="T39" s="23"/>
      <c r="U39" s="23"/>
      <c r="V39" s="23"/>
      <c r="W39" s="23"/>
      <c r="X39" s="23"/>
      <c r="Y39" s="23"/>
      <c r="Z39" s="23"/>
      <c r="AA39" s="23"/>
      <c r="AB39" s="23"/>
      <c r="AC39" s="23"/>
      <c r="AD39" s="23"/>
      <c r="AE39" s="23"/>
      <c r="AF39" s="23"/>
      <c r="AG39" s="23"/>
      <c r="AH39" s="24"/>
    </row>
    <row r="40" spans="2:34" x14ac:dyDescent="0.3">
      <c r="B40" s="33" t="s">
        <v>262</v>
      </c>
      <c r="C40" s="18" t="s">
        <v>273</v>
      </c>
      <c r="D40" s="18" t="s">
        <v>378</v>
      </c>
      <c r="E40" s="23"/>
      <c r="F40" s="23"/>
      <c r="G40" s="23"/>
      <c r="H40" s="23"/>
      <c r="I40" s="23"/>
      <c r="J40" s="23"/>
      <c r="K40" s="23"/>
      <c r="L40" s="23"/>
      <c r="M40" s="23"/>
      <c r="N40" s="23"/>
      <c r="O40" s="23"/>
      <c r="P40" s="23"/>
      <c r="Q40" s="23"/>
      <c r="R40" s="23"/>
      <c r="S40" s="24"/>
      <c r="T40" s="23"/>
      <c r="U40" s="23"/>
      <c r="V40" s="23"/>
      <c r="W40" s="23"/>
      <c r="X40" s="23"/>
      <c r="Y40" s="23"/>
      <c r="Z40" s="23"/>
      <c r="AA40" s="23"/>
      <c r="AB40" s="23"/>
      <c r="AC40" s="23"/>
      <c r="AD40" s="23"/>
      <c r="AE40" s="23"/>
      <c r="AF40" s="23"/>
      <c r="AG40" s="23"/>
      <c r="AH40" s="24"/>
    </row>
    <row r="41" spans="2:34" x14ac:dyDescent="0.3">
      <c r="B41" s="33" t="s">
        <v>274</v>
      </c>
      <c r="C41" s="18" t="s">
        <v>275</v>
      </c>
      <c r="D41" s="18" t="s">
        <v>355</v>
      </c>
      <c r="E41" s="23"/>
      <c r="F41" s="23"/>
      <c r="G41" s="23"/>
      <c r="H41" s="23"/>
      <c r="I41" s="23"/>
      <c r="J41" s="23"/>
      <c r="K41" s="23"/>
      <c r="L41" s="23"/>
      <c r="M41" s="23"/>
      <c r="N41" s="23"/>
      <c r="O41" s="23"/>
      <c r="P41" s="23"/>
      <c r="Q41" s="23"/>
      <c r="R41" s="23"/>
      <c r="S41" s="24"/>
      <c r="T41" s="23"/>
      <c r="U41" s="23"/>
      <c r="V41" s="23"/>
      <c r="W41" s="23"/>
      <c r="X41" s="23"/>
      <c r="Y41" s="23"/>
      <c r="Z41" s="23"/>
      <c r="AA41" s="23"/>
      <c r="AB41" s="23"/>
      <c r="AC41" s="23"/>
      <c r="AD41" s="23"/>
      <c r="AE41" s="23"/>
      <c r="AF41" s="23"/>
      <c r="AG41" s="23"/>
      <c r="AH41" s="24"/>
    </row>
    <row r="42" spans="2:34" x14ac:dyDescent="0.3">
      <c r="B42" s="33" t="s">
        <v>274</v>
      </c>
      <c r="C42" s="18" t="s">
        <v>276</v>
      </c>
      <c r="D42" s="18" t="s">
        <v>379</v>
      </c>
      <c r="E42" s="23"/>
      <c r="F42" s="23"/>
      <c r="G42" s="23"/>
      <c r="H42" s="23"/>
      <c r="I42" s="23"/>
      <c r="J42" s="23"/>
      <c r="K42" s="23"/>
      <c r="L42" s="23"/>
      <c r="M42" s="23"/>
      <c r="N42" s="23"/>
      <c r="O42" s="23"/>
      <c r="P42" s="23"/>
      <c r="Q42" s="23"/>
      <c r="R42" s="23"/>
      <c r="S42" s="24"/>
      <c r="T42" s="23"/>
      <c r="U42" s="23"/>
      <c r="V42" s="23"/>
      <c r="W42" s="23"/>
      <c r="X42" s="23"/>
      <c r="Y42" s="23"/>
      <c r="Z42" s="23"/>
      <c r="AA42" s="23"/>
      <c r="AB42" s="23"/>
      <c r="AC42" s="23"/>
      <c r="AD42" s="23"/>
      <c r="AE42" s="23"/>
      <c r="AF42" s="23"/>
      <c r="AG42" s="23"/>
      <c r="AH42" s="24"/>
    </row>
    <row r="43" spans="2:34" x14ac:dyDescent="0.3">
      <c r="B43" s="33" t="s">
        <v>274</v>
      </c>
      <c r="C43" s="18" t="s">
        <v>277</v>
      </c>
      <c r="D43" s="18" t="s">
        <v>380</v>
      </c>
      <c r="E43" s="23"/>
      <c r="F43" s="23"/>
      <c r="G43" s="23"/>
      <c r="H43" s="23"/>
      <c r="I43" s="23"/>
      <c r="J43" s="23"/>
      <c r="K43" s="23"/>
      <c r="L43" s="23"/>
      <c r="M43" s="23"/>
      <c r="N43" s="23"/>
      <c r="O43" s="23"/>
      <c r="P43" s="23"/>
      <c r="Q43" s="23"/>
      <c r="R43" s="23"/>
      <c r="S43" s="24"/>
      <c r="T43" s="23"/>
      <c r="U43" s="23"/>
      <c r="V43" s="23"/>
      <c r="W43" s="23"/>
      <c r="X43" s="23"/>
      <c r="Y43" s="23"/>
      <c r="Z43" s="23"/>
      <c r="AA43" s="23"/>
      <c r="AB43" s="23"/>
      <c r="AC43" s="23"/>
      <c r="AD43" s="23"/>
      <c r="AE43" s="23"/>
      <c r="AF43" s="23"/>
      <c r="AG43" s="23"/>
      <c r="AH43" s="24"/>
    </row>
    <row r="44" spans="2:34" x14ac:dyDescent="0.3">
      <c r="B44" s="33" t="s">
        <v>274</v>
      </c>
      <c r="C44" s="18" t="s">
        <v>278</v>
      </c>
      <c r="D44" s="18" t="s">
        <v>356</v>
      </c>
      <c r="E44" s="23"/>
      <c r="F44" s="23"/>
      <c r="G44" s="23"/>
      <c r="H44" s="23"/>
      <c r="I44" s="23"/>
      <c r="J44" s="23"/>
      <c r="K44" s="23"/>
      <c r="L44" s="23"/>
      <c r="M44" s="23"/>
      <c r="N44" s="23"/>
      <c r="O44" s="23"/>
      <c r="P44" s="23"/>
      <c r="Q44" s="23"/>
      <c r="R44" s="23"/>
      <c r="S44" s="24"/>
      <c r="T44" s="23"/>
      <c r="U44" s="23"/>
      <c r="V44" s="23"/>
      <c r="W44" s="23"/>
      <c r="X44" s="23"/>
      <c r="Y44" s="23"/>
      <c r="Z44" s="23"/>
      <c r="AA44" s="23"/>
      <c r="AB44" s="23"/>
      <c r="AC44" s="23"/>
      <c r="AD44" s="23"/>
      <c r="AE44" s="23"/>
      <c r="AF44" s="23"/>
      <c r="AG44" s="23"/>
      <c r="AH44" s="24"/>
    </row>
    <row r="45" spans="2:34" x14ac:dyDescent="0.3">
      <c r="B45" s="33" t="s">
        <v>279</v>
      </c>
      <c r="C45" s="18" t="s">
        <v>280</v>
      </c>
      <c r="D45" s="18" t="s">
        <v>381</v>
      </c>
      <c r="E45" s="23"/>
      <c r="F45" s="23"/>
      <c r="G45" s="23"/>
      <c r="H45" s="23"/>
      <c r="I45" s="23"/>
      <c r="J45" s="23"/>
      <c r="K45" s="23"/>
      <c r="L45" s="23"/>
      <c r="M45" s="23"/>
      <c r="N45" s="23"/>
      <c r="O45" s="23"/>
      <c r="P45" s="23"/>
      <c r="Q45" s="23"/>
      <c r="R45" s="23"/>
      <c r="S45" s="24"/>
      <c r="T45" s="23"/>
      <c r="U45" s="23"/>
      <c r="V45" s="23"/>
      <c r="W45" s="23"/>
      <c r="X45" s="23"/>
      <c r="Y45" s="23"/>
      <c r="Z45" s="23"/>
      <c r="AA45" s="23"/>
      <c r="AB45" s="23"/>
      <c r="AC45" s="23"/>
      <c r="AD45" s="23"/>
      <c r="AE45" s="23"/>
      <c r="AF45" s="23"/>
      <c r="AG45" s="23"/>
      <c r="AH45" s="24"/>
    </row>
    <row r="46" spans="2:34" x14ac:dyDescent="0.3">
      <c r="B46" s="33" t="s">
        <v>279</v>
      </c>
      <c r="C46" s="18" t="s">
        <v>281</v>
      </c>
      <c r="D46" s="18" t="s">
        <v>357</v>
      </c>
      <c r="E46" s="23"/>
      <c r="F46" s="23"/>
      <c r="G46" s="23"/>
      <c r="H46" s="23"/>
      <c r="I46" s="23"/>
      <c r="J46" s="23"/>
      <c r="K46" s="23"/>
      <c r="L46" s="23"/>
      <c r="M46" s="23"/>
      <c r="N46" s="23"/>
      <c r="O46" s="23"/>
      <c r="P46" s="23"/>
      <c r="Q46" s="23"/>
      <c r="R46" s="23"/>
      <c r="S46" s="24"/>
      <c r="T46" s="23"/>
      <c r="U46" s="23"/>
      <c r="V46" s="23"/>
      <c r="W46" s="23"/>
      <c r="X46" s="23"/>
      <c r="Y46" s="23"/>
      <c r="Z46" s="23"/>
      <c r="AA46" s="23"/>
      <c r="AB46" s="23"/>
      <c r="AC46" s="23"/>
      <c r="AD46" s="23"/>
      <c r="AE46" s="23"/>
      <c r="AF46" s="23"/>
      <c r="AG46" s="23"/>
      <c r="AH46" s="24"/>
    </row>
    <row r="47" spans="2:34" x14ac:dyDescent="0.3">
      <c r="B47" s="33" t="s">
        <v>279</v>
      </c>
      <c r="C47" s="18" t="s">
        <v>282</v>
      </c>
      <c r="D47" s="18" t="s">
        <v>382</v>
      </c>
      <c r="E47" s="23"/>
      <c r="F47" s="23"/>
      <c r="G47" s="23"/>
      <c r="H47" s="23"/>
      <c r="I47" s="23"/>
      <c r="J47" s="23"/>
      <c r="K47" s="23"/>
      <c r="L47" s="23"/>
      <c r="M47" s="23"/>
      <c r="N47" s="23"/>
      <c r="O47" s="23"/>
      <c r="P47" s="23"/>
      <c r="Q47" s="23"/>
      <c r="R47" s="23"/>
      <c r="S47" s="24"/>
      <c r="T47" s="23"/>
      <c r="U47" s="23"/>
      <c r="V47" s="23"/>
      <c r="W47" s="23"/>
      <c r="X47" s="23"/>
      <c r="Y47" s="23"/>
      <c r="Z47" s="23"/>
      <c r="AA47" s="23"/>
      <c r="AB47" s="23"/>
      <c r="AC47" s="23"/>
      <c r="AD47" s="23"/>
      <c r="AE47" s="23"/>
      <c r="AF47" s="23"/>
      <c r="AG47" s="23"/>
      <c r="AH47" s="24"/>
    </row>
    <row r="48" spans="2:34" x14ac:dyDescent="0.3">
      <c r="B48" s="33" t="s">
        <v>283</v>
      </c>
      <c r="C48" s="18" t="s">
        <v>284</v>
      </c>
      <c r="D48" s="18" t="s">
        <v>383</v>
      </c>
      <c r="E48" s="23"/>
      <c r="F48" s="23"/>
      <c r="G48" s="23"/>
      <c r="H48" s="23"/>
      <c r="I48" s="23"/>
      <c r="J48" s="23"/>
      <c r="K48" s="23"/>
      <c r="L48" s="23"/>
      <c r="M48" s="23"/>
      <c r="N48" s="23"/>
      <c r="O48" s="23"/>
      <c r="P48" s="23"/>
      <c r="Q48" s="23"/>
      <c r="R48" s="23"/>
      <c r="S48" s="24"/>
      <c r="T48" s="23"/>
      <c r="U48" s="23"/>
      <c r="V48" s="23"/>
      <c r="W48" s="23"/>
      <c r="X48" s="23"/>
      <c r="Y48" s="23"/>
      <c r="Z48" s="23"/>
      <c r="AA48" s="23"/>
      <c r="AB48" s="23"/>
      <c r="AC48" s="23"/>
      <c r="AD48" s="23"/>
      <c r="AE48" s="23"/>
      <c r="AF48" s="23"/>
      <c r="AG48" s="23"/>
      <c r="AH48" s="24"/>
    </row>
    <row r="49" spans="2:34" x14ac:dyDescent="0.3">
      <c r="B49" s="33" t="s">
        <v>283</v>
      </c>
      <c r="C49" s="18" t="s">
        <v>285</v>
      </c>
      <c r="D49" s="18" t="s">
        <v>358</v>
      </c>
      <c r="E49" s="23"/>
      <c r="F49" s="23"/>
      <c r="G49" s="23"/>
      <c r="H49" s="23"/>
      <c r="I49" s="23"/>
      <c r="J49" s="23"/>
      <c r="K49" s="23"/>
      <c r="L49" s="23"/>
      <c r="M49" s="23"/>
      <c r="N49" s="23"/>
      <c r="O49" s="23"/>
      <c r="P49" s="23"/>
      <c r="Q49" s="23"/>
      <c r="R49" s="23"/>
      <c r="S49" s="24"/>
      <c r="T49" s="23"/>
      <c r="U49" s="23"/>
      <c r="V49" s="23"/>
      <c r="W49" s="23"/>
      <c r="X49" s="23"/>
      <c r="Y49" s="23"/>
      <c r="Z49" s="23"/>
      <c r="AA49" s="23"/>
      <c r="AB49" s="23"/>
      <c r="AC49" s="23"/>
      <c r="AD49" s="23"/>
      <c r="AE49" s="23"/>
      <c r="AF49" s="23"/>
      <c r="AG49" s="23"/>
      <c r="AH49" s="24"/>
    </row>
    <row r="50" spans="2:34" x14ac:dyDescent="0.3">
      <c r="B50" s="33" t="s">
        <v>283</v>
      </c>
      <c r="C50" s="18" t="s">
        <v>286</v>
      </c>
      <c r="D50" s="18" t="s">
        <v>359</v>
      </c>
      <c r="E50" s="23"/>
      <c r="F50" s="23"/>
      <c r="G50" s="23"/>
      <c r="H50" s="23"/>
      <c r="I50" s="23"/>
      <c r="J50" s="23"/>
      <c r="K50" s="23"/>
      <c r="L50" s="23"/>
      <c r="M50" s="23"/>
      <c r="N50" s="23"/>
      <c r="O50" s="23"/>
      <c r="P50" s="23"/>
      <c r="Q50" s="23"/>
      <c r="R50" s="23"/>
      <c r="S50" s="24"/>
      <c r="T50" s="23"/>
      <c r="U50" s="23"/>
      <c r="V50" s="23"/>
      <c r="W50" s="23"/>
      <c r="X50" s="23"/>
      <c r="Y50" s="23"/>
      <c r="Z50" s="23"/>
      <c r="AA50" s="23"/>
      <c r="AB50" s="23"/>
      <c r="AC50" s="23"/>
      <c r="AD50" s="23"/>
      <c r="AE50" s="23"/>
      <c r="AF50" s="23"/>
      <c r="AG50" s="23"/>
      <c r="AH50" s="24"/>
    </row>
    <row r="51" spans="2:34" x14ac:dyDescent="0.3">
      <c r="B51" s="33" t="s">
        <v>283</v>
      </c>
      <c r="C51" s="18" t="s">
        <v>287</v>
      </c>
      <c r="D51" s="18" t="s">
        <v>384</v>
      </c>
      <c r="E51" s="23"/>
      <c r="F51" s="23"/>
      <c r="G51" s="23"/>
      <c r="H51" s="23"/>
      <c r="I51" s="23"/>
      <c r="J51" s="23"/>
      <c r="K51" s="23"/>
      <c r="L51" s="23"/>
      <c r="M51" s="23"/>
      <c r="N51" s="23"/>
      <c r="O51" s="23"/>
      <c r="P51" s="23"/>
      <c r="Q51" s="23"/>
      <c r="R51" s="23"/>
      <c r="S51" s="24"/>
      <c r="T51" s="23"/>
      <c r="U51" s="23"/>
      <c r="V51" s="23"/>
      <c r="W51" s="23"/>
      <c r="X51" s="23"/>
      <c r="Y51" s="23"/>
      <c r="Z51" s="23"/>
      <c r="AA51" s="23"/>
      <c r="AB51" s="23"/>
      <c r="AC51" s="23"/>
      <c r="AD51" s="23"/>
      <c r="AE51" s="23"/>
      <c r="AF51" s="23"/>
      <c r="AG51" s="23"/>
      <c r="AH51" s="24"/>
    </row>
    <row r="52" spans="2:34" x14ac:dyDescent="0.3">
      <c r="B52" s="33" t="s">
        <v>283</v>
      </c>
      <c r="C52" s="18" t="s">
        <v>288</v>
      </c>
      <c r="D52" s="18" t="s">
        <v>385</v>
      </c>
      <c r="E52" s="23"/>
      <c r="F52" s="23"/>
      <c r="G52" s="23"/>
      <c r="H52" s="23"/>
      <c r="I52" s="23"/>
      <c r="J52" s="23"/>
      <c r="K52" s="23"/>
      <c r="L52" s="23"/>
      <c r="M52" s="23"/>
      <c r="N52" s="23"/>
      <c r="O52" s="23"/>
      <c r="P52" s="23"/>
      <c r="Q52" s="23"/>
      <c r="R52" s="23"/>
      <c r="S52" s="24"/>
      <c r="T52" s="23"/>
      <c r="U52" s="23"/>
      <c r="V52" s="23"/>
      <c r="W52" s="23"/>
      <c r="X52" s="23"/>
      <c r="Y52" s="23"/>
      <c r="Z52" s="23"/>
      <c r="AA52" s="23"/>
      <c r="AB52" s="23"/>
      <c r="AC52" s="23"/>
      <c r="AD52" s="23"/>
      <c r="AE52" s="23"/>
      <c r="AF52" s="23"/>
      <c r="AG52" s="23"/>
      <c r="AH52" s="24"/>
    </row>
    <row r="53" spans="2:34" x14ac:dyDescent="0.3">
      <c r="B53" s="33" t="s">
        <v>283</v>
      </c>
      <c r="C53" s="18" t="s">
        <v>289</v>
      </c>
      <c r="D53" s="18" t="s">
        <v>360</v>
      </c>
      <c r="E53" s="23"/>
      <c r="F53" s="23"/>
      <c r="G53" s="23"/>
      <c r="H53" s="23"/>
      <c r="I53" s="23"/>
      <c r="J53" s="23"/>
      <c r="K53" s="23"/>
      <c r="L53" s="23"/>
      <c r="M53" s="23"/>
      <c r="N53" s="23"/>
      <c r="O53" s="23"/>
      <c r="P53" s="23"/>
      <c r="Q53" s="23"/>
      <c r="R53" s="23"/>
      <c r="S53" s="24"/>
      <c r="T53" s="23"/>
      <c r="U53" s="23"/>
      <c r="V53" s="23"/>
      <c r="W53" s="23"/>
      <c r="X53" s="23"/>
      <c r="Y53" s="23"/>
      <c r="Z53" s="23"/>
      <c r="AA53" s="23"/>
      <c r="AB53" s="23"/>
      <c r="AC53" s="23"/>
      <c r="AD53" s="23"/>
      <c r="AE53" s="23"/>
      <c r="AF53" s="23"/>
      <c r="AG53" s="23"/>
      <c r="AH53" s="24"/>
    </row>
    <row r="54" spans="2:34" x14ac:dyDescent="0.3">
      <c r="B54" s="33" t="s">
        <v>290</v>
      </c>
      <c r="C54" s="18" t="s">
        <v>291</v>
      </c>
      <c r="D54" s="18" t="s">
        <v>361</v>
      </c>
      <c r="E54" s="23"/>
      <c r="F54" s="23"/>
      <c r="G54" s="23"/>
      <c r="H54" s="23"/>
      <c r="I54" s="23"/>
      <c r="J54" s="23"/>
      <c r="K54" s="23"/>
      <c r="L54" s="23"/>
      <c r="M54" s="23"/>
      <c r="N54" s="23"/>
      <c r="O54" s="23"/>
      <c r="P54" s="23"/>
      <c r="Q54" s="23"/>
      <c r="R54" s="23"/>
      <c r="S54" s="24"/>
      <c r="T54" s="23"/>
      <c r="U54" s="23"/>
      <c r="V54" s="23"/>
      <c r="W54" s="23"/>
      <c r="X54" s="23"/>
      <c r="Y54" s="23"/>
      <c r="Z54" s="23"/>
      <c r="AA54" s="23"/>
      <c r="AB54" s="23"/>
      <c r="AC54" s="23"/>
      <c r="AD54" s="23"/>
      <c r="AE54" s="23"/>
      <c r="AF54" s="23"/>
      <c r="AG54" s="23"/>
      <c r="AH54" s="24"/>
    </row>
    <row r="55" spans="2:34" x14ac:dyDescent="0.3">
      <c r="B55" s="33" t="s">
        <v>290</v>
      </c>
      <c r="C55" s="18" t="s">
        <v>292</v>
      </c>
      <c r="D55" s="18" t="s">
        <v>386</v>
      </c>
      <c r="E55" s="23"/>
      <c r="F55" s="23"/>
      <c r="G55" s="23"/>
      <c r="H55" s="23"/>
      <c r="I55" s="23"/>
      <c r="J55" s="23"/>
      <c r="K55" s="23"/>
      <c r="L55" s="23"/>
      <c r="M55" s="23"/>
      <c r="N55" s="23"/>
      <c r="O55" s="23"/>
      <c r="P55" s="23"/>
      <c r="Q55" s="23"/>
      <c r="R55" s="23"/>
      <c r="S55" s="24"/>
      <c r="T55" s="23"/>
      <c r="U55" s="23"/>
      <c r="V55" s="23"/>
      <c r="W55" s="23"/>
      <c r="X55" s="23"/>
      <c r="Y55" s="23"/>
      <c r="Z55" s="23"/>
      <c r="AA55" s="23"/>
      <c r="AB55" s="23"/>
      <c r="AC55" s="23"/>
      <c r="AD55" s="23"/>
      <c r="AE55" s="23"/>
      <c r="AF55" s="23"/>
      <c r="AG55" s="23"/>
      <c r="AH55" s="24"/>
    </row>
    <row r="56" spans="2:34" x14ac:dyDescent="0.3">
      <c r="B56" s="33" t="s">
        <v>290</v>
      </c>
      <c r="C56" s="18" t="s">
        <v>293</v>
      </c>
      <c r="D56" s="18" t="s">
        <v>362</v>
      </c>
      <c r="E56" s="23"/>
      <c r="F56" s="23"/>
      <c r="G56" s="23"/>
      <c r="H56" s="23"/>
      <c r="I56" s="23"/>
      <c r="J56" s="23"/>
      <c r="K56" s="23"/>
      <c r="L56" s="23"/>
      <c r="M56" s="23"/>
      <c r="N56" s="23"/>
      <c r="O56" s="23"/>
      <c r="P56" s="23"/>
      <c r="Q56" s="23"/>
      <c r="R56" s="23"/>
      <c r="S56" s="24"/>
      <c r="T56" s="23"/>
      <c r="U56" s="23"/>
      <c r="V56" s="23"/>
      <c r="W56" s="23"/>
      <c r="X56" s="23"/>
      <c r="Y56" s="23"/>
      <c r="Z56" s="23"/>
      <c r="AA56" s="23"/>
      <c r="AB56" s="23"/>
      <c r="AC56" s="23"/>
      <c r="AD56" s="23"/>
      <c r="AE56" s="23"/>
      <c r="AF56" s="23"/>
      <c r="AG56" s="23"/>
      <c r="AH56" s="24"/>
    </row>
    <row r="57" spans="2:34" x14ac:dyDescent="0.3">
      <c r="B57" s="33" t="s">
        <v>290</v>
      </c>
      <c r="C57" s="18" t="s">
        <v>294</v>
      </c>
      <c r="D57" s="18" t="s">
        <v>363</v>
      </c>
      <c r="E57" s="23"/>
      <c r="F57" s="23"/>
      <c r="G57" s="23"/>
      <c r="H57" s="23"/>
      <c r="I57" s="23"/>
      <c r="J57" s="23"/>
      <c r="K57" s="23"/>
      <c r="L57" s="23"/>
      <c r="M57" s="23"/>
      <c r="N57" s="23"/>
      <c r="O57" s="23"/>
      <c r="P57" s="23"/>
      <c r="Q57" s="23"/>
      <c r="R57" s="23"/>
      <c r="S57" s="24"/>
      <c r="T57" s="23"/>
      <c r="U57" s="23"/>
      <c r="V57" s="23"/>
      <c r="W57" s="23"/>
      <c r="X57" s="23"/>
      <c r="Y57" s="23"/>
      <c r="Z57" s="23"/>
      <c r="AA57" s="23"/>
      <c r="AB57" s="23"/>
      <c r="AC57" s="23"/>
      <c r="AD57" s="23"/>
      <c r="AE57" s="23"/>
      <c r="AF57" s="23"/>
      <c r="AG57" s="23"/>
      <c r="AH57" s="24"/>
    </row>
    <row r="58" spans="2:34" x14ac:dyDescent="0.3">
      <c r="B58" s="33" t="s">
        <v>290</v>
      </c>
      <c r="C58" s="18" t="s">
        <v>295</v>
      </c>
      <c r="D58" s="18" t="s">
        <v>387</v>
      </c>
      <c r="E58" s="23"/>
      <c r="F58" s="23"/>
      <c r="G58" s="23"/>
      <c r="H58" s="23"/>
      <c r="I58" s="23"/>
      <c r="J58" s="23"/>
      <c r="K58" s="23"/>
      <c r="L58" s="23"/>
      <c r="M58" s="23"/>
      <c r="N58" s="23"/>
      <c r="O58" s="23"/>
      <c r="P58" s="23"/>
      <c r="Q58" s="23"/>
      <c r="R58" s="23"/>
      <c r="S58" s="24"/>
      <c r="T58" s="23"/>
      <c r="U58" s="23"/>
      <c r="V58" s="23"/>
      <c r="W58" s="23"/>
      <c r="X58" s="23"/>
      <c r="Y58" s="23"/>
      <c r="Z58" s="23"/>
      <c r="AA58" s="23"/>
      <c r="AB58" s="23"/>
      <c r="AC58" s="23"/>
      <c r="AD58" s="23"/>
      <c r="AE58" s="23"/>
      <c r="AF58" s="23"/>
      <c r="AG58" s="23"/>
      <c r="AH58" s="24"/>
    </row>
    <row r="59" spans="2:34" x14ac:dyDescent="0.3">
      <c r="B59" s="33" t="s">
        <v>290</v>
      </c>
      <c r="C59" s="18" t="s">
        <v>296</v>
      </c>
      <c r="D59" s="18" t="s">
        <v>388</v>
      </c>
      <c r="E59" s="23"/>
      <c r="F59" s="23"/>
      <c r="G59" s="23"/>
      <c r="H59" s="23"/>
      <c r="I59" s="23"/>
      <c r="J59" s="23"/>
      <c r="K59" s="23"/>
      <c r="L59" s="23"/>
      <c r="M59" s="23"/>
      <c r="N59" s="23"/>
      <c r="O59" s="23"/>
      <c r="P59" s="23"/>
      <c r="Q59" s="23"/>
      <c r="R59" s="23"/>
      <c r="S59" s="24"/>
      <c r="T59" s="23"/>
      <c r="U59" s="23"/>
      <c r="V59" s="23"/>
      <c r="W59" s="23"/>
      <c r="X59" s="23"/>
      <c r="Y59" s="23"/>
      <c r="Z59" s="23"/>
      <c r="AA59" s="23"/>
      <c r="AB59" s="23"/>
      <c r="AC59" s="23"/>
      <c r="AD59" s="23"/>
      <c r="AE59" s="23"/>
      <c r="AF59" s="23"/>
      <c r="AG59" s="23"/>
      <c r="AH59" s="24"/>
    </row>
    <row r="60" spans="2:34" x14ac:dyDescent="0.3">
      <c r="B60" s="33" t="s">
        <v>290</v>
      </c>
      <c r="C60" s="18" t="s">
        <v>297</v>
      </c>
      <c r="D60" s="18" t="s">
        <v>364</v>
      </c>
      <c r="E60" s="23"/>
      <c r="F60" s="23"/>
      <c r="G60" s="23"/>
      <c r="H60" s="23"/>
      <c r="I60" s="23"/>
      <c r="J60" s="23"/>
      <c r="K60" s="23"/>
      <c r="L60" s="23"/>
      <c r="M60" s="23"/>
      <c r="N60" s="23"/>
      <c r="O60" s="23"/>
      <c r="P60" s="23"/>
      <c r="Q60" s="23"/>
      <c r="R60" s="23"/>
      <c r="S60" s="24"/>
      <c r="T60" s="23"/>
      <c r="U60" s="23"/>
      <c r="V60" s="23"/>
      <c r="W60" s="23"/>
      <c r="X60" s="23"/>
      <c r="Y60" s="23"/>
      <c r="Z60" s="23"/>
      <c r="AA60" s="23"/>
      <c r="AB60" s="23"/>
      <c r="AC60" s="23"/>
      <c r="AD60" s="23"/>
      <c r="AE60" s="23"/>
      <c r="AF60" s="23"/>
      <c r="AG60" s="23"/>
      <c r="AH60" s="24"/>
    </row>
    <row r="61" spans="2:34" ht="6.75" customHeight="1" x14ac:dyDescent="0.3"/>
    <row r="62" spans="2:34" x14ac:dyDescent="0.3">
      <c r="B62" s="33" t="s">
        <v>250</v>
      </c>
      <c r="C62" s="18" t="s">
        <v>38</v>
      </c>
      <c r="D62" s="21" t="s">
        <v>152</v>
      </c>
      <c r="E62" s="23"/>
      <c r="F62" s="23"/>
      <c r="G62" s="23"/>
      <c r="H62" s="23"/>
      <c r="I62" s="23"/>
      <c r="J62" s="23"/>
      <c r="K62" s="23"/>
      <c r="L62" s="23"/>
      <c r="M62" s="23"/>
      <c r="N62" s="23"/>
      <c r="O62" s="23"/>
      <c r="P62" s="23"/>
      <c r="Q62" s="23"/>
      <c r="R62" s="23"/>
      <c r="S62" s="24"/>
      <c r="T62" s="23"/>
      <c r="U62" s="23"/>
      <c r="V62" s="23"/>
      <c r="W62" s="23"/>
      <c r="X62" s="23"/>
      <c r="Y62" s="23"/>
      <c r="Z62" s="23"/>
      <c r="AA62" s="23"/>
      <c r="AB62" s="23"/>
      <c r="AC62" s="23"/>
      <c r="AD62" s="23"/>
      <c r="AE62" s="23"/>
      <c r="AF62" s="23"/>
      <c r="AG62" s="23"/>
      <c r="AH62" s="24"/>
    </row>
    <row r="63" spans="2:34" x14ac:dyDescent="0.3">
      <c r="B63" s="33" t="s">
        <v>250</v>
      </c>
      <c r="C63" s="18" t="s">
        <v>40</v>
      </c>
      <c r="D63" s="21" t="s">
        <v>153</v>
      </c>
      <c r="E63" s="23"/>
      <c r="F63" s="23"/>
      <c r="G63" s="23"/>
      <c r="H63" s="23"/>
      <c r="I63" s="23"/>
      <c r="J63" s="23"/>
      <c r="K63" s="23"/>
      <c r="L63" s="23"/>
      <c r="M63" s="23"/>
      <c r="N63" s="23"/>
      <c r="O63" s="23"/>
      <c r="P63" s="23"/>
      <c r="Q63" s="23"/>
      <c r="R63" s="23"/>
      <c r="S63" s="24"/>
      <c r="T63" s="23"/>
      <c r="U63" s="23"/>
      <c r="V63" s="23"/>
      <c r="W63" s="23"/>
      <c r="X63" s="23"/>
      <c r="Y63" s="23"/>
      <c r="Z63" s="23"/>
      <c r="AA63" s="23"/>
      <c r="AB63" s="23"/>
      <c r="AC63" s="23"/>
      <c r="AD63" s="23"/>
      <c r="AE63" s="23"/>
      <c r="AF63" s="23"/>
      <c r="AG63" s="23"/>
      <c r="AH63" s="24"/>
    </row>
    <row r="64" spans="2:34" x14ac:dyDescent="0.3">
      <c r="B64" s="33" t="s">
        <v>250</v>
      </c>
      <c r="C64" s="18" t="s">
        <v>42</v>
      </c>
      <c r="D64" s="21" t="s">
        <v>300</v>
      </c>
      <c r="E64" s="23"/>
      <c r="F64" s="23"/>
      <c r="G64" s="23"/>
      <c r="H64" s="23"/>
      <c r="I64" s="23"/>
      <c r="J64" s="23"/>
      <c r="K64" s="23"/>
      <c r="L64" s="23"/>
      <c r="M64" s="23"/>
      <c r="N64" s="23"/>
      <c r="O64" s="23"/>
      <c r="P64" s="23"/>
      <c r="Q64" s="23"/>
      <c r="R64" s="23"/>
      <c r="S64" s="24"/>
      <c r="T64" s="23"/>
      <c r="U64" s="23"/>
      <c r="V64" s="23"/>
      <c r="W64" s="23"/>
      <c r="X64" s="23"/>
      <c r="Y64" s="23"/>
      <c r="Z64" s="23"/>
      <c r="AA64" s="23"/>
      <c r="AB64" s="23"/>
      <c r="AC64" s="23"/>
      <c r="AD64" s="23"/>
      <c r="AE64" s="23"/>
      <c r="AF64" s="23"/>
      <c r="AG64" s="23"/>
      <c r="AH64" s="24"/>
    </row>
    <row r="65" spans="2:34" x14ac:dyDescent="0.3">
      <c r="B65" s="33" t="s">
        <v>250</v>
      </c>
      <c r="C65" s="18" t="s">
        <v>43</v>
      </c>
      <c r="D65" s="21" t="s">
        <v>301</v>
      </c>
      <c r="E65" s="23"/>
      <c r="F65" s="23"/>
      <c r="G65" s="23"/>
      <c r="H65" s="23"/>
      <c r="I65" s="23"/>
      <c r="J65" s="23"/>
      <c r="K65" s="23"/>
      <c r="L65" s="23"/>
      <c r="M65" s="23"/>
      <c r="N65" s="23"/>
      <c r="O65" s="23"/>
      <c r="P65" s="23"/>
      <c r="Q65" s="23"/>
      <c r="R65" s="23"/>
      <c r="S65" s="24"/>
      <c r="T65" s="23"/>
      <c r="U65" s="23"/>
      <c r="V65" s="23"/>
      <c r="W65" s="23"/>
      <c r="X65" s="23"/>
      <c r="Y65" s="23"/>
      <c r="Z65" s="23"/>
      <c r="AA65" s="23"/>
      <c r="AB65" s="23"/>
      <c r="AC65" s="23"/>
      <c r="AD65" s="23"/>
      <c r="AE65" s="23"/>
      <c r="AF65" s="23"/>
      <c r="AG65" s="23"/>
      <c r="AH65" s="24"/>
    </row>
    <row r="66" spans="2:34" x14ac:dyDescent="0.3">
      <c r="B66" s="33" t="s">
        <v>250</v>
      </c>
      <c r="C66" s="18" t="s">
        <v>526</v>
      </c>
      <c r="D66" s="21" t="s">
        <v>527</v>
      </c>
      <c r="E66" s="23"/>
      <c r="F66" s="23"/>
      <c r="G66" s="23"/>
      <c r="H66" s="23"/>
      <c r="I66" s="23"/>
      <c r="J66" s="23"/>
      <c r="K66" s="23"/>
      <c r="L66" s="23"/>
      <c r="M66" s="23"/>
      <c r="N66" s="23"/>
      <c r="O66" s="23"/>
      <c r="P66" s="23"/>
      <c r="Q66" s="23"/>
      <c r="R66" s="23"/>
      <c r="S66" s="24"/>
      <c r="T66" s="23"/>
      <c r="U66" s="23"/>
      <c r="V66" s="23"/>
      <c r="W66" s="23"/>
      <c r="X66" s="23"/>
      <c r="Y66" s="23"/>
      <c r="Z66" s="23"/>
      <c r="AA66" s="23"/>
      <c r="AB66" s="23"/>
      <c r="AC66" s="23"/>
      <c r="AD66" s="23"/>
      <c r="AE66" s="23"/>
      <c r="AF66" s="23"/>
      <c r="AG66" s="23"/>
      <c r="AH66" s="24"/>
    </row>
    <row r="67" spans="2:34" x14ac:dyDescent="0.3">
      <c r="B67" s="33" t="s">
        <v>250</v>
      </c>
      <c r="C67" s="18" t="s">
        <v>434</v>
      </c>
      <c r="D67" s="21" t="s">
        <v>435</v>
      </c>
      <c r="E67" s="23"/>
      <c r="F67" s="23"/>
      <c r="G67" s="23"/>
      <c r="H67" s="23"/>
      <c r="I67" s="23"/>
      <c r="J67" s="23"/>
      <c r="K67" s="23"/>
      <c r="L67" s="23"/>
      <c r="M67" s="23"/>
      <c r="N67" s="23"/>
      <c r="O67" s="23"/>
      <c r="P67" s="23"/>
      <c r="Q67" s="23"/>
      <c r="R67" s="23"/>
      <c r="S67" s="24"/>
      <c r="T67" s="23"/>
      <c r="U67" s="23"/>
      <c r="V67" s="23"/>
      <c r="W67" s="23"/>
      <c r="X67" s="23"/>
      <c r="Y67" s="23"/>
      <c r="Z67" s="23"/>
      <c r="AA67" s="23"/>
      <c r="AB67" s="23"/>
      <c r="AC67" s="23"/>
      <c r="AD67" s="23"/>
      <c r="AE67" s="23"/>
      <c r="AF67" s="23"/>
      <c r="AG67" s="23"/>
      <c r="AH67" s="24"/>
    </row>
    <row r="68" spans="2:34" x14ac:dyDescent="0.3">
      <c r="B68" s="33" t="s">
        <v>250</v>
      </c>
      <c r="C68" s="18" t="s">
        <v>50</v>
      </c>
      <c r="D68" s="21" t="s">
        <v>160</v>
      </c>
      <c r="E68" s="23"/>
      <c r="F68" s="23"/>
      <c r="G68" s="23"/>
      <c r="H68" s="23"/>
      <c r="I68" s="23"/>
      <c r="J68" s="23"/>
      <c r="K68" s="23"/>
      <c r="L68" s="23"/>
      <c r="M68" s="23"/>
      <c r="N68" s="23"/>
      <c r="O68" s="23"/>
      <c r="P68" s="23"/>
      <c r="Q68" s="23"/>
      <c r="R68" s="23"/>
      <c r="S68" s="24"/>
      <c r="T68" s="23"/>
      <c r="U68" s="23"/>
      <c r="V68" s="23"/>
      <c r="W68" s="23"/>
      <c r="X68" s="23"/>
      <c r="Y68" s="23"/>
      <c r="Z68" s="23"/>
      <c r="AA68" s="23"/>
      <c r="AB68" s="23"/>
      <c r="AC68" s="23"/>
      <c r="AD68" s="23"/>
      <c r="AE68" s="23"/>
      <c r="AF68" s="23"/>
      <c r="AG68" s="23"/>
      <c r="AH68" s="24"/>
    </row>
    <row r="69" spans="2:34" x14ac:dyDescent="0.3">
      <c r="B69" s="33" t="s">
        <v>250</v>
      </c>
      <c r="C69" s="18" t="s">
        <v>58</v>
      </c>
      <c r="D69" s="21" t="s">
        <v>166</v>
      </c>
      <c r="E69" s="23"/>
      <c r="F69" s="23"/>
      <c r="G69" s="23"/>
      <c r="H69" s="23"/>
      <c r="I69" s="23"/>
      <c r="J69" s="23"/>
      <c r="K69" s="23"/>
      <c r="L69" s="23"/>
      <c r="M69" s="23"/>
      <c r="N69" s="23"/>
      <c r="O69" s="23"/>
      <c r="P69" s="23"/>
      <c r="Q69" s="23"/>
      <c r="R69" s="23"/>
      <c r="S69" s="24"/>
      <c r="T69" s="23"/>
      <c r="U69" s="23"/>
      <c r="V69" s="23"/>
      <c r="W69" s="23"/>
      <c r="X69" s="23"/>
      <c r="Y69" s="23"/>
      <c r="Z69" s="23"/>
      <c r="AA69" s="23"/>
      <c r="AB69" s="23"/>
      <c r="AC69" s="23"/>
      <c r="AD69" s="23"/>
      <c r="AE69" s="23"/>
      <c r="AF69" s="23"/>
      <c r="AG69" s="23"/>
      <c r="AH69" s="24"/>
    </row>
    <row r="70" spans="2:34" x14ac:dyDescent="0.3">
      <c r="B70" s="33" t="s">
        <v>250</v>
      </c>
      <c r="C70" s="18" t="s">
        <v>68</v>
      </c>
      <c r="D70" s="21" t="s">
        <v>303</v>
      </c>
      <c r="E70" s="23"/>
      <c r="F70" s="23"/>
      <c r="G70" s="23"/>
      <c r="H70" s="23"/>
      <c r="I70" s="23"/>
      <c r="J70" s="23"/>
      <c r="K70" s="23"/>
      <c r="L70" s="23"/>
      <c r="M70" s="23"/>
      <c r="N70" s="23"/>
      <c r="O70" s="23"/>
      <c r="P70" s="23"/>
      <c r="Q70" s="23"/>
      <c r="R70" s="23"/>
      <c r="S70" s="24"/>
      <c r="T70" s="23"/>
      <c r="U70" s="23"/>
      <c r="V70" s="23"/>
      <c r="W70" s="23"/>
      <c r="X70" s="23"/>
      <c r="Y70" s="23"/>
      <c r="Z70" s="23"/>
      <c r="AA70" s="23"/>
      <c r="AB70" s="23"/>
      <c r="AC70" s="23"/>
      <c r="AD70" s="23"/>
      <c r="AE70" s="23"/>
      <c r="AF70" s="23"/>
      <c r="AG70" s="23"/>
      <c r="AH70" s="24"/>
    </row>
    <row r="71" spans="2:34" x14ac:dyDescent="0.3">
      <c r="B71" s="33" t="s">
        <v>240</v>
      </c>
      <c r="C71" s="18" t="s">
        <v>22</v>
      </c>
      <c r="D71" s="21" t="s">
        <v>141</v>
      </c>
      <c r="E71" s="23"/>
      <c r="F71" s="23"/>
      <c r="G71" s="23"/>
      <c r="H71" s="23"/>
      <c r="I71" s="23"/>
      <c r="J71" s="23"/>
      <c r="K71" s="23"/>
      <c r="L71" s="23"/>
      <c r="M71" s="23"/>
      <c r="N71" s="23"/>
      <c r="O71" s="23"/>
      <c r="P71" s="23"/>
      <c r="Q71" s="23"/>
      <c r="R71" s="23"/>
      <c r="S71" s="24"/>
      <c r="T71" s="23"/>
      <c r="U71" s="23"/>
      <c r="V71" s="23"/>
      <c r="W71" s="23"/>
      <c r="X71" s="23"/>
      <c r="Y71" s="23"/>
      <c r="Z71" s="23"/>
      <c r="AA71" s="23"/>
      <c r="AB71" s="23"/>
      <c r="AC71" s="23"/>
      <c r="AD71" s="23"/>
      <c r="AE71" s="23"/>
      <c r="AF71" s="23"/>
      <c r="AG71" s="23"/>
      <c r="AH71" s="24"/>
    </row>
    <row r="72" spans="2:34" x14ac:dyDescent="0.3">
      <c r="B72" s="33" t="s">
        <v>240</v>
      </c>
      <c r="C72" s="18" t="s">
        <v>438</v>
      </c>
      <c r="D72" s="21" t="s">
        <v>439</v>
      </c>
      <c r="E72" s="23"/>
      <c r="F72" s="23"/>
      <c r="G72" s="23"/>
      <c r="H72" s="23"/>
      <c r="I72" s="23"/>
      <c r="J72" s="23"/>
      <c r="K72" s="23"/>
      <c r="L72" s="23"/>
      <c r="M72" s="23"/>
      <c r="N72" s="23"/>
      <c r="O72" s="23"/>
      <c r="P72" s="23"/>
      <c r="Q72" s="23"/>
      <c r="R72" s="23"/>
      <c r="S72" s="24"/>
      <c r="T72" s="23"/>
      <c r="U72" s="23"/>
      <c r="V72" s="23"/>
      <c r="W72" s="23"/>
      <c r="X72" s="23"/>
      <c r="Y72" s="23"/>
      <c r="Z72" s="23"/>
      <c r="AA72" s="23"/>
      <c r="AB72" s="23"/>
      <c r="AC72" s="23"/>
      <c r="AD72" s="23"/>
      <c r="AE72" s="23"/>
      <c r="AF72" s="23"/>
      <c r="AG72" s="23"/>
      <c r="AH72" s="24"/>
    </row>
    <row r="73" spans="2:34" x14ac:dyDescent="0.3">
      <c r="B73" s="33" t="s">
        <v>240</v>
      </c>
      <c r="C73" s="18" t="s">
        <v>23</v>
      </c>
      <c r="D73" s="21" t="s">
        <v>305</v>
      </c>
      <c r="E73" s="23"/>
      <c r="F73" s="23"/>
      <c r="G73" s="23"/>
      <c r="H73" s="23"/>
      <c r="I73" s="23"/>
      <c r="J73" s="23"/>
      <c r="K73" s="23"/>
      <c r="L73" s="23"/>
      <c r="M73" s="23"/>
      <c r="N73" s="23"/>
      <c r="O73" s="23"/>
      <c r="P73" s="23"/>
      <c r="Q73" s="23"/>
      <c r="R73" s="23"/>
      <c r="S73" s="24"/>
      <c r="T73" s="23"/>
      <c r="U73" s="23"/>
      <c r="V73" s="23"/>
      <c r="W73" s="23"/>
      <c r="X73" s="23"/>
      <c r="Y73" s="23"/>
      <c r="Z73" s="23"/>
      <c r="AA73" s="23"/>
      <c r="AB73" s="23"/>
      <c r="AC73" s="23"/>
      <c r="AD73" s="23"/>
      <c r="AE73" s="23"/>
      <c r="AF73" s="23"/>
      <c r="AG73" s="23"/>
      <c r="AH73" s="24"/>
    </row>
    <row r="74" spans="2:34" x14ac:dyDescent="0.3">
      <c r="B74" s="33" t="s">
        <v>240</v>
      </c>
      <c r="C74" s="18" t="s">
        <v>24</v>
      </c>
      <c r="D74" s="21" t="s">
        <v>142</v>
      </c>
      <c r="E74" s="23"/>
      <c r="F74" s="23"/>
      <c r="G74" s="23"/>
      <c r="H74" s="23"/>
      <c r="I74" s="23"/>
      <c r="J74" s="23"/>
      <c r="K74" s="23"/>
      <c r="L74" s="23"/>
      <c r="M74" s="23"/>
      <c r="N74" s="23"/>
      <c r="O74" s="23"/>
      <c r="P74" s="23"/>
      <c r="Q74" s="23"/>
      <c r="R74" s="23"/>
      <c r="S74" s="24"/>
      <c r="T74" s="23"/>
      <c r="U74" s="23"/>
      <c r="V74" s="23"/>
      <c r="W74" s="23"/>
      <c r="X74" s="23"/>
      <c r="Y74" s="23"/>
      <c r="Z74" s="23"/>
      <c r="AA74" s="23"/>
      <c r="AB74" s="23"/>
      <c r="AC74" s="23"/>
      <c r="AD74" s="23"/>
      <c r="AE74" s="23"/>
      <c r="AF74" s="23"/>
      <c r="AG74" s="23"/>
      <c r="AH74" s="24"/>
    </row>
    <row r="75" spans="2:34" x14ac:dyDescent="0.3">
      <c r="B75" s="33" t="s">
        <v>240</v>
      </c>
      <c r="C75" s="18" t="s">
        <v>25</v>
      </c>
      <c r="D75" s="21" t="s">
        <v>306</v>
      </c>
      <c r="E75" s="23"/>
      <c r="F75" s="23"/>
      <c r="G75" s="23"/>
      <c r="H75" s="23"/>
      <c r="I75" s="23"/>
      <c r="J75" s="23"/>
      <c r="K75" s="23"/>
      <c r="L75" s="23"/>
      <c r="M75" s="23"/>
      <c r="N75" s="23"/>
      <c r="O75" s="23"/>
      <c r="P75" s="23"/>
      <c r="Q75" s="23"/>
      <c r="R75" s="23"/>
      <c r="S75" s="24"/>
      <c r="T75" s="23"/>
      <c r="U75" s="23"/>
      <c r="V75" s="23"/>
      <c r="W75" s="23"/>
      <c r="X75" s="23"/>
      <c r="Y75" s="23"/>
      <c r="Z75" s="23"/>
      <c r="AA75" s="23"/>
      <c r="AB75" s="23"/>
      <c r="AC75" s="23"/>
      <c r="AD75" s="23"/>
      <c r="AE75" s="23"/>
      <c r="AF75" s="23"/>
      <c r="AG75" s="23"/>
      <c r="AH75" s="24"/>
    </row>
    <row r="76" spans="2:34" x14ac:dyDescent="0.3">
      <c r="B76" s="33" t="s">
        <v>240</v>
      </c>
      <c r="C76" s="18" t="s">
        <v>442</v>
      </c>
      <c r="D76" s="21" t="s">
        <v>443</v>
      </c>
      <c r="E76" s="23"/>
      <c r="F76" s="23"/>
      <c r="G76" s="23"/>
      <c r="H76" s="23"/>
      <c r="I76" s="23"/>
      <c r="J76" s="23"/>
      <c r="K76" s="23"/>
      <c r="L76" s="23"/>
      <c r="M76" s="23"/>
      <c r="N76" s="23"/>
      <c r="O76" s="23"/>
      <c r="P76" s="23"/>
      <c r="Q76" s="23"/>
      <c r="R76" s="23"/>
      <c r="S76" s="24"/>
      <c r="T76" s="23"/>
      <c r="U76" s="23"/>
      <c r="V76" s="23"/>
      <c r="W76" s="23"/>
      <c r="X76" s="23"/>
      <c r="Y76" s="23"/>
      <c r="Z76" s="23"/>
      <c r="AA76" s="23"/>
      <c r="AB76" s="23"/>
      <c r="AC76" s="23"/>
      <c r="AD76" s="23"/>
      <c r="AE76" s="23"/>
      <c r="AF76" s="23"/>
      <c r="AG76" s="23"/>
      <c r="AH76" s="24"/>
    </row>
    <row r="77" spans="2:34" x14ac:dyDescent="0.3">
      <c r="B77" s="33" t="s">
        <v>240</v>
      </c>
      <c r="C77" s="18" t="s">
        <v>26</v>
      </c>
      <c r="D77" s="21" t="s">
        <v>307</v>
      </c>
      <c r="E77" s="23"/>
      <c r="F77" s="23"/>
      <c r="G77" s="23"/>
      <c r="H77" s="23"/>
      <c r="I77" s="23"/>
      <c r="J77" s="23"/>
      <c r="K77" s="23"/>
      <c r="L77" s="23"/>
      <c r="M77" s="23"/>
      <c r="N77" s="23"/>
      <c r="O77" s="23"/>
      <c r="P77" s="23"/>
      <c r="Q77" s="23"/>
      <c r="R77" s="23"/>
      <c r="S77" s="24"/>
      <c r="T77" s="23"/>
      <c r="U77" s="23"/>
      <c r="V77" s="23"/>
      <c r="W77" s="23"/>
      <c r="X77" s="23"/>
      <c r="Y77" s="23"/>
      <c r="Z77" s="23"/>
      <c r="AA77" s="23"/>
      <c r="AB77" s="23"/>
      <c r="AC77" s="23"/>
      <c r="AD77" s="23"/>
      <c r="AE77" s="23"/>
      <c r="AF77" s="23"/>
      <c r="AG77" s="23"/>
      <c r="AH77" s="24"/>
    </row>
    <row r="78" spans="2:34" x14ac:dyDescent="0.3">
      <c r="B78" s="33" t="s">
        <v>240</v>
      </c>
      <c r="C78" s="18" t="s">
        <v>28</v>
      </c>
      <c r="D78" s="21" t="s">
        <v>144</v>
      </c>
      <c r="E78" s="23"/>
      <c r="F78" s="23"/>
      <c r="G78" s="23"/>
      <c r="H78" s="23"/>
      <c r="I78" s="23"/>
      <c r="J78" s="23"/>
      <c r="K78" s="23"/>
      <c r="L78" s="23"/>
      <c r="M78" s="23"/>
      <c r="N78" s="23"/>
      <c r="O78" s="23"/>
      <c r="P78" s="23"/>
      <c r="Q78" s="23"/>
      <c r="R78" s="23"/>
      <c r="S78" s="24"/>
      <c r="T78" s="23"/>
      <c r="U78" s="23"/>
      <c r="V78" s="23"/>
      <c r="W78" s="23"/>
      <c r="X78" s="23"/>
      <c r="Y78" s="23"/>
      <c r="Z78" s="23"/>
      <c r="AA78" s="23"/>
      <c r="AB78" s="23"/>
      <c r="AC78" s="23"/>
      <c r="AD78" s="23"/>
      <c r="AE78" s="23"/>
      <c r="AF78" s="23"/>
      <c r="AG78" s="23"/>
      <c r="AH78" s="24"/>
    </row>
    <row r="79" spans="2:34" x14ac:dyDescent="0.3">
      <c r="B79" s="33" t="s">
        <v>240</v>
      </c>
      <c r="C79" s="18" t="s">
        <v>29</v>
      </c>
      <c r="D79" s="21" t="s">
        <v>145</v>
      </c>
      <c r="E79" s="23"/>
      <c r="F79" s="23"/>
      <c r="G79" s="23"/>
      <c r="H79" s="23"/>
      <c r="I79" s="23"/>
      <c r="J79" s="23"/>
      <c r="K79" s="23"/>
      <c r="L79" s="23"/>
      <c r="M79" s="23"/>
      <c r="N79" s="23"/>
      <c r="O79" s="23"/>
      <c r="P79" s="23"/>
      <c r="Q79" s="23"/>
      <c r="R79" s="23"/>
      <c r="S79" s="24"/>
      <c r="T79" s="23"/>
      <c r="U79" s="23"/>
      <c r="V79" s="23"/>
      <c r="W79" s="23"/>
      <c r="X79" s="23"/>
      <c r="Y79" s="23"/>
      <c r="Z79" s="23"/>
      <c r="AA79" s="23"/>
      <c r="AB79" s="23"/>
      <c r="AC79" s="23"/>
      <c r="AD79" s="23"/>
      <c r="AE79" s="23"/>
      <c r="AF79" s="23"/>
      <c r="AG79" s="23"/>
      <c r="AH79" s="24"/>
    </row>
    <row r="80" spans="2:34" x14ac:dyDescent="0.3">
      <c r="B80" s="33" t="s">
        <v>240</v>
      </c>
      <c r="C80" s="18" t="s">
        <v>30</v>
      </c>
      <c r="D80" s="21" t="s">
        <v>146</v>
      </c>
      <c r="E80" s="23"/>
      <c r="F80" s="23"/>
      <c r="G80" s="23"/>
      <c r="H80" s="23"/>
      <c r="I80" s="23"/>
      <c r="J80" s="23"/>
      <c r="K80" s="23"/>
      <c r="L80" s="23"/>
      <c r="M80" s="23"/>
      <c r="N80" s="23"/>
      <c r="O80" s="23"/>
      <c r="P80" s="23"/>
      <c r="Q80" s="23"/>
      <c r="R80" s="23"/>
      <c r="S80" s="24"/>
      <c r="T80" s="23"/>
      <c r="U80" s="23"/>
      <c r="V80" s="23"/>
      <c r="W80" s="23"/>
      <c r="X80" s="23"/>
      <c r="Y80" s="23"/>
      <c r="Z80" s="23"/>
      <c r="AA80" s="23"/>
      <c r="AB80" s="23"/>
      <c r="AC80" s="23"/>
      <c r="AD80" s="23"/>
      <c r="AE80" s="23"/>
      <c r="AF80" s="23"/>
      <c r="AG80" s="23"/>
      <c r="AH80" s="24"/>
    </row>
    <row r="81" spans="2:34" x14ac:dyDescent="0.3">
      <c r="B81" s="33" t="s">
        <v>240</v>
      </c>
      <c r="C81" s="18" t="s">
        <v>31</v>
      </c>
      <c r="D81" s="21" t="s">
        <v>308</v>
      </c>
      <c r="E81" s="23"/>
      <c r="F81" s="23"/>
      <c r="G81" s="23"/>
      <c r="H81" s="23"/>
      <c r="I81" s="23"/>
      <c r="J81" s="23"/>
      <c r="K81" s="23"/>
      <c r="L81" s="23"/>
      <c r="M81" s="23"/>
      <c r="N81" s="23"/>
      <c r="O81" s="23"/>
      <c r="P81" s="23"/>
      <c r="Q81" s="23"/>
      <c r="R81" s="23"/>
      <c r="S81" s="24"/>
      <c r="T81" s="23"/>
      <c r="U81" s="23"/>
      <c r="V81" s="23"/>
      <c r="W81" s="23"/>
      <c r="X81" s="23"/>
      <c r="Y81" s="23"/>
      <c r="Z81" s="23"/>
      <c r="AA81" s="23"/>
      <c r="AB81" s="23"/>
      <c r="AC81" s="23"/>
      <c r="AD81" s="23"/>
      <c r="AE81" s="23"/>
      <c r="AF81" s="23"/>
      <c r="AG81" s="23"/>
      <c r="AH81" s="24"/>
    </row>
    <row r="82" spans="2:34" x14ac:dyDescent="0.3">
      <c r="B82" s="33" t="s">
        <v>240</v>
      </c>
      <c r="C82" s="18" t="s">
        <v>32</v>
      </c>
      <c r="D82" s="21" t="s">
        <v>309</v>
      </c>
      <c r="E82" s="23"/>
      <c r="F82" s="23"/>
      <c r="G82" s="23"/>
      <c r="H82" s="23"/>
      <c r="I82" s="23"/>
      <c r="J82" s="23"/>
      <c r="K82" s="23"/>
      <c r="L82" s="23"/>
      <c r="M82" s="23"/>
      <c r="N82" s="23"/>
      <c r="O82" s="23"/>
      <c r="P82" s="23"/>
      <c r="Q82" s="23"/>
      <c r="R82" s="23"/>
      <c r="S82" s="24"/>
      <c r="T82" s="23"/>
      <c r="U82" s="23"/>
      <c r="V82" s="23"/>
      <c r="W82" s="23"/>
      <c r="X82" s="23"/>
      <c r="Y82" s="23"/>
      <c r="Z82" s="23"/>
      <c r="AA82" s="23"/>
      <c r="AB82" s="23"/>
      <c r="AC82" s="23"/>
      <c r="AD82" s="23"/>
      <c r="AE82" s="23"/>
      <c r="AF82" s="23"/>
      <c r="AG82" s="23"/>
      <c r="AH82" s="24"/>
    </row>
    <row r="83" spans="2:34" x14ac:dyDescent="0.3">
      <c r="B83" s="33" t="s">
        <v>240</v>
      </c>
      <c r="C83" s="18" t="s">
        <v>450</v>
      </c>
      <c r="D83" s="21" t="s">
        <v>451</v>
      </c>
      <c r="E83" s="23"/>
      <c r="F83" s="23"/>
      <c r="G83" s="23"/>
      <c r="H83" s="23"/>
      <c r="I83" s="23"/>
      <c r="J83" s="23"/>
      <c r="K83" s="23"/>
      <c r="L83" s="23"/>
      <c r="M83" s="23"/>
      <c r="N83" s="23"/>
      <c r="O83" s="23"/>
      <c r="P83" s="23"/>
      <c r="Q83" s="23"/>
      <c r="R83" s="23"/>
      <c r="S83" s="24"/>
      <c r="T83" s="23"/>
      <c r="U83" s="23"/>
      <c r="V83" s="23"/>
      <c r="W83" s="23"/>
      <c r="X83" s="23"/>
      <c r="Y83" s="23"/>
      <c r="Z83" s="23"/>
      <c r="AA83" s="23"/>
      <c r="AB83" s="23"/>
      <c r="AC83" s="23"/>
      <c r="AD83" s="23"/>
      <c r="AE83" s="23"/>
      <c r="AF83" s="23"/>
      <c r="AG83" s="23"/>
      <c r="AH83" s="24"/>
    </row>
    <row r="84" spans="2:34" x14ac:dyDescent="0.3">
      <c r="B84" s="33" t="s">
        <v>240</v>
      </c>
      <c r="C84" s="18" t="s">
        <v>452</v>
      </c>
      <c r="D84" s="21" t="s">
        <v>453</v>
      </c>
      <c r="E84" s="23"/>
      <c r="F84" s="23"/>
      <c r="G84" s="23"/>
      <c r="H84" s="23"/>
      <c r="I84" s="23"/>
      <c r="J84" s="23"/>
      <c r="K84" s="23"/>
      <c r="L84" s="23"/>
      <c r="M84" s="23"/>
      <c r="N84" s="23"/>
      <c r="O84" s="23"/>
      <c r="P84" s="23"/>
      <c r="Q84" s="23"/>
      <c r="R84" s="23"/>
      <c r="S84" s="24"/>
      <c r="T84" s="23"/>
      <c r="U84" s="23"/>
      <c r="V84" s="23"/>
      <c r="W84" s="23"/>
      <c r="X84" s="23"/>
      <c r="Y84" s="23"/>
      <c r="Z84" s="23"/>
      <c r="AA84" s="23"/>
      <c r="AB84" s="23"/>
      <c r="AC84" s="23"/>
      <c r="AD84" s="23"/>
      <c r="AE84" s="23"/>
      <c r="AF84" s="23"/>
      <c r="AG84" s="23"/>
      <c r="AH84" s="24"/>
    </row>
    <row r="85" spans="2:34" x14ac:dyDescent="0.3">
      <c r="B85" s="33" t="s">
        <v>240</v>
      </c>
      <c r="C85" s="18" t="s">
        <v>440</v>
      </c>
      <c r="D85" s="21" t="s">
        <v>441</v>
      </c>
      <c r="E85" s="23"/>
      <c r="F85" s="23"/>
      <c r="G85" s="23"/>
      <c r="H85" s="23"/>
      <c r="I85" s="23"/>
      <c r="J85" s="23"/>
      <c r="K85" s="23"/>
      <c r="L85" s="23"/>
      <c r="M85" s="23"/>
      <c r="N85" s="23"/>
      <c r="O85" s="23"/>
      <c r="P85" s="23"/>
      <c r="Q85" s="23"/>
      <c r="R85" s="23"/>
      <c r="S85" s="24"/>
      <c r="T85" s="23"/>
      <c r="U85" s="23"/>
      <c r="V85" s="23"/>
      <c r="W85" s="23"/>
      <c r="X85" s="23"/>
      <c r="Y85" s="23"/>
      <c r="Z85" s="23"/>
      <c r="AA85" s="23"/>
      <c r="AB85" s="23"/>
      <c r="AC85" s="23"/>
      <c r="AD85" s="23"/>
      <c r="AE85" s="23"/>
      <c r="AF85" s="23"/>
      <c r="AG85" s="23"/>
      <c r="AH85" s="24"/>
    </row>
    <row r="86" spans="2:34" x14ac:dyDescent="0.3">
      <c r="B86" s="33" t="s">
        <v>240</v>
      </c>
      <c r="C86" s="18" t="s">
        <v>444</v>
      </c>
      <c r="D86" s="21" t="s">
        <v>445</v>
      </c>
      <c r="E86" s="23"/>
      <c r="F86" s="23"/>
      <c r="G86" s="23"/>
      <c r="H86" s="23"/>
      <c r="I86" s="23"/>
      <c r="J86" s="23"/>
      <c r="K86" s="23"/>
      <c r="L86" s="23"/>
      <c r="M86" s="23"/>
      <c r="N86" s="23"/>
      <c r="O86" s="23"/>
      <c r="P86" s="23"/>
      <c r="Q86" s="23"/>
      <c r="R86" s="23"/>
      <c r="S86" s="24"/>
      <c r="T86" s="23"/>
      <c r="U86" s="23"/>
      <c r="V86" s="23"/>
      <c r="W86" s="23"/>
      <c r="X86" s="23"/>
      <c r="Y86" s="23"/>
      <c r="Z86" s="23"/>
      <c r="AA86" s="23"/>
      <c r="AB86" s="23"/>
      <c r="AC86" s="23"/>
      <c r="AD86" s="23"/>
      <c r="AE86" s="23"/>
      <c r="AF86" s="23"/>
      <c r="AG86" s="23"/>
      <c r="AH86" s="24"/>
    </row>
    <row r="87" spans="2:34" x14ac:dyDescent="0.3">
      <c r="B87" s="33" t="s">
        <v>240</v>
      </c>
      <c r="C87" s="18" t="s">
        <v>33</v>
      </c>
      <c r="D87" s="21" t="s">
        <v>147</v>
      </c>
      <c r="E87" s="23"/>
      <c r="F87" s="23"/>
      <c r="G87" s="23"/>
      <c r="H87" s="23"/>
      <c r="I87" s="23"/>
      <c r="J87" s="23"/>
      <c r="K87" s="23"/>
      <c r="L87" s="23"/>
      <c r="M87" s="23"/>
      <c r="N87" s="23"/>
      <c r="O87" s="23"/>
      <c r="P87" s="23"/>
      <c r="Q87" s="23"/>
      <c r="R87" s="23"/>
      <c r="S87" s="24"/>
      <c r="T87" s="23"/>
      <c r="U87" s="23"/>
      <c r="V87" s="23"/>
      <c r="W87" s="23"/>
      <c r="X87" s="23"/>
      <c r="Y87" s="23"/>
      <c r="Z87" s="23"/>
      <c r="AA87" s="23"/>
      <c r="AB87" s="23"/>
      <c r="AC87" s="23"/>
      <c r="AD87" s="23"/>
      <c r="AE87" s="23"/>
      <c r="AF87" s="23"/>
      <c r="AG87" s="23"/>
      <c r="AH87" s="24"/>
    </row>
    <row r="88" spans="2:34" x14ac:dyDescent="0.3">
      <c r="B88" s="33" t="s">
        <v>240</v>
      </c>
      <c r="C88" s="18" t="s">
        <v>446</v>
      </c>
      <c r="D88" s="21" t="s">
        <v>447</v>
      </c>
      <c r="E88" s="23"/>
      <c r="F88" s="23"/>
      <c r="G88" s="23"/>
      <c r="H88" s="23"/>
      <c r="I88" s="23"/>
      <c r="J88" s="23"/>
      <c r="K88" s="23"/>
      <c r="L88" s="23"/>
      <c r="M88" s="23"/>
      <c r="N88" s="23"/>
      <c r="O88" s="23"/>
      <c r="P88" s="23"/>
      <c r="Q88" s="23"/>
      <c r="R88" s="23"/>
      <c r="S88" s="24"/>
      <c r="T88" s="23"/>
      <c r="U88" s="23"/>
      <c r="V88" s="23"/>
      <c r="W88" s="23"/>
      <c r="X88" s="23"/>
      <c r="Y88" s="23"/>
      <c r="Z88" s="23"/>
      <c r="AA88" s="23"/>
      <c r="AB88" s="23"/>
      <c r="AC88" s="23"/>
      <c r="AD88" s="23"/>
      <c r="AE88" s="23"/>
      <c r="AF88" s="23"/>
      <c r="AG88" s="23"/>
      <c r="AH88" s="24"/>
    </row>
    <row r="89" spans="2:34" x14ac:dyDescent="0.3">
      <c r="B89" s="33" t="s">
        <v>240</v>
      </c>
      <c r="C89" s="18" t="s">
        <v>34</v>
      </c>
      <c r="D89" s="21" t="s">
        <v>148</v>
      </c>
      <c r="E89" s="23"/>
      <c r="F89" s="23"/>
      <c r="G89" s="23"/>
      <c r="H89" s="23"/>
      <c r="I89" s="23"/>
      <c r="J89" s="23"/>
      <c r="K89" s="23"/>
      <c r="L89" s="23"/>
      <c r="M89" s="23"/>
      <c r="N89" s="23"/>
      <c r="O89" s="23"/>
      <c r="P89" s="23"/>
      <c r="Q89" s="23"/>
      <c r="R89" s="23"/>
      <c r="S89" s="24"/>
      <c r="T89" s="23"/>
      <c r="U89" s="23"/>
      <c r="V89" s="23"/>
      <c r="W89" s="23"/>
      <c r="X89" s="23"/>
      <c r="Y89" s="23"/>
      <c r="Z89" s="23"/>
      <c r="AA89" s="23"/>
      <c r="AB89" s="23"/>
      <c r="AC89" s="23"/>
      <c r="AD89" s="23"/>
      <c r="AE89" s="23"/>
      <c r="AF89" s="23"/>
      <c r="AG89" s="23"/>
      <c r="AH89" s="24"/>
    </row>
    <row r="90" spans="2:34" x14ac:dyDescent="0.3">
      <c r="B90" s="33" t="s">
        <v>240</v>
      </c>
      <c r="C90" s="18" t="s">
        <v>448</v>
      </c>
      <c r="D90" s="21" t="s">
        <v>449</v>
      </c>
      <c r="E90" s="23"/>
      <c r="F90" s="23"/>
      <c r="G90" s="23"/>
      <c r="H90" s="23"/>
      <c r="I90" s="23"/>
      <c r="J90" s="23"/>
      <c r="K90" s="23"/>
      <c r="L90" s="23"/>
      <c r="M90" s="23"/>
      <c r="N90" s="23"/>
      <c r="O90" s="23"/>
      <c r="P90" s="23"/>
      <c r="Q90" s="23"/>
      <c r="R90" s="23"/>
      <c r="S90" s="24"/>
      <c r="T90" s="23"/>
      <c r="U90" s="23"/>
      <c r="V90" s="23"/>
      <c r="W90" s="23"/>
      <c r="X90" s="23"/>
      <c r="Y90" s="23"/>
      <c r="Z90" s="23"/>
      <c r="AA90" s="23"/>
      <c r="AB90" s="23"/>
      <c r="AC90" s="23"/>
      <c r="AD90" s="23"/>
      <c r="AE90" s="23"/>
      <c r="AF90" s="23"/>
      <c r="AG90" s="23"/>
      <c r="AH90" s="24"/>
    </row>
    <row r="91" spans="2:34" x14ac:dyDescent="0.3">
      <c r="B91" s="33" t="s">
        <v>240</v>
      </c>
      <c r="C91" s="18" t="s">
        <v>35</v>
      </c>
      <c r="D91" s="21" t="s">
        <v>149</v>
      </c>
      <c r="E91" s="23"/>
      <c r="F91" s="23"/>
      <c r="G91" s="23"/>
      <c r="H91" s="23"/>
      <c r="I91" s="23"/>
      <c r="J91" s="23"/>
      <c r="K91" s="23"/>
      <c r="L91" s="23"/>
      <c r="M91" s="23"/>
      <c r="N91" s="23"/>
      <c r="O91" s="23"/>
      <c r="P91" s="23"/>
      <c r="Q91" s="23"/>
      <c r="R91" s="23"/>
      <c r="S91" s="24"/>
      <c r="T91" s="23"/>
      <c r="U91" s="23"/>
      <c r="V91" s="23"/>
      <c r="W91" s="23"/>
      <c r="X91" s="23"/>
      <c r="Y91" s="23"/>
      <c r="Z91" s="23"/>
      <c r="AA91" s="23"/>
      <c r="AB91" s="23"/>
      <c r="AC91" s="23"/>
      <c r="AD91" s="23"/>
      <c r="AE91" s="23"/>
      <c r="AF91" s="23"/>
      <c r="AG91" s="23"/>
      <c r="AH91" s="24"/>
    </row>
    <row r="92" spans="2:34" x14ac:dyDescent="0.3">
      <c r="B92" s="33" t="s">
        <v>240</v>
      </c>
      <c r="C92" s="18" t="s">
        <v>436</v>
      </c>
      <c r="D92" s="21" t="s">
        <v>437</v>
      </c>
      <c r="E92" s="23"/>
      <c r="F92" s="23"/>
      <c r="G92" s="23"/>
      <c r="H92" s="23"/>
      <c r="I92" s="23"/>
      <c r="J92" s="23"/>
      <c r="K92" s="23"/>
      <c r="L92" s="23"/>
      <c r="M92" s="23"/>
      <c r="N92" s="23"/>
      <c r="O92" s="23"/>
      <c r="P92" s="23"/>
      <c r="Q92" s="23"/>
      <c r="R92" s="23"/>
      <c r="S92" s="24"/>
      <c r="T92" s="23"/>
      <c r="U92" s="23"/>
      <c r="V92" s="23"/>
      <c r="W92" s="23"/>
      <c r="X92" s="23"/>
      <c r="Y92" s="23"/>
      <c r="Z92" s="23"/>
      <c r="AA92" s="23"/>
      <c r="AB92" s="23"/>
      <c r="AC92" s="23"/>
      <c r="AD92" s="23"/>
      <c r="AE92" s="23"/>
      <c r="AF92" s="23"/>
      <c r="AG92" s="23"/>
      <c r="AH92" s="24"/>
    </row>
    <row r="93" spans="2:34" x14ac:dyDescent="0.3">
      <c r="B93" s="33" t="s">
        <v>240</v>
      </c>
      <c r="C93" s="18" t="s">
        <v>36</v>
      </c>
      <c r="D93" s="21" t="s">
        <v>150</v>
      </c>
      <c r="E93" s="23"/>
      <c r="F93" s="23"/>
      <c r="G93" s="23"/>
      <c r="H93" s="23"/>
      <c r="I93" s="23"/>
      <c r="J93" s="23"/>
      <c r="K93" s="23"/>
      <c r="L93" s="23"/>
      <c r="M93" s="23"/>
      <c r="N93" s="23"/>
      <c r="O93" s="23"/>
      <c r="P93" s="23"/>
      <c r="Q93" s="23"/>
      <c r="R93" s="23"/>
      <c r="S93" s="24"/>
      <c r="T93" s="23"/>
      <c r="U93" s="23"/>
      <c r="V93" s="23"/>
      <c r="W93" s="23"/>
      <c r="X93" s="23"/>
      <c r="Y93" s="23"/>
      <c r="Z93" s="23"/>
      <c r="AA93" s="23"/>
      <c r="AB93" s="23"/>
      <c r="AC93" s="23"/>
      <c r="AD93" s="23"/>
      <c r="AE93" s="23"/>
      <c r="AF93" s="23"/>
      <c r="AG93" s="23"/>
      <c r="AH93" s="24"/>
    </row>
    <row r="94" spans="2:34" x14ac:dyDescent="0.3">
      <c r="B94" s="33" t="s">
        <v>240</v>
      </c>
      <c r="C94" s="18" t="s">
        <v>37</v>
      </c>
      <c r="D94" s="21" t="s">
        <v>151</v>
      </c>
      <c r="E94" s="23"/>
      <c r="F94" s="23"/>
      <c r="G94" s="23"/>
      <c r="H94" s="23"/>
      <c r="I94" s="23"/>
      <c r="J94" s="23"/>
      <c r="K94" s="23"/>
      <c r="L94" s="23"/>
      <c r="M94" s="23"/>
      <c r="N94" s="23"/>
      <c r="O94" s="23"/>
      <c r="P94" s="23"/>
      <c r="Q94" s="23"/>
      <c r="R94" s="23"/>
      <c r="S94" s="24"/>
      <c r="T94" s="23"/>
      <c r="U94" s="23"/>
      <c r="V94" s="23"/>
      <c r="W94" s="23"/>
      <c r="X94" s="23"/>
      <c r="Y94" s="23"/>
      <c r="Z94" s="23"/>
      <c r="AA94" s="23"/>
      <c r="AB94" s="23"/>
      <c r="AC94" s="23"/>
      <c r="AD94" s="23"/>
      <c r="AE94" s="23"/>
      <c r="AF94" s="23"/>
      <c r="AG94" s="23"/>
      <c r="AH94" s="24"/>
    </row>
    <row r="95" spans="2:34" x14ac:dyDescent="0.3">
      <c r="B95" s="33" t="s">
        <v>262</v>
      </c>
      <c r="C95" s="18" t="s">
        <v>458</v>
      </c>
      <c r="D95" s="21" t="s">
        <v>459</v>
      </c>
      <c r="E95" s="23"/>
      <c r="F95" s="23"/>
      <c r="G95" s="23"/>
      <c r="H95" s="23"/>
      <c r="I95" s="23"/>
      <c r="J95" s="23"/>
      <c r="K95" s="23"/>
      <c r="L95" s="23"/>
      <c r="M95" s="23"/>
      <c r="N95" s="23"/>
      <c r="O95" s="23"/>
      <c r="P95" s="23"/>
      <c r="Q95" s="23"/>
      <c r="R95" s="23"/>
      <c r="S95" s="24"/>
      <c r="T95" s="23"/>
      <c r="U95" s="23"/>
      <c r="V95" s="23"/>
      <c r="W95" s="23"/>
      <c r="X95" s="23"/>
      <c r="Y95" s="23"/>
      <c r="Z95" s="23"/>
      <c r="AA95" s="23"/>
      <c r="AB95" s="23"/>
      <c r="AC95" s="23"/>
      <c r="AD95" s="23"/>
      <c r="AE95" s="23"/>
      <c r="AF95" s="23"/>
      <c r="AG95" s="23"/>
      <c r="AH95" s="24"/>
    </row>
    <row r="96" spans="2:34" x14ac:dyDescent="0.3">
      <c r="B96" s="33" t="s">
        <v>262</v>
      </c>
      <c r="C96" s="18" t="s">
        <v>472</v>
      </c>
      <c r="D96" s="21" t="s">
        <v>473</v>
      </c>
      <c r="E96" s="23"/>
      <c r="F96" s="23"/>
      <c r="G96" s="23"/>
      <c r="H96" s="23"/>
      <c r="I96" s="23"/>
      <c r="J96" s="23"/>
      <c r="K96" s="23"/>
      <c r="L96" s="23"/>
      <c r="M96" s="23"/>
      <c r="N96" s="23"/>
      <c r="O96" s="23"/>
      <c r="P96" s="23"/>
      <c r="Q96" s="23"/>
      <c r="R96" s="23"/>
      <c r="S96" s="24"/>
      <c r="T96" s="23"/>
      <c r="U96" s="23"/>
      <c r="V96" s="23"/>
      <c r="W96" s="23"/>
      <c r="X96" s="23"/>
      <c r="Y96" s="23"/>
      <c r="Z96" s="23"/>
      <c r="AA96" s="23"/>
      <c r="AB96" s="23"/>
      <c r="AC96" s="23"/>
      <c r="AD96" s="23"/>
      <c r="AE96" s="23"/>
      <c r="AF96" s="23"/>
      <c r="AG96" s="23"/>
      <c r="AH96" s="24"/>
    </row>
    <row r="97" spans="2:34" x14ac:dyDescent="0.3">
      <c r="B97" s="33" t="s">
        <v>262</v>
      </c>
      <c r="C97" s="18" t="s">
        <v>470</v>
      </c>
      <c r="D97" s="21" t="s">
        <v>471</v>
      </c>
      <c r="E97" s="23"/>
      <c r="F97" s="23"/>
      <c r="G97" s="23"/>
      <c r="H97" s="23"/>
      <c r="I97" s="23"/>
      <c r="J97" s="23"/>
      <c r="K97" s="23"/>
      <c r="L97" s="23"/>
      <c r="M97" s="23"/>
      <c r="N97" s="23"/>
      <c r="O97" s="23"/>
      <c r="P97" s="23"/>
      <c r="Q97" s="23"/>
      <c r="R97" s="23"/>
      <c r="S97" s="24"/>
      <c r="T97" s="23"/>
      <c r="U97" s="23"/>
      <c r="V97" s="23"/>
      <c r="W97" s="23"/>
      <c r="X97" s="23"/>
      <c r="Y97" s="23"/>
      <c r="Z97" s="23"/>
      <c r="AA97" s="23"/>
      <c r="AB97" s="23"/>
      <c r="AC97" s="23"/>
      <c r="AD97" s="23"/>
      <c r="AE97" s="23"/>
      <c r="AF97" s="23"/>
      <c r="AG97" s="23"/>
      <c r="AH97" s="24"/>
    </row>
    <row r="98" spans="2:34" x14ac:dyDescent="0.3">
      <c r="B98" s="33" t="s">
        <v>262</v>
      </c>
      <c r="C98" s="18" t="s">
        <v>456</v>
      </c>
      <c r="D98" s="21" t="s">
        <v>457</v>
      </c>
      <c r="E98" s="23"/>
      <c r="F98" s="23"/>
      <c r="G98" s="23"/>
      <c r="H98" s="23"/>
      <c r="I98" s="23"/>
      <c r="J98" s="23"/>
      <c r="K98" s="23"/>
      <c r="L98" s="23"/>
      <c r="M98" s="23"/>
      <c r="N98" s="23"/>
      <c r="O98" s="23"/>
      <c r="P98" s="23"/>
      <c r="Q98" s="23"/>
      <c r="R98" s="23"/>
      <c r="S98" s="24"/>
      <c r="T98" s="23"/>
      <c r="U98" s="23"/>
      <c r="V98" s="23"/>
      <c r="W98" s="23"/>
      <c r="X98" s="23"/>
      <c r="Y98" s="23"/>
      <c r="Z98" s="23"/>
      <c r="AA98" s="23"/>
      <c r="AB98" s="23"/>
      <c r="AC98" s="23"/>
      <c r="AD98" s="23"/>
      <c r="AE98" s="23"/>
      <c r="AF98" s="23"/>
      <c r="AG98" s="23"/>
      <c r="AH98" s="24"/>
    </row>
    <row r="99" spans="2:34" x14ac:dyDescent="0.3">
      <c r="B99" s="33" t="s">
        <v>262</v>
      </c>
      <c r="C99" s="18" t="s">
        <v>44</v>
      </c>
      <c r="D99" s="21" t="s">
        <v>155</v>
      </c>
      <c r="E99" s="23"/>
      <c r="F99" s="23"/>
      <c r="G99" s="23"/>
      <c r="H99" s="23"/>
      <c r="I99" s="23"/>
      <c r="J99" s="23"/>
      <c r="K99" s="23"/>
      <c r="L99" s="23"/>
      <c r="M99" s="23"/>
      <c r="N99" s="23"/>
      <c r="O99" s="23"/>
      <c r="P99" s="23"/>
      <c r="Q99" s="23"/>
      <c r="R99" s="23"/>
      <c r="S99" s="24"/>
      <c r="T99" s="23"/>
      <c r="U99" s="23"/>
      <c r="V99" s="23"/>
      <c r="W99" s="23"/>
      <c r="X99" s="23"/>
      <c r="Y99" s="23"/>
      <c r="Z99" s="23"/>
      <c r="AA99" s="23"/>
      <c r="AB99" s="23"/>
      <c r="AC99" s="23"/>
      <c r="AD99" s="23"/>
      <c r="AE99" s="23"/>
      <c r="AF99" s="23"/>
      <c r="AG99" s="23"/>
      <c r="AH99" s="24"/>
    </row>
    <row r="100" spans="2:34" x14ac:dyDescent="0.3">
      <c r="B100" s="33" t="s">
        <v>262</v>
      </c>
      <c r="C100" s="18" t="s">
        <v>550</v>
      </c>
      <c r="D100" s="21" t="s">
        <v>551</v>
      </c>
      <c r="E100" s="23"/>
      <c r="F100" s="23"/>
      <c r="G100" s="23"/>
      <c r="H100" s="23"/>
      <c r="I100" s="23"/>
      <c r="J100" s="23"/>
      <c r="K100" s="23"/>
      <c r="L100" s="23"/>
      <c r="M100" s="23"/>
      <c r="N100" s="23"/>
      <c r="O100" s="23"/>
      <c r="P100" s="23"/>
      <c r="Q100" s="23"/>
      <c r="R100" s="23"/>
      <c r="S100" s="24"/>
      <c r="T100" s="23"/>
      <c r="U100" s="23"/>
      <c r="V100" s="23"/>
      <c r="W100" s="23"/>
      <c r="X100" s="23"/>
      <c r="Y100" s="23"/>
      <c r="Z100" s="23"/>
      <c r="AA100" s="23"/>
      <c r="AB100" s="23"/>
      <c r="AC100" s="23"/>
      <c r="AD100" s="23"/>
      <c r="AE100" s="23"/>
      <c r="AF100" s="23"/>
      <c r="AG100" s="23"/>
      <c r="AH100" s="24"/>
    </row>
    <row r="101" spans="2:34" x14ac:dyDescent="0.3">
      <c r="B101" s="33" t="s">
        <v>262</v>
      </c>
      <c r="C101" s="18" t="s">
        <v>468</v>
      </c>
      <c r="D101" s="21" t="s">
        <v>469</v>
      </c>
      <c r="E101" s="23"/>
      <c r="F101" s="23"/>
      <c r="G101" s="23"/>
      <c r="H101" s="23"/>
      <c r="I101" s="23"/>
      <c r="J101" s="23"/>
      <c r="K101" s="23"/>
      <c r="L101" s="23"/>
      <c r="M101" s="23"/>
      <c r="N101" s="23"/>
      <c r="O101" s="23"/>
      <c r="P101" s="23"/>
      <c r="Q101" s="23"/>
      <c r="R101" s="23"/>
      <c r="S101" s="24"/>
      <c r="T101" s="23"/>
      <c r="U101" s="23"/>
      <c r="V101" s="23"/>
      <c r="W101" s="23"/>
      <c r="X101" s="23"/>
      <c r="Y101" s="23"/>
      <c r="Z101" s="23"/>
      <c r="AA101" s="23"/>
      <c r="AB101" s="23"/>
      <c r="AC101" s="23"/>
      <c r="AD101" s="23"/>
      <c r="AE101" s="23"/>
      <c r="AF101" s="23"/>
      <c r="AG101" s="23"/>
      <c r="AH101" s="24"/>
    </row>
    <row r="102" spans="2:34" x14ac:dyDescent="0.3">
      <c r="B102" s="33" t="s">
        <v>262</v>
      </c>
      <c r="C102" s="18" t="s">
        <v>462</v>
      </c>
      <c r="D102" s="21" t="s">
        <v>463</v>
      </c>
      <c r="E102" s="23"/>
      <c r="F102" s="23"/>
      <c r="G102" s="23"/>
      <c r="H102" s="23"/>
      <c r="I102" s="23"/>
      <c r="J102" s="23"/>
      <c r="K102" s="23"/>
      <c r="L102" s="23"/>
      <c r="M102" s="23"/>
      <c r="N102" s="23"/>
      <c r="O102" s="23"/>
      <c r="P102" s="23"/>
      <c r="Q102" s="23"/>
      <c r="R102" s="23"/>
      <c r="S102" s="24"/>
      <c r="T102" s="23"/>
      <c r="U102" s="23"/>
      <c r="V102" s="23"/>
      <c r="W102" s="23"/>
      <c r="X102" s="23"/>
      <c r="Y102" s="23"/>
      <c r="Z102" s="23"/>
      <c r="AA102" s="23"/>
      <c r="AB102" s="23"/>
      <c r="AC102" s="23"/>
      <c r="AD102" s="23"/>
      <c r="AE102" s="23"/>
      <c r="AF102" s="23"/>
      <c r="AG102" s="23"/>
      <c r="AH102" s="24"/>
    </row>
    <row r="103" spans="2:34" x14ac:dyDescent="0.3">
      <c r="B103" s="33" t="s">
        <v>262</v>
      </c>
      <c r="C103" s="18" t="s">
        <v>460</v>
      </c>
      <c r="D103" s="21" t="s">
        <v>461</v>
      </c>
      <c r="E103" s="23"/>
      <c r="F103" s="23"/>
      <c r="G103" s="23"/>
      <c r="H103" s="23"/>
      <c r="I103" s="23"/>
      <c r="J103" s="23"/>
      <c r="K103" s="23"/>
      <c r="L103" s="23"/>
      <c r="M103" s="23"/>
      <c r="N103" s="23"/>
      <c r="O103" s="23"/>
      <c r="P103" s="23"/>
      <c r="Q103" s="23"/>
      <c r="R103" s="23"/>
      <c r="S103" s="24"/>
      <c r="T103" s="23"/>
      <c r="U103" s="23"/>
      <c r="V103" s="23"/>
      <c r="W103" s="23"/>
      <c r="X103" s="23"/>
      <c r="Y103" s="23"/>
      <c r="Z103" s="23"/>
      <c r="AA103" s="23"/>
      <c r="AB103" s="23"/>
      <c r="AC103" s="23"/>
      <c r="AD103" s="23"/>
      <c r="AE103" s="23"/>
      <c r="AF103" s="23"/>
      <c r="AG103" s="23"/>
      <c r="AH103" s="24"/>
    </row>
    <row r="104" spans="2:34" x14ac:dyDescent="0.3">
      <c r="B104" s="33" t="s">
        <v>262</v>
      </c>
      <c r="C104" s="18" t="s">
        <v>454</v>
      </c>
      <c r="D104" s="21" t="s">
        <v>455</v>
      </c>
      <c r="E104" s="23"/>
      <c r="F104" s="23"/>
      <c r="G104" s="23"/>
      <c r="H104" s="23"/>
      <c r="I104" s="23"/>
      <c r="J104" s="23"/>
      <c r="K104" s="23"/>
      <c r="L104" s="23"/>
      <c r="M104" s="23"/>
      <c r="N104" s="23"/>
      <c r="O104" s="23"/>
      <c r="P104" s="23"/>
      <c r="Q104" s="23"/>
      <c r="R104" s="23"/>
      <c r="S104" s="24"/>
      <c r="T104" s="23"/>
      <c r="U104" s="23"/>
      <c r="V104" s="23"/>
      <c r="W104" s="23"/>
      <c r="X104" s="23"/>
      <c r="Y104" s="23"/>
      <c r="Z104" s="23"/>
      <c r="AA104" s="23"/>
      <c r="AB104" s="23"/>
      <c r="AC104" s="23"/>
      <c r="AD104" s="23"/>
      <c r="AE104" s="23"/>
      <c r="AF104" s="23"/>
      <c r="AG104" s="23"/>
      <c r="AH104" s="24"/>
    </row>
    <row r="105" spans="2:34" x14ac:dyDescent="0.3">
      <c r="B105" s="33" t="s">
        <v>262</v>
      </c>
      <c r="C105" s="18" t="s">
        <v>528</v>
      </c>
      <c r="D105" s="21" t="s">
        <v>529</v>
      </c>
      <c r="E105" s="23"/>
      <c r="F105" s="23"/>
      <c r="G105" s="23"/>
      <c r="H105" s="23"/>
      <c r="I105" s="23"/>
      <c r="J105" s="23"/>
      <c r="K105" s="23"/>
      <c r="L105" s="23"/>
      <c r="M105" s="23"/>
      <c r="N105" s="23"/>
      <c r="O105" s="23"/>
      <c r="P105" s="23"/>
      <c r="Q105" s="23"/>
      <c r="R105" s="23"/>
      <c r="S105" s="24"/>
      <c r="T105" s="23"/>
      <c r="U105" s="23"/>
      <c r="V105" s="23"/>
      <c r="W105" s="23"/>
      <c r="X105" s="23"/>
      <c r="Y105" s="23"/>
      <c r="Z105" s="23"/>
      <c r="AA105" s="23"/>
      <c r="AB105" s="23"/>
      <c r="AC105" s="23"/>
      <c r="AD105" s="23"/>
      <c r="AE105" s="23"/>
      <c r="AF105" s="23"/>
      <c r="AG105" s="23"/>
      <c r="AH105" s="24"/>
    </row>
    <row r="106" spans="2:34" x14ac:dyDescent="0.3">
      <c r="B106" s="33" t="s">
        <v>262</v>
      </c>
      <c r="C106" s="18" t="s">
        <v>466</v>
      </c>
      <c r="D106" s="21" t="s">
        <v>467</v>
      </c>
      <c r="E106" s="23"/>
      <c r="F106" s="23"/>
      <c r="G106" s="23"/>
      <c r="H106" s="23"/>
      <c r="I106" s="23"/>
      <c r="J106" s="23"/>
      <c r="K106" s="23"/>
      <c r="L106" s="23"/>
      <c r="M106" s="23"/>
      <c r="N106" s="23"/>
      <c r="O106" s="23"/>
      <c r="P106" s="23"/>
      <c r="Q106" s="23"/>
      <c r="R106" s="23"/>
      <c r="S106" s="24"/>
      <c r="T106" s="23"/>
      <c r="U106" s="23"/>
      <c r="V106" s="23"/>
      <c r="W106" s="23"/>
      <c r="X106" s="23"/>
      <c r="Y106" s="23"/>
      <c r="Z106" s="23"/>
      <c r="AA106" s="23"/>
      <c r="AB106" s="23"/>
      <c r="AC106" s="23"/>
      <c r="AD106" s="23"/>
      <c r="AE106" s="23"/>
      <c r="AF106" s="23"/>
      <c r="AG106" s="23"/>
      <c r="AH106" s="24"/>
    </row>
    <row r="107" spans="2:34" x14ac:dyDescent="0.3">
      <c r="B107" s="33" t="s">
        <v>262</v>
      </c>
      <c r="C107" s="18" t="s">
        <v>464</v>
      </c>
      <c r="D107" s="21" t="s">
        <v>465</v>
      </c>
      <c r="E107" s="23"/>
      <c r="F107" s="23"/>
      <c r="G107" s="23"/>
      <c r="H107" s="23"/>
      <c r="I107" s="23"/>
      <c r="J107" s="23"/>
      <c r="K107" s="23"/>
      <c r="L107" s="23"/>
      <c r="M107" s="23"/>
      <c r="N107" s="23"/>
      <c r="O107" s="23"/>
      <c r="P107" s="23"/>
      <c r="Q107" s="23"/>
      <c r="R107" s="23"/>
      <c r="S107" s="24"/>
      <c r="T107" s="23"/>
      <c r="U107" s="23"/>
      <c r="V107" s="23"/>
      <c r="W107" s="23"/>
      <c r="X107" s="23"/>
      <c r="Y107" s="23"/>
      <c r="Z107" s="23"/>
      <c r="AA107" s="23"/>
      <c r="AB107" s="23"/>
      <c r="AC107" s="23"/>
      <c r="AD107" s="23"/>
      <c r="AE107" s="23"/>
      <c r="AF107" s="23"/>
      <c r="AG107" s="23"/>
      <c r="AH107" s="24"/>
    </row>
    <row r="108" spans="2:34" x14ac:dyDescent="0.3">
      <c r="B108" s="33" t="s">
        <v>262</v>
      </c>
      <c r="C108" s="18" t="s">
        <v>53</v>
      </c>
      <c r="D108" s="21" t="s">
        <v>311</v>
      </c>
      <c r="E108" s="23"/>
      <c r="F108" s="23"/>
      <c r="G108" s="23"/>
      <c r="H108" s="23"/>
      <c r="I108" s="23"/>
      <c r="J108" s="23"/>
      <c r="K108" s="23"/>
      <c r="L108" s="23"/>
      <c r="M108" s="23"/>
      <c r="N108" s="23"/>
      <c r="O108" s="23"/>
      <c r="P108" s="23"/>
      <c r="Q108" s="23"/>
      <c r="R108" s="23"/>
      <c r="S108" s="24"/>
      <c r="T108" s="23"/>
      <c r="U108" s="23"/>
      <c r="V108" s="23"/>
      <c r="W108" s="23"/>
      <c r="X108" s="23"/>
      <c r="Y108" s="23"/>
      <c r="Z108" s="23"/>
      <c r="AA108" s="23"/>
      <c r="AB108" s="23"/>
      <c r="AC108" s="23"/>
      <c r="AD108" s="23"/>
      <c r="AE108" s="23"/>
      <c r="AF108" s="23"/>
      <c r="AG108" s="23"/>
      <c r="AH108" s="24"/>
    </row>
    <row r="109" spans="2:34" x14ac:dyDescent="0.3">
      <c r="B109" s="33" t="s">
        <v>262</v>
      </c>
      <c r="C109" s="18" t="s">
        <v>530</v>
      </c>
      <c r="D109" s="21" t="s">
        <v>531</v>
      </c>
      <c r="E109" s="23"/>
      <c r="F109" s="23"/>
      <c r="G109" s="23"/>
      <c r="H109" s="23"/>
      <c r="I109" s="23"/>
      <c r="J109" s="23"/>
      <c r="K109" s="23"/>
      <c r="L109" s="23"/>
      <c r="M109" s="23"/>
      <c r="N109" s="23"/>
      <c r="O109" s="23"/>
      <c r="P109" s="23"/>
      <c r="Q109" s="23"/>
      <c r="R109" s="23"/>
      <c r="S109" s="24"/>
      <c r="T109" s="23"/>
      <c r="U109" s="23"/>
      <c r="V109" s="23"/>
      <c r="W109" s="23"/>
      <c r="X109" s="23"/>
      <c r="Y109" s="23"/>
      <c r="Z109" s="23"/>
      <c r="AA109" s="23"/>
      <c r="AB109" s="23"/>
      <c r="AC109" s="23"/>
      <c r="AD109" s="23"/>
      <c r="AE109" s="23"/>
      <c r="AF109" s="23"/>
      <c r="AG109" s="23"/>
      <c r="AH109" s="24"/>
    </row>
    <row r="110" spans="2:34" x14ac:dyDescent="0.3">
      <c r="B110" s="33" t="s">
        <v>262</v>
      </c>
      <c r="C110" s="18" t="s">
        <v>54</v>
      </c>
      <c r="D110" s="21" t="s">
        <v>163</v>
      </c>
      <c r="E110" s="23"/>
      <c r="F110" s="23"/>
      <c r="G110" s="23"/>
      <c r="H110" s="23"/>
      <c r="I110" s="23"/>
      <c r="J110" s="23"/>
      <c r="K110" s="23"/>
      <c r="L110" s="23"/>
      <c r="M110" s="23"/>
      <c r="N110" s="23"/>
      <c r="O110" s="23"/>
      <c r="P110" s="23"/>
      <c r="Q110" s="23"/>
      <c r="R110" s="23"/>
      <c r="S110" s="24"/>
      <c r="T110" s="23"/>
      <c r="U110" s="23"/>
      <c r="V110" s="23"/>
      <c r="W110" s="23"/>
      <c r="X110" s="23"/>
      <c r="Y110" s="23"/>
      <c r="Z110" s="23"/>
      <c r="AA110" s="23"/>
      <c r="AB110" s="23"/>
      <c r="AC110" s="23"/>
      <c r="AD110" s="23"/>
      <c r="AE110" s="23"/>
      <c r="AF110" s="23"/>
      <c r="AG110" s="23"/>
      <c r="AH110" s="24"/>
    </row>
    <row r="111" spans="2:34" x14ac:dyDescent="0.3">
      <c r="B111" s="33" t="s">
        <v>262</v>
      </c>
      <c r="C111" s="18" t="s">
        <v>60</v>
      </c>
      <c r="D111" s="21" t="s">
        <v>168</v>
      </c>
      <c r="E111" s="23"/>
      <c r="F111" s="23"/>
      <c r="G111" s="23"/>
      <c r="H111" s="23"/>
      <c r="I111" s="23"/>
      <c r="J111" s="23"/>
      <c r="K111" s="23"/>
      <c r="L111" s="23"/>
      <c r="M111" s="23"/>
      <c r="N111" s="23"/>
      <c r="O111" s="23"/>
      <c r="P111" s="23"/>
      <c r="Q111" s="23"/>
      <c r="R111" s="23"/>
      <c r="S111" s="24"/>
      <c r="T111" s="23"/>
      <c r="U111" s="23"/>
      <c r="V111" s="23"/>
      <c r="W111" s="23"/>
      <c r="X111" s="23"/>
      <c r="Y111" s="23"/>
      <c r="Z111" s="23"/>
      <c r="AA111" s="23"/>
      <c r="AB111" s="23"/>
      <c r="AC111" s="23"/>
      <c r="AD111" s="23"/>
      <c r="AE111" s="23"/>
      <c r="AF111" s="23"/>
      <c r="AG111" s="23"/>
      <c r="AH111" s="24"/>
    </row>
    <row r="112" spans="2:34" x14ac:dyDescent="0.3">
      <c r="B112" s="33" t="s">
        <v>262</v>
      </c>
      <c r="C112" s="18" t="s">
        <v>55</v>
      </c>
      <c r="D112" s="21" t="s">
        <v>312</v>
      </c>
      <c r="E112" s="23"/>
      <c r="F112" s="23"/>
      <c r="G112" s="23"/>
      <c r="H112" s="23"/>
      <c r="I112" s="23"/>
      <c r="J112" s="23"/>
      <c r="K112" s="23"/>
      <c r="L112" s="23"/>
      <c r="M112" s="23"/>
      <c r="N112" s="23"/>
      <c r="O112" s="23"/>
      <c r="P112" s="23"/>
      <c r="Q112" s="23"/>
      <c r="R112" s="23"/>
      <c r="S112" s="24"/>
      <c r="T112" s="23"/>
      <c r="U112" s="23"/>
      <c r="V112" s="23"/>
      <c r="W112" s="23"/>
      <c r="X112" s="23"/>
      <c r="Y112" s="23"/>
      <c r="Z112" s="23"/>
      <c r="AA112" s="23"/>
      <c r="AB112" s="23"/>
      <c r="AC112" s="23"/>
      <c r="AD112" s="23"/>
      <c r="AE112" s="23"/>
      <c r="AF112" s="23"/>
      <c r="AG112" s="23"/>
      <c r="AH112" s="24"/>
    </row>
    <row r="113" spans="2:34" x14ac:dyDescent="0.3">
      <c r="B113" s="33" t="s">
        <v>262</v>
      </c>
      <c r="C113" s="18" t="s">
        <v>61</v>
      </c>
      <c r="D113" s="21" t="s">
        <v>169</v>
      </c>
      <c r="E113" s="23"/>
      <c r="F113" s="23"/>
      <c r="G113" s="23"/>
      <c r="H113" s="23"/>
      <c r="I113" s="23"/>
      <c r="J113" s="23"/>
      <c r="K113" s="23"/>
      <c r="L113" s="23"/>
      <c r="M113" s="23"/>
      <c r="N113" s="23"/>
      <c r="O113" s="23"/>
      <c r="P113" s="23"/>
      <c r="Q113" s="23"/>
      <c r="R113" s="23"/>
      <c r="S113" s="24"/>
      <c r="T113" s="23"/>
      <c r="U113" s="23"/>
      <c r="V113" s="23"/>
      <c r="W113" s="23"/>
      <c r="X113" s="23"/>
      <c r="Y113" s="23"/>
      <c r="Z113" s="23"/>
      <c r="AA113" s="23"/>
      <c r="AB113" s="23"/>
      <c r="AC113" s="23"/>
      <c r="AD113" s="23"/>
      <c r="AE113" s="23"/>
      <c r="AF113" s="23"/>
      <c r="AG113" s="23"/>
      <c r="AH113" s="24"/>
    </row>
    <row r="114" spans="2:34" x14ac:dyDescent="0.3">
      <c r="B114" s="33" t="s">
        <v>262</v>
      </c>
      <c r="C114" s="18" t="s">
        <v>62</v>
      </c>
      <c r="D114" s="21" t="s">
        <v>170</v>
      </c>
      <c r="E114" s="23"/>
      <c r="F114" s="23"/>
      <c r="G114" s="23"/>
      <c r="H114" s="23"/>
      <c r="I114" s="23"/>
      <c r="J114" s="23"/>
      <c r="K114" s="23"/>
      <c r="L114" s="23"/>
      <c r="M114" s="23"/>
      <c r="N114" s="23"/>
      <c r="O114" s="23"/>
      <c r="P114" s="23"/>
      <c r="Q114" s="23"/>
      <c r="R114" s="23"/>
      <c r="S114" s="24"/>
      <c r="T114" s="23"/>
      <c r="U114" s="23"/>
      <c r="V114" s="23"/>
      <c r="W114" s="23"/>
      <c r="X114" s="23"/>
      <c r="Y114" s="23"/>
      <c r="Z114" s="23"/>
      <c r="AA114" s="23"/>
      <c r="AB114" s="23"/>
      <c r="AC114" s="23"/>
      <c r="AD114" s="23"/>
      <c r="AE114" s="23"/>
      <c r="AF114" s="23"/>
      <c r="AG114" s="23"/>
      <c r="AH114" s="24"/>
    </row>
    <row r="115" spans="2:34" x14ac:dyDescent="0.3">
      <c r="B115" s="33" t="s">
        <v>262</v>
      </c>
      <c r="C115" s="18" t="s">
        <v>63</v>
      </c>
      <c r="D115" s="21" t="s">
        <v>313</v>
      </c>
      <c r="E115" s="23"/>
      <c r="F115" s="23"/>
      <c r="G115" s="23"/>
      <c r="H115" s="23"/>
      <c r="I115" s="23"/>
      <c r="J115" s="23"/>
      <c r="K115" s="23"/>
      <c r="L115" s="23"/>
      <c r="M115" s="23"/>
      <c r="N115" s="23"/>
      <c r="O115" s="23"/>
      <c r="P115" s="23"/>
      <c r="Q115" s="23"/>
      <c r="R115" s="23"/>
      <c r="S115" s="24"/>
      <c r="T115" s="23"/>
      <c r="U115" s="23"/>
      <c r="V115" s="23"/>
      <c r="W115" s="23"/>
      <c r="X115" s="23"/>
      <c r="Y115" s="23"/>
      <c r="Z115" s="23"/>
      <c r="AA115" s="23"/>
      <c r="AB115" s="23"/>
      <c r="AC115" s="23"/>
      <c r="AD115" s="23"/>
      <c r="AE115" s="23"/>
      <c r="AF115" s="23"/>
      <c r="AG115" s="23"/>
      <c r="AH115" s="24"/>
    </row>
    <row r="116" spans="2:34" x14ac:dyDescent="0.3">
      <c r="B116" s="33" t="s">
        <v>274</v>
      </c>
      <c r="C116" s="18" t="s">
        <v>482</v>
      </c>
      <c r="D116" s="21" t="s">
        <v>483</v>
      </c>
      <c r="E116" s="23"/>
      <c r="F116" s="23"/>
      <c r="G116" s="23"/>
      <c r="H116" s="23"/>
      <c r="I116" s="23"/>
      <c r="J116" s="23"/>
      <c r="K116" s="23"/>
      <c r="L116" s="23"/>
      <c r="M116" s="23"/>
      <c r="N116" s="23"/>
      <c r="O116" s="23"/>
      <c r="P116" s="23"/>
      <c r="Q116" s="23"/>
      <c r="R116" s="23"/>
      <c r="S116" s="24"/>
      <c r="T116" s="23"/>
      <c r="U116" s="23"/>
      <c r="V116" s="23"/>
      <c r="W116" s="23"/>
      <c r="X116" s="23"/>
      <c r="Y116" s="23"/>
      <c r="Z116" s="23"/>
      <c r="AA116" s="23"/>
      <c r="AB116" s="23"/>
      <c r="AC116" s="23"/>
      <c r="AD116" s="23"/>
      <c r="AE116" s="23"/>
      <c r="AF116" s="23"/>
      <c r="AG116" s="23"/>
      <c r="AH116" s="24"/>
    </row>
    <row r="117" spans="2:34" x14ac:dyDescent="0.3">
      <c r="B117" s="33" t="s">
        <v>274</v>
      </c>
      <c r="C117" s="18" t="s">
        <v>484</v>
      </c>
      <c r="D117" s="21" t="s">
        <v>485</v>
      </c>
      <c r="E117" s="23"/>
      <c r="F117" s="23"/>
      <c r="G117" s="23"/>
      <c r="H117" s="23"/>
      <c r="I117" s="23"/>
      <c r="J117" s="23"/>
      <c r="K117" s="23"/>
      <c r="L117" s="23"/>
      <c r="M117" s="23"/>
      <c r="N117" s="23"/>
      <c r="O117" s="23"/>
      <c r="P117" s="23"/>
      <c r="Q117" s="23"/>
      <c r="R117" s="23"/>
      <c r="S117" s="24"/>
      <c r="T117" s="23"/>
      <c r="U117" s="23"/>
      <c r="V117" s="23"/>
      <c r="W117" s="23"/>
      <c r="X117" s="23"/>
      <c r="Y117" s="23"/>
      <c r="Z117" s="23"/>
      <c r="AA117" s="23"/>
      <c r="AB117" s="23"/>
      <c r="AC117" s="23"/>
      <c r="AD117" s="23"/>
      <c r="AE117" s="23"/>
      <c r="AF117" s="23"/>
      <c r="AG117" s="23"/>
      <c r="AH117" s="24"/>
    </row>
    <row r="118" spans="2:34" x14ac:dyDescent="0.3">
      <c r="B118" s="33" t="s">
        <v>274</v>
      </c>
      <c r="C118" s="18" t="s">
        <v>81</v>
      </c>
      <c r="D118" s="21" t="s">
        <v>318</v>
      </c>
      <c r="E118" s="23"/>
      <c r="F118" s="23"/>
      <c r="G118" s="23"/>
      <c r="H118" s="23"/>
      <c r="I118" s="23"/>
      <c r="J118" s="23"/>
      <c r="K118" s="23"/>
      <c r="L118" s="23"/>
      <c r="M118" s="23"/>
      <c r="N118" s="23"/>
      <c r="O118" s="23"/>
      <c r="P118" s="23"/>
      <c r="Q118" s="23"/>
      <c r="R118" s="23"/>
      <c r="S118" s="24"/>
      <c r="T118" s="23"/>
      <c r="U118" s="23"/>
      <c r="V118" s="23"/>
      <c r="W118" s="23"/>
      <c r="X118" s="23"/>
      <c r="Y118" s="23"/>
      <c r="Z118" s="23"/>
      <c r="AA118" s="23"/>
      <c r="AB118" s="23"/>
      <c r="AC118" s="23"/>
      <c r="AD118" s="23"/>
      <c r="AE118" s="23"/>
      <c r="AF118" s="23"/>
      <c r="AG118" s="23"/>
      <c r="AH118" s="24"/>
    </row>
    <row r="119" spans="2:34" x14ac:dyDescent="0.3">
      <c r="B119" s="33" t="s">
        <v>274</v>
      </c>
      <c r="C119" s="18" t="s">
        <v>82</v>
      </c>
      <c r="D119" s="21" t="s">
        <v>319</v>
      </c>
      <c r="E119" s="23"/>
      <c r="F119" s="23"/>
      <c r="G119" s="23"/>
      <c r="H119" s="23"/>
      <c r="I119" s="23"/>
      <c r="J119" s="23"/>
      <c r="K119" s="23"/>
      <c r="L119" s="23"/>
      <c r="M119" s="23"/>
      <c r="N119" s="23"/>
      <c r="O119" s="23"/>
      <c r="P119" s="23"/>
      <c r="Q119" s="23"/>
      <c r="R119" s="23"/>
      <c r="S119" s="24"/>
      <c r="T119" s="23"/>
      <c r="U119" s="23"/>
      <c r="V119" s="23"/>
      <c r="W119" s="23"/>
      <c r="X119" s="23"/>
      <c r="Y119" s="23"/>
      <c r="Z119" s="23"/>
      <c r="AA119" s="23"/>
      <c r="AB119" s="23"/>
      <c r="AC119" s="23"/>
      <c r="AD119" s="23"/>
      <c r="AE119" s="23"/>
      <c r="AF119" s="23"/>
      <c r="AG119" s="23"/>
      <c r="AH119" s="24"/>
    </row>
    <row r="120" spans="2:34" x14ac:dyDescent="0.3">
      <c r="B120" s="33" t="s">
        <v>274</v>
      </c>
      <c r="C120" s="18" t="s">
        <v>486</v>
      </c>
      <c r="D120" s="21" t="s">
        <v>487</v>
      </c>
      <c r="E120" s="23"/>
      <c r="F120" s="23"/>
      <c r="G120" s="23"/>
      <c r="H120" s="23"/>
      <c r="I120" s="23"/>
      <c r="J120" s="23"/>
      <c r="K120" s="23"/>
      <c r="L120" s="23"/>
      <c r="M120" s="23"/>
      <c r="N120" s="23"/>
      <c r="O120" s="23"/>
      <c r="P120" s="23"/>
      <c r="Q120" s="23"/>
      <c r="R120" s="23"/>
      <c r="S120" s="24"/>
      <c r="T120" s="23"/>
      <c r="U120" s="23"/>
      <c r="V120" s="23"/>
      <c r="W120" s="23"/>
      <c r="X120" s="23"/>
      <c r="Y120" s="23"/>
      <c r="Z120" s="23"/>
      <c r="AA120" s="23"/>
      <c r="AB120" s="23"/>
      <c r="AC120" s="23"/>
      <c r="AD120" s="23"/>
      <c r="AE120" s="23"/>
      <c r="AF120" s="23"/>
      <c r="AG120" s="23"/>
      <c r="AH120" s="24"/>
    </row>
    <row r="121" spans="2:34" x14ac:dyDescent="0.3">
      <c r="B121" s="33" t="s">
        <v>274</v>
      </c>
      <c r="C121" s="18" t="s">
        <v>85</v>
      </c>
      <c r="D121" s="21" t="s">
        <v>184</v>
      </c>
      <c r="E121" s="23"/>
      <c r="F121" s="23"/>
      <c r="G121" s="23"/>
      <c r="H121" s="23"/>
      <c r="I121" s="23"/>
      <c r="J121" s="23"/>
      <c r="K121" s="23"/>
      <c r="L121" s="23"/>
      <c r="M121" s="23"/>
      <c r="N121" s="23"/>
      <c r="O121" s="23"/>
      <c r="P121" s="23"/>
      <c r="Q121" s="23"/>
      <c r="R121" s="23"/>
      <c r="S121" s="24"/>
      <c r="T121" s="23"/>
      <c r="U121" s="23"/>
      <c r="V121" s="23"/>
      <c r="W121" s="23"/>
      <c r="X121" s="23"/>
      <c r="Y121" s="23"/>
      <c r="Z121" s="23"/>
      <c r="AA121" s="23"/>
      <c r="AB121" s="23"/>
      <c r="AC121" s="23"/>
      <c r="AD121" s="23"/>
      <c r="AE121" s="23"/>
      <c r="AF121" s="23"/>
      <c r="AG121" s="23"/>
      <c r="AH121" s="24"/>
    </row>
    <row r="122" spans="2:34" x14ac:dyDescent="0.3">
      <c r="B122" s="33" t="s">
        <v>274</v>
      </c>
      <c r="C122" s="18" t="s">
        <v>488</v>
      </c>
      <c r="D122" s="21" t="s">
        <v>489</v>
      </c>
      <c r="E122" s="23"/>
      <c r="F122" s="23"/>
      <c r="G122" s="23"/>
      <c r="H122" s="23"/>
      <c r="I122" s="23"/>
      <c r="J122" s="23"/>
      <c r="K122" s="23"/>
      <c r="L122" s="23"/>
      <c r="M122" s="23"/>
      <c r="N122" s="23"/>
      <c r="O122" s="23"/>
      <c r="P122" s="23"/>
      <c r="Q122" s="23"/>
      <c r="R122" s="23"/>
      <c r="S122" s="24"/>
      <c r="T122" s="23"/>
      <c r="U122" s="23"/>
      <c r="V122" s="23"/>
      <c r="W122" s="23"/>
      <c r="X122" s="23"/>
      <c r="Y122" s="23"/>
      <c r="Z122" s="23"/>
      <c r="AA122" s="23"/>
      <c r="AB122" s="23"/>
      <c r="AC122" s="23"/>
      <c r="AD122" s="23"/>
      <c r="AE122" s="23"/>
      <c r="AF122" s="23"/>
      <c r="AG122" s="23"/>
      <c r="AH122" s="24"/>
    </row>
    <row r="123" spans="2:34" x14ac:dyDescent="0.3">
      <c r="B123" s="33" t="s">
        <v>274</v>
      </c>
      <c r="C123" s="18" t="s">
        <v>591</v>
      </c>
      <c r="D123" s="21" t="s">
        <v>592</v>
      </c>
      <c r="E123" s="23"/>
      <c r="F123" s="23"/>
      <c r="G123" s="23"/>
      <c r="H123" s="23"/>
      <c r="I123" s="23"/>
      <c r="J123" s="23"/>
      <c r="K123" s="23"/>
      <c r="L123" s="23"/>
      <c r="M123" s="23"/>
      <c r="N123" s="23"/>
      <c r="O123" s="23"/>
      <c r="P123" s="23"/>
      <c r="Q123" s="23"/>
      <c r="R123" s="23"/>
      <c r="S123" s="24"/>
      <c r="T123" s="23"/>
      <c r="U123" s="23"/>
      <c r="V123" s="23"/>
      <c r="W123" s="23"/>
      <c r="X123" s="23"/>
      <c r="Y123" s="23"/>
      <c r="Z123" s="23"/>
      <c r="AA123" s="23"/>
      <c r="AB123" s="23"/>
      <c r="AC123" s="23"/>
      <c r="AD123" s="23"/>
      <c r="AE123" s="23"/>
      <c r="AF123" s="23"/>
      <c r="AG123" s="23"/>
      <c r="AH123" s="24"/>
    </row>
    <row r="124" spans="2:34" x14ac:dyDescent="0.3">
      <c r="B124" s="33" t="s">
        <v>274</v>
      </c>
      <c r="C124" s="18" t="s">
        <v>490</v>
      </c>
      <c r="D124" s="21" t="s">
        <v>491</v>
      </c>
      <c r="E124" s="23"/>
      <c r="F124" s="23"/>
      <c r="G124" s="23"/>
      <c r="H124" s="23"/>
      <c r="I124" s="23"/>
      <c r="J124" s="23"/>
      <c r="K124" s="23"/>
      <c r="L124" s="23"/>
      <c r="M124" s="23"/>
      <c r="N124" s="23"/>
      <c r="O124" s="23"/>
      <c r="P124" s="23"/>
      <c r="Q124" s="23"/>
      <c r="R124" s="23"/>
      <c r="S124" s="24"/>
      <c r="T124" s="23"/>
      <c r="U124" s="23"/>
      <c r="V124" s="23"/>
      <c r="W124" s="23"/>
      <c r="X124" s="23"/>
      <c r="Y124" s="23"/>
      <c r="Z124" s="23"/>
      <c r="AA124" s="23"/>
      <c r="AB124" s="23"/>
      <c r="AC124" s="23"/>
      <c r="AD124" s="23"/>
      <c r="AE124" s="23"/>
      <c r="AF124" s="23"/>
      <c r="AG124" s="23"/>
      <c r="AH124" s="24"/>
    </row>
    <row r="125" spans="2:34" x14ac:dyDescent="0.3">
      <c r="B125" s="33" t="s">
        <v>274</v>
      </c>
      <c r="C125" s="18" t="s">
        <v>89</v>
      </c>
      <c r="D125" s="21" t="s">
        <v>186</v>
      </c>
      <c r="E125" s="23"/>
      <c r="F125" s="23"/>
      <c r="G125" s="23"/>
      <c r="H125" s="23"/>
      <c r="I125" s="23"/>
      <c r="J125" s="23"/>
      <c r="K125" s="23"/>
      <c r="L125" s="23"/>
      <c r="M125" s="23"/>
      <c r="N125" s="23"/>
      <c r="O125" s="23"/>
      <c r="P125" s="23"/>
      <c r="Q125" s="23"/>
      <c r="R125" s="23"/>
      <c r="S125" s="24"/>
      <c r="T125" s="23"/>
      <c r="U125" s="23"/>
      <c r="V125" s="23"/>
      <c r="W125" s="23"/>
      <c r="X125" s="23"/>
      <c r="Y125" s="23"/>
      <c r="Z125" s="23"/>
      <c r="AA125" s="23"/>
      <c r="AB125" s="23"/>
      <c r="AC125" s="23"/>
      <c r="AD125" s="23"/>
      <c r="AE125" s="23"/>
      <c r="AF125" s="23"/>
      <c r="AG125" s="23"/>
      <c r="AH125" s="24"/>
    </row>
    <row r="126" spans="2:34" x14ac:dyDescent="0.3">
      <c r="B126" s="33" t="s">
        <v>274</v>
      </c>
      <c r="C126" s="18" t="s">
        <v>476</v>
      </c>
      <c r="D126" s="21" t="s">
        <v>477</v>
      </c>
      <c r="E126" s="23"/>
      <c r="F126" s="23"/>
      <c r="G126" s="23"/>
      <c r="H126" s="23"/>
      <c r="I126" s="23"/>
      <c r="J126" s="23"/>
      <c r="K126" s="23"/>
      <c r="L126" s="23"/>
      <c r="M126" s="23"/>
      <c r="N126" s="23"/>
      <c r="O126" s="23"/>
      <c r="P126" s="23"/>
      <c r="Q126" s="23"/>
      <c r="R126" s="23"/>
      <c r="S126" s="24"/>
      <c r="T126" s="23"/>
      <c r="U126" s="23"/>
      <c r="V126" s="23"/>
      <c r="W126" s="23"/>
      <c r="X126" s="23"/>
      <c r="Y126" s="23"/>
      <c r="Z126" s="23"/>
      <c r="AA126" s="23"/>
      <c r="AB126" s="23"/>
      <c r="AC126" s="23"/>
      <c r="AD126" s="23"/>
      <c r="AE126" s="23"/>
      <c r="AF126" s="23"/>
      <c r="AG126" s="23"/>
      <c r="AH126" s="24"/>
    </row>
    <row r="127" spans="2:34" x14ac:dyDescent="0.3">
      <c r="B127" s="33" t="s">
        <v>274</v>
      </c>
      <c r="C127" s="18" t="s">
        <v>92</v>
      </c>
      <c r="D127" s="21" t="s">
        <v>189</v>
      </c>
      <c r="E127" s="23"/>
      <c r="F127" s="23"/>
      <c r="G127" s="23"/>
      <c r="H127" s="23"/>
      <c r="I127" s="23"/>
      <c r="J127" s="23"/>
      <c r="K127" s="23"/>
      <c r="L127" s="23"/>
      <c r="M127" s="23"/>
      <c r="N127" s="23"/>
      <c r="O127" s="23"/>
      <c r="P127" s="23"/>
      <c r="Q127" s="23"/>
      <c r="R127" s="23"/>
      <c r="S127" s="24"/>
      <c r="T127" s="23"/>
      <c r="U127" s="23"/>
      <c r="V127" s="23"/>
      <c r="W127" s="23"/>
      <c r="X127" s="23"/>
      <c r="Y127" s="23"/>
      <c r="Z127" s="23"/>
      <c r="AA127" s="23"/>
      <c r="AB127" s="23"/>
      <c r="AC127" s="23"/>
      <c r="AD127" s="23"/>
      <c r="AE127" s="23"/>
      <c r="AF127" s="23"/>
      <c r="AG127" s="23"/>
      <c r="AH127" s="24"/>
    </row>
    <row r="128" spans="2:34" x14ac:dyDescent="0.3">
      <c r="B128" s="33" t="s">
        <v>274</v>
      </c>
      <c r="C128" s="18" t="s">
        <v>93</v>
      </c>
      <c r="D128" s="21" t="s">
        <v>190</v>
      </c>
      <c r="E128" s="23"/>
      <c r="F128" s="23"/>
      <c r="G128" s="23"/>
      <c r="H128" s="23"/>
      <c r="I128" s="23"/>
      <c r="J128" s="23"/>
      <c r="K128" s="23"/>
      <c r="L128" s="23"/>
      <c r="M128" s="23"/>
      <c r="N128" s="23"/>
      <c r="O128" s="23"/>
      <c r="P128" s="23"/>
      <c r="Q128" s="23"/>
      <c r="R128" s="23"/>
      <c r="S128" s="24"/>
      <c r="T128" s="23"/>
      <c r="U128" s="23"/>
      <c r="V128" s="23"/>
      <c r="W128" s="23"/>
      <c r="X128" s="23"/>
      <c r="Y128" s="23"/>
      <c r="Z128" s="23"/>
      <c r="AA128" s="23"/>
      <c r="AB128" s="23"/>
      <c r="AC128" s="23"/>
      <c r="AD128" s="23"/>
      <c r="AE128" s="23"/>
      <c r="AF128" s="23"/>
      <c r="AG128" s="23"/>
      <c r="AH128" s="24"/>
    </row>
    <row r="129" spans="2:34" x14ac:dyDescent="0.3">
      <c r="B129" s="33" t="s">
        <v>274</v>
      </c>
      <c r="C129" s="18" t="s">
        <v>94</v>
      </c>
      <c r="D129" s="21" t="s">
        <v>322</v>
      </c>
      <c r="E129" s="23"/>
      <c r="F129" s="23"/>
      <c r="G129" s="23"/>
      <c r="H129" s="23"/>
      <c r="I129" s="23"/>
      <c r="J129" s="23"/>
      <c r="K129" s="23"/>
      <c r="L129" s="23"/>
      <c r="M129" s="23"/>
      <c r="N129" s="23"/>
      <c r="O129" s="23"/>
      <c r="P129" s="23"/>
      <c r="Q129" s="23"/>
      <c r="R129" s="23"/>
      <c r="S129" s="24"/>
      <c r="T129" s="23"/>
      <c r="U129" s="23"/>
      <c r="V129" s="23"/>
      <c r="W129" s="23"/>
      <c r="X129" s="23"/>
      <c r="Y129" s="23"/>
      <c r="Z129" s="23"/>
      <c r="AA129" s="23"/>
      <c r="AB129" s="23"/>
      <c r="AC129" s="23"/>
      <c r="AD129" s="23"/>
      <c r="AE129" s="23"/>
      <c r="AF129" s="23"/>
      <c r="AG129" s="23"/>
      <c r="AH129" s="24"/>
    </row>
    <row r="130" spans="2:34" x14ac:dyDescent="0.3">
      <c r="B130" s="33" t="s">
        <v>274</v>
      </c>
      <c r="C130" s="18" t="s">
        <v>95</v>
      </c>
      <c r="D130" s="21" t="s">
        <v>323</v>
      </c>
      <c r="E130" s="23"/>
      <c r="F130" s="23"/>
      <c r="G130" s="23"/>
      <c r="H130" s="23"/>
      <c r="I130" s="23"/>
      <c r="J130" s="23"/>
      <c r="K130" s="23"/>
      <c r="L130" s="23"/>
      <c r="M130" s="23"/>
      <c r="N130" s="23"/>
      <c r="O130" s="23"/>
      <c r="P130" s="23"/>
      <c r="Q130" s="23"/>
      <c r="R130" s="23"/>
      <c r="S130" s="24"/>
      <c r="T130" s="23"/>
      <c r="U130" s="23"/>
      <c r="V130" s="23"/>
      <c r="W130" s="23"/>
      <c r="X130" s="23"/>
      <c r="Y130" s="23"/>
      <c r="Z130" s="23"/>
      <c r="AA130" s="23"/>
      <c r="AB130" s="23"/>
      <c r="AC130" s="23"/>
      <c r="AD130" s="23"/>
      <c r="AE130" s="23"/>
      <c r="AF130" s="23"/>
      <c r="AG130" s="23"/>
      <c r="AH130" s="24"/>
    </row>
    <row r="131" spans="2:34" x14ac:dyDescent="0.3">
      <c r="B131" s="33" t="s">
        <v>274</v>
      </c>
      <c r="C131" s="18" t="s">
        <v>96</v>
      </c>
      <c r="D131" s="21" t="s">
        <v>191</v>
      </c>
      <c r="E131" s="23"/>
      <c r="F131" s="23"/>
      <c r="G131" s="23"/>
      <c r="H131" s="23"/>
      <c r="I131" s="23"/>
      <c r="J131" s="23"/>
      <c r="K131" s="23"/>
      <c r="L131" s="23"/>
      <c r="M131" s="23"/>
      <c r="N131" s="23"/>
      <c r="O131" s="23"/>
      <c r="P131" s="23"/>
      <c r="Q131" s="23"/>
      <c r="R131" s="23"/>
      <c r="S131" s="24"/>
      <c r="T131" s="23"/>
      <c r="U131" s="23"/>
      <c r="V131" s="23"/>
      <c r="W131" s="23"/>
      <c r="X131" s="23"/>
      <c r="Y131" s="23"/>
      <c r="Z131" s="23"/>
      <c r="AA131" s="23"/>
      <c r="AB131" s="23"/>
      <c r="AC131" s="23"/>
      <c r="AD131" s="23"/>
      <c r="AE131" s="23"/>
      <c r="AF131" s="23"/>
      <c r="AG131" s="23"/>
      <c r="AH131" s="24"/>
    </row>
    <row r="132" spans="2:34" x14ac:dyDescent="0.3">
      <c r="B132" s="33" t="s">
        <v>274</v>
      </c>
      <c r="C132" s="18" t="s">
        <v>478</v>
      </c>
      <c r="D132" s="21" t="s">
        <v>479</v>
      </c>
      <c r="E132" s="23"/>
      <c r="F132" s="23"/>
      <c r="G132" s="23"/>
      <c r="H132" s="23"/>
      <c r="I132" s="23"/>
      <c r="J132" s="23"/>
      <c r="K132" s="23"/>
      <c r="L132" s="23"/>
      <c r="M132" s="23"/>
      <c r="N132" s="23"/>
      <c r="O132" s="23"/>
      <c r="P132" s="23"/>
      <c r="Q132" s="23"/>
      <c r="R132" s="23"/>
      <c r="S132" s="24"/>
      <c r="T132" s="23"/>
      <c r="U132" s="23"/>
      <c r="V132" s="23"/>
      <c r="W132" s="23"/>
      <c r="X132" s="23"/>
      <c r="Y132" s="23"/>
      <c r="Z132" s="23"/>
      <c r="AA132" s="23"/>
      <c r="AB132" s="23"/>
      <c r="AC132" s="23"/>
      <c r="AD132" s="23"/>
      <c r="AE132" s="23"/>
      <c r="AF132" s="23"/>
      <c r="AG132" s="23"/>
      <c r="AH132" s="24"/>
    </row>
    <row r="133" spans="2:34" x14ac:dyDescent="0.3">
      <c r="B133" s="33" t="s">
        <v>274</v>
      </c>
      <c r="C133" s="18" t="s">
        <v>100</v>
      </c>
      <c r="D133" s="21" t="s">
        <v>194</v>
      </c>
      <c r="E133" s="23"/>
      <c r="F133" s="23"/>
      <c r="G133" s="23"/>
      <c r="H133" s="23"/>
      <c r="I133" s="23"/>
      <c r="J133" s="23"/>
      <c r="K133" s="23"/>
      <c r="L133" s="23"/>
      <c r="M133" s="23"/>
      <c r="N133" s="23"/>
      <c r="O133" s="23"/>
      <c r="P133" s="23"/>
      <c r="Q133" s="23"/>
      <c r="R133" s="23"/>
      <c r="S133" s="24"/>
      <c r="T133" s="23"/>
      <c r="U133" s="23"/>
      <c r="V133" s="23"/>
      <c r="W133" s="23"/>
      <c r="X133" s="23"/>
      <c r="Y133" s="23"/>
      <c r="Z133" s="23"/>
      <c r="AA133" s="23"/>
      <c r="AB133" s="23"/>
      <c r="AC133" s="23"/>
      <c r="AD133" s="23"/>
      <c r="AE133" s="23"/>
      <c r="AF133" s="23"/>
      <c r="AG133" s="23"/>
      <c r="AH133" s="24"/>
    </row>
    <row r="134" spans="2:34" x14ac:dyDescent="0.3">
      <c r="B134" s="33" t="s">
        <v>274</v>
      </c>
      <c r="C134" s="18" t="s">
        <v>101</v>
      </c>
      <c r="D134" s="21" t="s">
        <v>195</v>
      </c>
      <c r="E134" s="23"/>
      <c r="F134" s="23"/>
      <c r="G134" s="23"/>
      <c r="H134" s="23"/>
      <c r="I134" s="23"/>
      <c r="J134" s="23"/>
      <c r="K134" s="23"/>
      <c r="L134" s="23"/>
      <c r="M134" s="23"/>
      <c r="N134" s="23"/>
      <c r="O134" s="23"/>
      <c r="P134" s="23"/>
      <c r="Q134" s="23"/>
      <c r="R134" s="23"/>
      <c r="S134" s="24"/>
      <c r="T134" s="23"/>
      <c r="U134" s="23"/>
      <c r="V134" s="23"/>
      <c r="W134" s="23"/>
      <c r="X134" s="23"/>
      <c r="Y134" s="23"/>
      <c r="Z134" s="23"/>
      <c r="AA134" s="23"/>
      <c r="AB134" s="23"/>
      <c r="AC134" s="23"/>
      <c r="AD134" s="23"/>
      <c r="AE134" s="23"/>
      <c r="AF134" s="23"/>
      <c r="AG134" s="23"/>
      <c r="AH134" s="24"/>
    </row>
    <row r="135" spans="2:34" x14ac:dyDescent="0.3">
      <c r="B135" s="33" t="s">
        <v>274</v>
      </c>
      <c r="C135" s="18" t="s">
        <v>474</v>
      </c>
      <c r="D135" s="21" t="s">
        <v>475</v>
      </c>
      <c r="E135" s="23"/>
      <c r="F135" s="23"/>
      <c r="G135" s="23"/>
      <c r="H135" s="23"/>
      <c r="I135" s="23"/>
      <c r="J135" s="23"/>
      <c r="K135" s="23"/>
      <c r="L135" s="23"/>
      <c r="M135" s="23"/>
      <c r="N135" s="23"/>
      <c r="O135" s="23"/>
      <c r="P135" s="23"/>
      <c r="Q135" s="23"/>
      <c r="R135" s="23"/>
      <c r="S135" s="24"/>
      <c r="T135" s="23"/>
      <c r="U135" s="23"/>
      <c r="V135" s="23"/>
      <c r="W135" s="23"/>
      <c r="X135" s="23"/>
      <c r="Y135" s="23"/>
      <c r="Z135" s="23"/>
      <c r="AA135" s="23"/>
      <c r="AB135" s="23"/>
      <c r="AC135" s="23"/>
      <c r="AD135" s="23"/>
      <c r="AE135" s="23"/>
      <c r="AF135" s="23"/>
      <c r="AG135" s="23"/>
      <c r="AH135" s="24"/>
    </row>
    <row r="136" spans="2:34" x14ac:dyDescent="0.3">
      <c r="B136" s="33" t="s">
        <v>274</v>
      </c>
      <c r="C136" s="18" t="s">
        <v>105</v>
      </c>
      <c r="D136" s="21" t="s">
        <v>197</v>
      </c>
      <c r="E136" s="23"/>
      <c r="F136" s="23"/>
      <c r="G136" s="23"/>
      <c r="H136" s="23"/>
      <c r="I136" s="23"/>
      <c r="J136" s="23"/>
      <c r="K136" s="23"/>
      <c r="L136" s="23"/>
      <c r="M136" s="23"/>
      <c r="N136" s="23"/>
      <c r="O136" s="23"/>
      <c r="P136" s="23"/>
      <c r="Q136" s="23"/>
      <c r="R136" s="23"/>
      <c r="S136" s="24"/>
      <c r="T136" s="23"/>
      <c r="U136" s="23"/>
      <c r="V136" s="23"/>
      <c r="W136" s="23"/>
      <c r="X136" s="23"/>
      <c r="Y136" s="23"/>
      <c r="Z136" s="23"/>
      <c r="AA136" s="23"/>
      <c r="AB136" s="23"/>
      <c r="AC136" s="23"/>
      <c r="AD136" s="23"/>
      <c r="AE136" s="23"/>
      <c r="AF136" s="23"/>
      <c r="AG136" s="23"/>
      <c r="AH136" s="24"/>
    </row>
    <row r="137" spans="2:34" x14ac:dyDescent="0.3">
      <c r="B137" s="33" t="s">
        <v>274</v>
      </c>
      <c r="C137" s="18" t="s">
        <v>111</v>
      </c>
      <c r="D137" s="21" t="s">
        <v>324</v>
      </c>
      <c r="E137" s="23"/>
      <c r="F137" s="23"/>
      <c r="G137" s="23"/>
      <c r="H137" s="23"/>
      <c r="I137" s="23"/>
      <c r="J137" s="23"/>
      <c r="K137" s="23"/>
      <c r="L137" s="23"/>
      <c r="M137" s="23"/>
      <c r="N137" s="23"/>
      <c r="O137" s="23"/>
      <c r="P137" s="23"/>
      <c r="Q137" s="23"/>
      <c r="R137" s="23"/>
      <c r="S137" s="24"/>
      <c r="T137" s="23"/>
      <c r="U137" s="23"/>
      <c r="V137" s="23"/>
      <c r="W137" s="23"/>
      <c r="X137" s="23"/>
      <c r="Y137" s="23"/>
      <c r="Z137" s="23"/>
      <c r="AA137" s="23"/>
      <c r="AB137" s="23"/>
      <c r="AC137" s="23"/>
      <c r="AD137" s="23"/>
      <c r="AE137" s="23"/>
      <c r="AF137" s="23"/>
      <c r="AG137" s="23"/>
      <c r="AH137" s="24"/>
    </row>
    <row r="138" spans="2:34" x14ac:dyDescent="0.3">
      <c r="B138" s="33" t="s">
        <v>274</v>
      </c>
      <c r="C138" s="18" t="s">
        <v>480</v>
      </c>
      <c r="D138" s="21" t="s">
        <v>481</v>
      </c>
      <c r="E138" s="23"/>
      <c r="F138" s="23"/>
      <c r="G138" s="23"/>
      <c r="H138" s="23"/>
      <c r="I138" s="23"/>
      <c r="J138" s="23"/>
      <c r="K138" s="23"/>
      <c r="L138" s="23"/>
      <c r="M138" s="23"/>
      <c r="N138" s="23"/>
      <c r="O138" s="23"/>
      <c r="P138" s="23"/>
      <c r="Q138" s="23"/>
      <c r="R138" s="23"/>
      <c r="S138" s="24"/>
      <c r="T138" s="23"/>
      <c r="U138" s="23"/>
      <c r="V138" s="23"/>
      <c r="W138" s="23"/>
      <c r="X138" s="23"/>
      <c r="Y138" s="23"/>
      <c r="Z138" s="23"/>
      <c r="AA138" s="23"/>
      <c r="AB138" s="23"/>
      <c r="AC138" s="23"/>
      <c r="AD138" s="23"/>
      <c r="AE138" s="23"/>
      <c r="AF138" s="23"/>
      <c r="AG138" s="23"/>
      <c r="AH138" s="24"/>
    </row>
    <row r="139" spans="2:34" x14ac:dyDescent="0.3">
      <c r="B139" s="33" t="s">
        <v>279</v>
      </c>
      <c r="C139" s="18" t="s">
        <v>76</v>
      </c>
      <c r="D139" s="21" t="s">
        <v>179</v>
      </c>
      <c r="E139" s="23"/>
      <c r="F139" s="23"/>
      <c r="G139" s="23"/>
      <c r="H139" s="23"/>
      <c r="I139" s="23"/>
      <c r="J139" s="23"/>
      <c r="K139" s="23"/>
      <c r="L139" s="23"/>
      <c r="M139" s="23"/>
      <c r="N139" s="23"/>
      <c r="O139" s="23"/>
      <c r="P139" s="23"/>
      <c r="Q139" s="23"/>
      <c r="R139" s="23"/>
      <c r="S139" s="24"/>
      <c r="T139" s="23"/>
      <c r="U139" s="23"/>
      <c r="V139" s="23"/>
      <c r="W139" s="23"/>
      <c r="X139" s="23"/>
      <c r="Y139" s="23"/>
      <c r="Z139" s="23"/>
      <c r="AA139" s="23"/>
      <c r="AB139" s="23"/>
      <c r="AC139" s="23"/>
      <c r="AD139" s="23"/>
      <c r="AE139" s="23"/>
      <c r="AF139" s="23"/>
      <c r="AG139" s="23"/>
      <c r="AH139" s="24"/>
    </row>
    <row r="140" spans="2:34" x14ac:dyDescent="0.3">
      <c r="B140" s="33" t="s">
        <v>279</v>
      </c>
      <c r="C140" s="18" t="s">
        <v>499</v>
      </c>
      <c r="D140" s="21" t="s">
        <v>500</v>
      </c>
      <c r="E140" s="23"/>
      <c r="F140" s="23"/>
      <c r="G140" s="23"/>
      <c r="H140" s="23"/>
      <c r="I140" s="23"/>
      <c r="J140" s="23"/>
      <c r="K140" s="23"/>
      <c r="L140" s="23"/>
      <c r="M140" s="23"/>
      <c r="N140" s="23"/>
      <c r="O140" s="23"/>
      <c r="P140" s="23"/>
      <c r="Q140" s="23"/>
      <c r="R140" s="23"/>
      <c r="S140" s="24"/>
      <c r="T140" s="23"/>
      <c r="U140" s="23"/>
      <c r="V140" s="23"/>
      <c r="W140" s="23"/>
      <c r="X140" s="23"/>
      <c r="Y140" s="23"/>
      <c r="Z140" s="23"/>
      <c r="AA140" s="23"/>
      <c r="AB140" s="23"/>
      <c r="AC140" s="23"/>
      <c r="AD140" s="23"/>
      <c r="AE140" s="23"/>
      <c r="AF140" s="23"/>
      <c r="AG140" s="23"/>
      <c r="AH140" s="24"/>
    </row>
    <row r="141" spans="2:34" x14ac:dyDescent="0.3">
      <c r="B141" s="33" t="s">
        <v>279</v>
      </c>
      <c r="C141" s="18" t="s">
        <v>495</v>
      </c>
      <c r="D141" s="21" t="s">
        <v>496</v>
      </c>
      <c r="E141" s="23"/>
      <c r="F141" s="23"/>
      <c r="G141" s="23"/>
      <c r="H141" s="23"/>
      <c r="I141" s="23"/>
      <c r="J141" s="23"/>
      <c r="K141" s="23"/>
      <c r="L141" s="23"/>
      <c r="M141" s="23"/>
      <c r="N141" s="23"/>
      <c r="O141" s="23"/>
      <c r="P141" s="23"/>
      <c r="Q141" s="23"/>
      <c r="R141" s="23"/>
      <c r="S141" s="24"/>
      <c r="T141" s="23"/>
      <c r="U141" s="23"/>
      <c r="V141" s="23"/>
      <c r="W141" s="23"/>
      <c r="X141" s="23"/>
      <c r="Y141" s="23"/>
      <c r="Z141" s="23"/>
      <c r="AA141" s="23"/>
      <c r="AB141" s="23"/>
      <c r="AC141" s="23"/>
      <c r="AD141" s="23"/>
      <c r="AE141" s="23"/>
      <c r="AF141" s="23"/>
      <c r="AG141" s="23"/>
      <c r="AH141" s="24"/>
    </row>
    <row r="142" spans="2:34" x14ac:dyDescent="0.3">
      <c r="B142" s="33" t="s">
        <v>279</v>
      </c>
      <c r="C142" s="18" t="s">
        <v>80</v>
      </c>
      <c r="D142" s="21" t="s">
        <v>325</v>
      </c>
      <c r="E142" s="23"/>
      <c r="F142" s="23"/>
      <c r="G142" s="23"/>
      <c r="H142" s="23"/>
      <c r="I142" s="23"/>
      <c r="J142" s="23"/>
      <c r="K142" s="23"/>
      <c r="L142" s="23"/>
      <c r="M142" s="23"/>
      <c r="N142" s="23"/>
      <c r="O142" s="23"/>
      <c r="P142" s="23"/>
      <c r="Q142" s="23"/>
      <c r="R142" s="23"/>
      <c r="S142" s="24"/>
      <c r="T142" s="23"/>
      <c r="U142" s="23"/>
      <c r="V142" s="23"/>
      <c r="W142" s="23"/>
      <c r="X142" s="23"/>
      <c r="Y142" s="23"/>
      <c r="Z142" s="23"/>
      <c r="AA142" s="23"/>
      <c r="AB142" s="23"/>
      <c r="AC142" s="23"/>
      <c r="AD142" s="23"/>
      <c r="AE142" s="23"/>
      <c r="AF142" s="23"/>
      <c r="AG142" s="23"/>
      <c r="AH142" s="24"/>
    </row>
    <row r="143" spans="2:34" x14ac:dyDescent="0.3">
      <c r="B143" s="33" t="s">
        <v>279</v>
      </c>
      <c r="C143" s="18" t="s">
        <v>84</v>
      </c>
      <c r="D143" s="21" t="s">
        <v>183</v>
      </c>
      <c r="E143" s="23"/>
      <c r="F143" s="23"/>
      <c r="G143" s="23"/>
      <c r="H143" s="23"/>
      <c r="I143" s="23"/>
      <c r="J143" s="23"/>
      <c r="K143" s="23"/>
      <c r="L143" s="23"/>
      <c r="M143" s="23"/>
      <c r="N143" s="23"/>
      <c r="O143" s="23"/>
      <c r="P143" s="23"/>
      <c r="Q143" s="23"/>
      <c r="R143" s="23"/>
      <c r="S143" s="24"/>
      <c r="T143" s="23"/>
      <c r="U143" s="23"/>
      <c r="V143" s="23"/>
      <c r="W143" s="23"/>
      <c r="X143" s="23"/>
      <c r="Y143" s="23"/>
      <c r="Z143" s="23"/>
      <c r="AA143" s="23"/>
      <c r="AB143" s="23"/>
      <c r="AC143" s="23"/>
      <c r="AD143" s="23"/>
      <c r="AE143" s="23"/>
      <c r="AF143" s="23"/>
      <c r="AG143" s="23"/>
      <c r="AH143" s="24"/>
    </row>
    <row r="144" spans="2:34" x14ac:dyDescent="0.3">
      <c r="B144" s="33" t="s">
        <v>279</v>
      </c>
      <c r="C144" s="18" t="s">
        <v>88</v>
      </c>
      <c r="D144" s="21" t="s">
        <v>185</v>
      </c>
      <c r="E144" s="23"/>
      <c r="F144" s="23"/>
      <c r="G144" s="23"/>
      <c r="H144" s="23"/>
      <c r="I144" s="23"/>
      <c r="J144" s="23"/>
      <c r="K144" s="23"/>
      <c r="L144" s="23"/>
      <c r="M144" s="23"/>
      <c r="N144" s="23"/>
      <c r="O144" s="23"/>
      <c r="P144" s="23"/>
      <c r="Q144" s="23"/>
      <c r="R144" s="23"/>
      <c r="S144" s="24"/>
      <c r="T144" s="23"/>
      <c r="U144" s="23"/>
      <c r="V144" s="23"/>
      <c r="W144" s="23"/>
      <c r="X144" s="23"/>
      <c r="Y144" s="23"/>
      <c r="Z144" s="23"/>
      <c r="AA144" s="23"/>
      <c r="AB144" s="23"/>
      <c r="AC144" s="23"/>
      <c r="AD144" s="23"/>
      <c r="AE144" s="23"/>
      <c r="AF144" s="23"/>
      <c r="AG144" s="23"/>
      <c r="AH144" s="24"/>
    </row>
    <row r="145" spans="2:34" x14ac:dyDescent="0.3">
      <c r="B145" s="33" t="s">
        <v>279</v>
      </c>
      <c r="C145" s="18" t="s">
        <v>72</v>
      </c>
      <c r="D145" s="21" t="s">
        <v>175</v>
      </c>
      <c r="E145" s="23"/>
      <c r="F145" s="23"/>
      <c r="G145" s="23"/>
      <c r="H145" s="23"/>
      <c r="I145" s="23"/>
      <c r="J145" s="23"/>
      <c r="K145" s="23"/>
      <c r="L145" s="23"/>
      <c r="M145" s="23"/>
      <c r="N145" s="23"/>
      <c r="O145" s="23"/>
      <c r="P145" s="23"/>
      <c r="Q145" s="23"/>
      <c r="R145" s="23"/>
      <c r="S145" s="24"/>
      <c r="T145" s="23"/>
      <c r="U145" s="23"/>
      <c r="V145" s="23"/>
      <c r="W145" s="23"/>
      <c r="X145" s="23"/>
      <c r="Y145" s="23"/>
      <c r="Z145" s="23"/>
      <c r="AA145" s="23"/>
      <c r="AB145" s="23"/>
      <c r="AC145" s="23"/>
      <c r="AD145" s="23"/>
      <c r="AE145" s="23"/>
      <c r="AF145" s="23"/>
      <c r="AG145" s="23"/>
      <c r="AH145" s="24"/>
    </row>
    <row r="146" spans="2:34" x14ac:dyDescent="0.3">
      <c r="B146" s="33" t="s">
        <v>279</v>
      </c>
      <c r="C146" s="18" t="s">
        <v>90</v>
      </c>
      <c r="D146" s="21" t="s">
        <v>187</v>
      </c>
      <c r="E146" s="23"/>
      <c r="F146" s="23"/>
      <c r="G146" s="23"/>
      <c r="H146" s="23"/>
      <c r="I146" s="23"/>
      <c r="J146" s="23"/>
      <c r="K146" s="23"/>
      <c r="L146" s="23"/>
      <c r="M146" s="23"/>
      <c r="N146" s="23"/>
      <c r="O146" s="23"/>
      <c r="P146" s="23"/>
      <c r="Q146" s="23"/>
      <c r="R146" s="23"/>
      <c r="S146" s="24"/>
      <c r="T146" s="23"/>
      <c r="U146" s="23"/>
      <c r="V146" s="23"/>
      <c r="W146" s="23"/>
      <c r="X146" s="23"/>
      <c r="Y146" s="23"/>
      <c r="Z146" s="23"/>
      <c r="AA146" s="23"/>
      <c r="AB146" s="23"/>
      <c r="AC146" s="23"/>
      <c r="AD146" s="23"/>
      <c r="AE146" s="23"/>
      <c r="AF146" s="23"/>
      <c r="AG146" s="23"/>
      <c r="AH146" s="24"/>
    </row>
    <row r="147" spans="2:34" x14ac:dyDescent="0.3">
      <c r="B147" s="33" t="s">
        <v>279</v>
      </c>
      <c r="C147" s="18" t="s">
        <v>102</v>
      </c>
      <c r="D147" s="21" t="s">
        <v>422</v>
      </c>
      <c r="E147" s="23"/>
      <c r="F147" s="23"/>
      <c r="G147" s="23"/>
      <c r="H147" s="23"/>
      <c r="I147" s="23"/>
      <c r="J147" s="23"/>
      <c r="K147" s="23"/>
      <c r="L147" s="23"/>
      <c r="M147" s="23"/>
      <c r="N147" s="23"/>
      <c r="O147" s="23"/>
      <c r="P147" s="23"/>
      <c r="Q147" s="23"/>
      <c r="R147" s="23"/>
      <c r="S147" s="24"/>
      <c r="T147" s="23"/>
      <c r="U147" s="23"/>
      <c r="V147" s="23"/>
      <c r="W147" s="23"/>
      <c r="X147" s="23"/>
      <c r="Y147" s="23"/>
      <c r="Z147" s="23"/>
      <c r="AA147" s="23"/>
      <c r="AB147" s="23"/>
      <c r="AC147" s="23"/>
      <c r="AD147" s="23"/>
      <c r="AE147" s="23"/>
      <c r="AF147" s="23"/>
      <c r="AG147" s="23"/>
      <c r="AH147" s="24"/>
    </row>
    <row r="148" spans="2:34" x14ac:dyDescent="0.3">
      <c r="B148" s="33" t="s">
        <v>279</v>
      </c>
      <c r="C148" s="18" t="s">
        <v>493</v>
      </c>
      <c r="D148" s="21" t="s">
        <v>494</v>
      </c>
      <c r="E148" s="23"/>
      <c r="F148" s="23"/>
      <c r="G148" s="23"/>
      <c r="H148" s="23"/>
      <c r="I148" s="23"/>
      <c r="J148" s="23"/>
      <c r="K148" s="23"/>
      <c r="L148" s="23"/>
      <c r="M148" s="23"/>
      <c r="N148" s="23"/>
      <c r="O148" s="23"/>
      <c r="P148" s="23"/>
      <c r="Q148" s="23"/>
      <c r="R148" s="23"/>
      <c r="S148" s="24"/>
      <c r="T148" s="23"/>
      <c r="U148" s="23"/>
      <c r="V148" s="23"/>
      <c r="W148" s="23"/>
      <c r="X148" s="23"/>
      <c r="Y148" s="23"/>
      <c r="Z148" s="23"/>
      <c r="AA148" s="23"/>
      <c r="AB148" s="23"/>
      <c r="AC148" s="23"/>
      <c r="AD148" s="23"/>
      <c r="AE148" s="23"/>
      <c r="AF148" s="23"/>
      <c r="AG148" s="23"/>
      <c r="AH148" s="24"/>
    </row>
    <row r="149" spans="2:34" x14ac:dyDescent="0.3">
      <c r="B149" s="33" t="s">
        <v>279</v>
      </c>
      <c r="C149" s="18" t="s">
        <v>91</v>
      </c>
      <c r="D149" s="21" t="s">
        <v>188</v>
      </c>
      <c r="E149" s="23"/>
      <c r="F149" s="23"/>
      <c r="G149" s="23"/>
      <c r="H149" s="23"/>
      <c r="I149" s="23"/>
      <c r="J149" s="23"/>
      <c r="K149" s="23"/>
      <c r="L149" s="23"/>
      <c r="M149" s="23"/>
      <c r="N149" s="23"/>
      <c r="O149" s="23"/>
      <c r="P149" s="23"/>
      <c r="Q149" s="23"/>
      <c r="R149" s="23"/>
      <c r="S149" s="24"/>
      <c r="T149" s="23"/>
      <c r="U149" s="23"/>
      <c r="V149" s="23"/>
      <c r="W149" s="23"/>
      <c r="X149" s="23"/>
      <c r="Y149" s="23"/>
      <c r="Z149" s="23"/>
      <c r="AA149" s="23"/>
      <c r="AB149" s="23"/>
      <c r="AC149" s="23"/>
      <c r="AD149" s="23"/>
      <c r="AE149" s="23"/>
      <c r="AF149" s="23"/>
      <c r="AG149" s="23"/>
      <c r="AH149" s="24"/>
    </row>
    <row r="150" spans="2:34" x14ac:dyDescent="0.3">
      <c r="B150" s="33" t="s">
        <v>279</v>
      </c>
      <c r="C150" s="18" t="s">
        <v>497</v>
      </c>
      <c r="D150" s="21" t="s">
        <v>498</v>
      </c>
      <c r="E150" s="23"/>
      <c r="F150" s="23"/>
      <c r="G150" s="23"/>
      <c r="H150" s="23"/>
      <c r="I150" s="23"/>
      <c r="J150" s="23"/>
      <c r="K150" s="23"/>
      <c r="L150" s="23"/>
      <c r="M150" s="23"/>
      <c r="N150" s="23"/>
      <c r="O150" s="23"/>
      <c r="P150" s="23"/>
      <c r="Q150" s="23"/>
      <c r="R150" s="23"/>
      <c r="S150" s="24"/>
      <c r="T150" s="23"/>
      <c r="U150" s="23"/>
      <c r="V150" s="23"/>
      <c r="W150" s="23"/>
      <c r="X150" s="23"/>
      <c r="Y150" s="23"/>
      <c r="Z150" s="23"/>
      <c r="AA150" s="23"/>
      <c r="AB150" s="23"/>
      <c r="AC150" s="23"/>
      <c r="AD150" s="23"/>
      <c r="AE150" s="23"/>
      <c r="AF150" s="23"/>
      <c r="AG150" s="23"/>
      <c r="AH150" s="24"/>
    </row>
    <row r="151" spans="2:34" x14ac:dyDescent="0.3">
      <c r="B151" s="33" t="s">
        <v>279</v>
      </c>
      <c r="C151" s="18" t="s">
        <v>97</v>
      </c>
      <c r="D151" s="21" t="s">
        <v>326</v>
      </c>
      <c r="E151" s="23"/>
      <c r="F151" s="23"/>
      <c r="G151" s="23"/>
      <c r="H151" s="23"/>
      <c r="I151" s="23"/>
      <c r="J151" s="23"/>
      <c r="K151" s="23"/>
      <c r="L151" s="23"/>
      <c r="M151" s="23"/>
      <c r="N151" s="23"/>
      <c r="O151" s="23"/>
      <c r="P151" s="23"/>
      <c r="Q151" s="23"/>
      <c r="R151" s="23"/>
      <c r="S151" s="24"/>
      <c r="T151" s="23"/>
      <c r="U151" s="23"/>
      <c r="V151" s="23"/>
      <c r="W151" s="23"/>
      <c r="X151" s="23"/>
      <c r="Y151" s="23"/>
      <c r="Z151" s="23"/>
      <c r="AA151" s="23"/>
      <c r="AB151" s="23"/>
      <c r="AC151" s="23"/>
      <c r="AD151" s="23"/>
      <c r="AE151" s="23"/>
      <c r="AF151" s="23"/>
      <c r="AG151" s="23"/>
      <c r="AH151" s="24"/>
    </row>
    <row r="152" spans="2:34" x14ac:dyDescent="0.3">
      <c r="B152" s="33" t="s">
        <v>279</v>
      </c>
      <c r="C152" s="18" t="s">
        <v>492</v>
      </c>
      <c r="D152" s="21" t="s">
        <v>327</v>
      </c>
      <c r="E152" s="23"/>
      <c r="F152" s="23"/>
      <c r="G152" s="23"/>
      <c r="H152" s="23"/>
      <c r="I152" s="23"/>
      <c r="J152" s="23"/>
      <c r="K152" s="23"/>
      <c r="L152" s="23"/>
      <c r="M152" s="23"/>
      <c r="N152" s="23"/>
      <c r="O152" s="23"/>
      <c r="P152" s="23"/>
      <c r="Q152" s="23"/>
      <c r="R152" s="23"/>
      <c r="S152" s="24"/>
      <c r="T152" s="23"/>
      <c r="U152" s="23"/>
      <c r="V152" s="23"/>
      <c r="W152" s="23"/>
      <c r="X152" s="23"/>
      <c r="Y152" s="23"/>
      <c r="Z152" s="23"/>
      <c r="AA152" s="23"/>
      <c r="AB152" s="23"/>
      <c r="AC152" s="23"/>
      <c r="AD152" s="23"/>
      <c r="AE152" s="23"/>
      <c r="AF152" s="23"/>
      <c r="AG152" s="23"/>
      <c r="AH152" s="24"/>
    </row>
    <row r="153" spans="2:34" x14ac:dyDescent="0.3">
      <c r="B153" s="33" t="s">
        <v>279</v>
      </c>
      <c r="C153" s="18" t="s">
        <v>103</v>
      </c>
      <c r="D153" s="21" t="s">
        <v>196</v>
      </c>
      <c r="E153" s="23"/>
      <c r="F153" s="23"/>
      <c r="G153" s="23"/>
      <c r="H153" s="23"/>
      <c r="I153" s="23"/>
      <c r="J153" s="23"/>
      <c r="K153" s="23"/>
      <c r="L153" s="23"/>
      <c r="M153" s="23"/>
      <c r="N153" s="23"/>
      <c r="O153" s="23"/>
      <c r="P153" s="23"/>
      <c r="Q153" s="23"/>
      <c r="R153" s="23"/>
      <c r="S153" s="24"/>
      <c r="T153" s="23"/>
      <c r="U153" s="23"/>
      <c r="V153" s="23"/>
      <c r="W153" s="23"/>
      <c r="X153" s="23"/>
      <c r="Y153" s="23"/>
      <c r="Z153" s="23"/>
      <c r="AA153" s="23"/>
      <c r="AB153" s="23"/>
      <c r="AC153" s="23"/>
      <c r="AD153" s="23"/>
      <c r="AE153" s="23"/>
      <c r="AF153" s="23"/>
      <c r="AG153" s="23"/>
      <c r="AH153" s="24"/>
    </row>
    <row r="154" spans="2:34" x14ac:dyDescent="0.3">
      <c r="B154" s="33" t="s">
        <v>279</v>
      </c>
      <c r="C154" s="18" t="s">
        <v>104</v>
      </c>
      <c r="D154" s="21" t="s">
        <v>328</v>
      </c>
      <c r="E154" s="23"/>
      <c r="F154" s="23"/>
      <c r="G154" s="23"/>
      <c r="H154" s="23"/>
      <c r="I154" s="23"/>
      <c r="J154" s="23"/>
      <c r="K154" s="23"/>
      <c r="L154" s="23"/>
      <c r="M154" s="23"/>
      <c r="N154" s="23"/>
      <c r="O154" s="23"/>
      <c r="P154" s="23"/>
      <c r="Q154" s="23"/>
      <c r="R154" s="23"/>
      <c r="S154" s="24"/>
      <c r="T154" s="23"/>
      <c r="U154" s="23"/>
      <c r="V154" s="23"/>
      <c r="W154" s="23"/>
      <c r="X154" s="23"/>
      <c r="Y154" s="23"/>
      <c r="Z154" s="23"/>
      <c r="AA154" s="23"/>
      <c r="AB154" s="23"/>
      <c r="AC154" s="23"/>
      <c r="AD154" s="23"/>
      <c r="AE154" s="23"/>
      <c r="AF154" s="23"/>
      <c r="AG154" s="23"/>
      <c r="AH154" s="24"/>
    </row>
    <row r="155" spans="2:34" x14ac:dyDescent="0.3">
      <c r="B155" s="33" t="s">
        <v>279</v>
      </c>
      <c r="C155" s="18" t="s">
        <v>107</v>
      </c>
      <c r="D155" s="21" t="s">
        <v>329</v>
      </c>
      <c r="E155" s="23"/>
      <c r="F155" s="23"/>
      <c r="G155" s="23"/>
      <c r="H155" s="23"/>
      <c r="I155" s="23"/>
      <c r="J155" s="23"/>
      <c r="K155" s="23"/>
      <c r="L155" s="23"/>
      <c r="M155" s="23"/>
      <c r="N155" s="23"/>
      <c r="O155" s="23"/>
      <c r="P155" s="23"/>
      <c r="Q155" s="23"/>
      <c r="R155" s="23"/>
      <c r="S155" s="24"/>
      <c r="T155" s="23"/>
      <c r="U155" s="23"/>
      <c r="V155" s="23"/>
      <c r="W155" s="23"/>
      <c r="X155" s="23"/>
      <c r="Y155" s="23"/>
      <c r="Z155" s="23"/>
      <c r="AA155" s="23"/>
      <c r="AB155" s="23"/>
      <c r="AC155" s="23"/>
      <c r="AD155" s="23"/>
      <c r="AE155" s="23"/>
      <c r="AF155" s="23"/>
      <c r="AG155" s="23"/>
      <c r="AH155" s="24"/>
    </row>
    <row r="156" spans="2:34" x14ac:dyDescent="0.3">
      <c r="B156" s="33" t="s">
        <v>279</v>
      </c>
      <c r="C156" s="18" t="s">
        <v>108</v>
      </c>
      <c r="D156" s="21" t="s">
        <v>330</v>
      </c>
      <c r="E156" s="23"/>
      <c r="F156" s="23"/>
      <c r="G156" s="23"/>
      <c r="H156" s="23"/>
      <c r="I156" s="23"/>
      <c r="J156" s="23"/>
      <c r="K156" s="23"/>
      <c r="L156" s="23"/>
      <c r="M156" s="23"/>
      <c r="N156" s="23"/>
      <c r="O156" s="23"/>
      <c r="P156" s="23"/>
      <c r="Q156" s="23"/>
      <c r="R156" s="23"/>
      <c r="S156" s="24"/>
      <c r="T156" s="23"/>
      <c r="U156" s="23"/>
      <c r="V156" s="23"/>
      <c r="W156" s="23"/>
      <c r="X156" s="23"/>
      <c r="Y156" s="23"/>
      <c r="Z156" s="23"/>
      <c r="AA156" s="23"/>
      <c r="AB156" s="23"/>
      <c r="AC156" s="23"/>
      <c r="AD156" s="23"/>
      <c r="AE156" s="23"/>
      <c r="AF156" s="23"/>
      <c r="AG156" s="23"/>
      <c r="AH156" s="24"/>
    </row>
    <row r="157" spans="2:34" x14ac:dyDescent="0.3">
      <c r="B157" s="33" t="s">
        <v>279</v>
      </c>
      <c r="C157" s="18" t="s">
        <v>109</v>
      </c>
      <c r="D157" s="21" t="s">
        <v>199</v>
      </c>
      <c r="E157" s="23"/>
      <c r="F157" s="23"/>
      <c r="G157" s="23"/>
      <c r="H157" s="23"/>
      <c r="I157" s="23"/>
      <c r="J157" s="23"/>
      <c r="K157" s="23"/>
      <c r="L157" s="23"/>
      <c r="M157" s="23"/>
      <c r="N157" s="23"/>
      <c r="O157" s="23"/>
      <c r="P157" s="23"/>
      <c r="Q157" s="23"/>
      <c r="R157" s="23"/>
      <c r="S157" s="24"/>
      <c r="T157" s="23"/>
      <c r="U157" s="23"/>
      <c r="V157" s="23"/>
      <c r="W157" s="23"/>
      <c r="X157" s="23"/>
      <c r="Y157" s="23"/>
      <c r="Z157" s="23"/>
      <c r="AA157" s="23"/>
      <c r="AB157" s="23"/>
      <c r="AC157" s="23"/>
      <c r="AD157" s="23"/>
      <c r="AE157" s="23"/>
      <c r="AF157" s="23"/>
      <c r="AG157" s="23"/>
      <c r="AH157" s="24"/>
    </row>
    <row r="158" spans="2:34" x14ac:dyDescent="0.3">
      <c r="B158" s="33" t="s">
        <v>279</v>
      </c>
      <c r="C158" s="18" t="s">
        <v>110</v>
      </c>
      <c r="D158" s="21" t="s">
        <v>331</v>
      </c>
      <c r="E158" s="23"/>
      <c r="F158" s="23"/>
      <c r="G158" s="23"/>
      <c r="H158" s="23"/>
      <c r="I158" s="23"/>
      <c r="J158" s="23"/>
      <c r="K158" s="23"/>
      <c r="L158" s="23"/>
      <c r="M158" s="23"/>
      <c r="N158" s="23"/>
      <c r="O158" s="23"/>
      <c r="P158" s="23"/>
      <c r="Q158" s="23"/>
      <c r="R158" s="23"/>
      <c r="S158" s="24"/>
      <c r="T158" s="23"/>
      <c r="U158" s="23"/>
      <c r="V158" s="23"/>
      <c r="W158" s="23"/>
      <c r="X158" s="23"/>
      <c r="Y158" s="23"/>
      <c r="Z158" s="23"/>
      <c r="AA158" s="23"/>
      <c r="AB158" s="23"/>
      <c r="AC158" s="23"/>
      <c r="AD158" s="23"/>
      <c r="AE158" s="23"/>
      <c r="AF158" s="23"/>
      <c r="AG158" s="23"/>
      <c r="AH158" s="24"/>
    </row>
    <row r="159" spans="2:34" x14ac:dyDescent="0.3">
      <c r="B159" s="33" t="s">
        <v>283</v>
      </c>
      <c r="C159" s="18" t="s">
        <v>112</v>
      </c>
      <c r="D159" s="21" t="s">
        <v>332</v>
      </c>
      <c r="E159" s="23"/>
      <c r="F159" s="23"/>
      <c r="G159" s="23"/>
      <c r="H159" s="23"/>
      <c r="I159" s="23"/>
      <c r="J159" s="23"/>
      <c r="K159" s="23"/>
      <c r="L159" s="23"/>
      <c r="M159" s="23"/>
      <c r="N159" s="23"/>
      <c r="O159" s="23"/>
      <c r="P159" s="23"/>
      <c r="Q159" s="23"/>
      <c r="R159" s="23"/>
      <c r="S159" s="24"/>
      <c r="T159" s="23"/>
      <c r="U159" s="23"/>
      <c r="V159" s="23"/>
      <c r="W159" s="23"/>
      <c r="X159" s="23"/>
      <c r="Y159" s="23"/>
      <c r="Z159" s="23"/>
      <c r="AA159" s="23"/>
      <c r="AB159" s="23"/>
      <c r="AC159" s="23"/>
      <c r="AD159" s="23"/>
      <c r="AE159" s="23"/>
      <c r="AF159" s="23"/>
      <c r="AG159" s="23"/>
      <c r="AH159" s="24"/>
    </row>
    <row r="160" spans="2:34" x14ac:dyDescent="0.3">
      <c r="B160" s="33" t="s">
        <v>283</v>
      </c>
      <c r="C160" s="18" t="s">
        <v>595</v>
      </c>
      <c r="D160" s="21" t="s">
        <v>596</v>
      </c>
      <c r="E160" s="23"/>
      <c r="F160" s="23"/>
      <c r="G160" s="23"/>
      <c r="H160" s="23"/>
      <c r="I160" s="23"/>
      <c r="J160" s="23"/>
      <c r="K160" s="23"/>
      <c r="L160" s="23"/>
      <c r="M160" s="23"/>
      <c r="N160" s="23"/>
      <c r="O160" s="23"/>
      <c r="P160" s="23"/>
      <c r="Q160" s="23"/>
      <c r="R160" s="23"/>
      <c r="S160" s="24"/>
      <c r="T160" s="23"/>
      <c r="U160" s="23"/>
      <c r="V160" s="23"/>
      <c r="W160" s="23"/>
      <c r="X160" s="23"/>
      <c r="Y160" s="23"/>
      <c r="Z160" s="23"/>
      <c r="AA160" s="23"/>
      <c r="AB160" s="23"/>
      <c r="AC160" s="23"/>
      <c r="AD160" s="23"/>
      <c r="AE160" s="23"/>
      <c r="AF160" s="23"/>
      <c r="AG160" s="23"/>
      <c r="AH160" s="24"/>
    </row>
    <row r="161" spans="2:34" x14ac:dyDescent="0.3">
      <c r="B161" s="33" t="s">
        <v>283</v>
      </c>
      <c r="C161" s="18" t="s">
        <v>515</v>
      </c>
      <c r="D161" s="21" t="s">
        <v>516</v>
      </c>
      <c r="E161" s="23"/>
      <c r="F161" s="23"/>
      <c r="G161" s="23"/>
      <c r="H161" s="23"/>
      <c r="I161" s="23"/>
      <c r="J161" s="23"/>
      <c r="K161" s="23"/>
      <c r="L161" s="23"/>
      <c r="M161" s="23"/>
      <c r="N161" s="23"/>
      <c r="O161" s="23"/>
      <c r="P161" s="23"/>
      <c r="Q161" s="23"/>
      <c r="R161" s="23"/>
      <c r="S161" s="24"/>
      <c r="T161" s="23"/>
      <c r="U161" s="23"/>
      <c r="V161" s="23"/>
      <c r="W161" s="23"/>
      <c r="X161" s="23"/>
      <c r="Y161" s="23"/>
      <c r="Z161" s="23"/>
      <c r="AA161" s="23"/>
      <c r="AB161" s="23"/>
      <c r="AC161" s="23"/>
      <c r="AD161" s="23"/>
      <c r="AE161" s="23"/>
      <c r="AF161" s="23"/>
      <c r="AG161" s="23"/>
      <c r="AH161" s="24"/>
    </row>
    <row r="162" spans="2:34" x14ac:dyDescent="0.3">
      <c r="B162" s="33" t="s">
        <v>283</v>
      </c>
      <c r="C162" s="18" t="s">
        <v>590</v>
      </c>
      <c r="D162" s="21" t="s">
        <v>589</v>
      </c>
      <c r="E162" s="23"/>
      <c r="F162" s="23"/>
      <c r="G162" s="23"/>
      <c r="H162" s="23"/>
      <c r="I162" s="23"/>
      <c r="J162" s="23"/>
      <c r="K162" s="23"/>
      <c r="L162" s="23"/>
      <c r="M162" s="23"/>
      <c r="N162" s="23"/>
      <c r="O162" s="23"/>
      <c r="P162" s="23"/>
      <c r="Q162" s="23"/>
      <c r="R162" s="23"/>
      <c r="S162" s="24"/>
      <c r="T162" s="23"/>
      <c r="U162" s="23"/>
      <c r="V162" s="23"/>
      <c r="W162" s="23"/>
      <c r="X162" s="23"/>
      <c r="Y162" s="23"/>
      <c r="Z162" s="23"/>
      <c r="AA162" s="23"/>
      <c r="AB162" s="23"/>
      <c r="AC162" s="23"/>
      <c r="AD162" s="23"/>
      <c r="AE162" s="23"/>
      <c r="AF162" s="23"/>
      <c r="AG162" s="23"/>
      <c r="AH162" s="24"/>
    </row>
    <row r="163" spans="2:34" x14ac:dyDescent="0.3">
      <c r="B163" s="33" t="s">
        <v>283</v>
      </c>
      <c r="C163" s="18" t="s">
        <v>113</v>
      </c>
      <c r="D163" s="21" t="s">
        <v>200</v>
      </c>
      <c r="E163" s="23"/>
      <c r="F163" s="23"/>
      <c r="G163" s="23"/>
      <c r="H163" s="23"/>
      <c r="I163" s="23"/>
      <c r="J163" s="23"/>
      <c r="K163" s="23"/>
      <c r="L163" s="23"/>
      <c r="M163" s="23"/>
      <c r="N163" s="23"/>
      <c r="O163" s="23"/>
      <c r="P163" s="23"/>
      <c r="Q163" s="23"/>
      <c r="R163" s="23"/>
      <c r="S163" s="24"/>
      <c r="T163" s="23"/>
      <c r="U163" s="23"/>
      <c r="V163" s="23"/>
      <c r="W163" s="23"/>
      <c r="X163" s="23"/>
      <c r="Y163" s="23"/>
      <c r="Z163" s="23"/>
      <c r="AA163" s="23"/>
      <c r="AB163" s="23"/>
      <c r="AC163" s="23"/>
      <c r="AD163" s="23"/>
      <c r="AE163" s="23"/>
      <c r="AF163" s="23"/>
      <c r="AG163" s="23"/>
      <c r="AH163" s="24"/>
    </row>
    <row r="164" spans="2:34" x14ac:dyDescent="0.3">
      <c r="B164" s="33" t="s">
        <v>283</v>
      </c>
      <c r="C164" s="18" t="s">
        <v>114</v>
      </c>
      <c r="D164" s="21" t="s">
        <v>333</v>
      </c>
      <c r="E164" s="23"/>
      <c r="F164" s="23"/>
      <c r="G164" s="23"/>
      <c r="H164" s="23"/>
      <c r="I164" s="23"/>
      <c r="J164" s="23"/>
      <c r="K164" s="23"/>
      <c r="L164" s="23"/>
      <c r="M164" s="23"/>
      <c r="N164" s="23"/>
      <c r="O164" s="23"/>
      <c r="P164" s="23"/>
      <c r="Q164" s="23"/>
      <c r="R164" s="23"/>
      <c r="S164" s="24"/>
      <c r="T164" s="23"/>
      <c r="U164" s="23"/>
      <c r="V164" s="23"/>
      <c r="W164" s="23"/>
      <c r="X164" s="23"/>
      <c r="Y164" s="23"/>
      <c r="Z164" s="23"/>
      <c r="AA164" s="23"/>
      <c r="AB164" s="23"/>
      <c r="AC164" s="23"/>
      <c r="AD164" s="23"/>
      <c r="AE164" s="23"/>
      <c r="AF164" s="23"/>
      <c r="AG164" s="23"/>
      <c r="AH164" s="24"/>
    </row>
    <row r="165" spans="2:34" x14ac:dyDescent="0.3">
      <c r="B165" s="33" t="s">
        <v>283</v>
      </c>
      <c r="C165" s="18" t="s">
        <v>115</v>
      </c>
      <c r="D165" s="21" t="s">
        <v>201</v>
      </c>
      <c r="E165" s="23"/>
      <c r="F165" s="23"/>
      <c r="G165" s="23"/>
      <c r="H165" s="23"/>
      <c r="I165" s="23"/>
      <c r="J165" s="23"/>
      <c r="K165" s="23"/>
      <c r="L165" s="23"/>
      <c r="M165" s="23"/>
      <c r="N165" s="23"/>
      <c r="O165" s="23"/>
      <c r="P165" s="23"/>
      <c r="Q165" s="23"/>
      <c r="R165" s="23"/>
      <c r="S165" s="24"/>
      <c r="T165" s="23"/>
      <c r="U165" s="23"/>
      <c r="V165" s="23"/>
      <c r="W165" s="23"/>
      <c r="X165" s="23"/>
      <c r="Y165" s="23"/>
      <c r="Z165" s="23"/>
      <c r="AA165" s="23"/>
      <c r="AB165" s="23"/>
      <c r="AC165" s="23"/>
      <c r="AD165" s="23"/>
      <c r="AE165" s="23"/>
      <c r="AF165" s="23"/>
      <c r="AG165" s="23"/>
      <c r="AH165" s="24"/>
    </row>
    <row r="166" spans="2:34" x14ac:dyDescent="0.3">
      <c r="B166" s="33" t="s">
        <v>283</v>
      </c>
      <c r="C166" s="18" t="s">
        <v>116</v>
      </c>
      <c r="D166" s="21" t="s">
        <v>202</v>
      </c>
      <c r="E166" s="23"/>
      <c r="F166" s="23"/>
      <c r="G166" s="23"/>
      <c r="H166" s="23"/>
      <c r="I166" s="23"/>
      <c r="J166" s="23"/>
      <c r="K166" s="23"/>
      <c r="L166" s="23"/>
      <c r="M166" s="23"/>
      <c r="N166" s="23"/>
      <c r="O166" s="23"/>
      <c r="P166" s="23"/>
      <c r="Q166" s="23"/>
      <c r="R166" s="23"/>
      <c r="S166" s="24"/>
      <c r="T166" s="23"/>
      <c r="U166" s="23"/>
      <c r="V166" s="23"/>
      <c r="W166" s="23"/>
      <c r="X166" s="23"/>
      <c r="Y166" s="23"/>
      <c r="Z166" s="23"/>
      <c r="AA166" s="23"/>
      <c r="AB166" s="23"/>
      <c r="AC166" s="23"/>
      <c r="AD166" s="23"/>
      <c r="AE166" s="23"/>
      <c r="AF166" s="23"/>
      <c r="AG166" s="23"/>
      <c r="AH166" s="24"/>
    </row>
    <row r="167" spans="2:34" x14ac:dyDescent="0.3">
      <c r="B167" s="33" t="s">
        <v>283</v>
      </c>
      <c r="C167" s="18" t="s">
        <v>117</v>
      </c>
      <c r="D167" s="21" t="s">
        <v>597</v>
      </c>
      <c r="E167" s="23"/>
      <c r="F167" s="23"/>
      <c r="G167" s="23"/>
      <c r="H167" s="23"/>
      <c r="I167" s="23"/>
      <c r="J167" s="23"/>
      <c r="K167" s="23"/>
      <c r="L167" s="23"/>
      <c r="M167" s="23"/>
      <c r="N167" s="23"/>
      <c r="O167" s="23"/>
      <c r="P167" s="23"/>
      <c r="Q167" s="23"/>
      <c r="R167" s="23"/>
      <c r="S167" s="24"/>
      <c r="T167" s="23"/>
      <c r="U167" s="23"/>
      <c r="V167" s="23"/>
      <c r="W167" s="23"/>
      <c r="X167" s="23"/>
      <c r="Y167" s="23"/>
      <c r="Z167" s="23"/>
      <c r="AA167" s="23"/>
      <c r="AB167" s="23"/>
      <c r="AC167" s="23"/>
      <c r="AD167" s="23"/>
      <c r="AE167" s="23"/>
      <c r="AF167" s="23"/>
      <c r="AG167" s="23"/>
      <c r="AH167" s="24"/>
    </row>
    <row r="168" spans="2:34" x14ac:dyDescent="0.3">
      <c r="B168" s="33" t="s">
        <v>283</v>
      </c>
      <c r="C168" s="18" t="s">
        <v>118</v>
      </c>
      <c r="D168" s="21" t="s">
        <v>204</v>
      </c>
      <c r="E168" s="23"/>
      <c r="F168" s="23"/>
      <c r="G168" s="23"/>
      <c r="H168" s="23"/>
      <c r="I168" s="23"/>
      <c r="J168" s="23"/>
      <c r="K168" s="23"/>
      <c r="L168" s="23"/>
      <c r="M168" s="23"/>
      <c r="N168" s="23"/>
      <c r="O168" s="23"/>
      <c r="P168" s="23"/>
      <c r="Q168" s="23"/>
      <c r="R168" s="23"/>
      <c r="S168" s="24"/>
      <c r="T168" s="23"/>
      <c r="U168" s="23"/>
      <c r="V168" s="23"/>
      <c r="W168" s="23"/>
      <c r="X168" s="23"/>
      <c r="Y168" s="23"/>
      <c r="Z168" s="23"/>
      <c r="AA168" s="23"/>
      <c r="AB168" s="23"/>
      <c r="AC168" s="23"/>
      <c r="AD168" s="23"/>
      <c r="AE168" s="23"/>
      <c r="AF168" s="23"/>
      <c r="AG168" s="23"/>
      <c r="AH168" s="24"/>
    </row>
    <row r="169" spans="2:34" x14ac:dyDescent="0.3">
      <c r="B169" s="33" t="s">
        <v>283</v>
      </c>
      <c r="C169" s="18" t="s">
        <v>505</v>
      </c>
      <c r="D169" s="21" t="s">
        <v>506</v>
      </c>
      <c r="E169" s="23"/>
      <c r="F169" s="23"/>
      <c r="G169" s="23"/>
      <c r="H169" s="23"/>
      <c r="I169" s="23"/>
      <c r="J169" s="23"/>
      <c r="K169" s="23"/>
      <c r="L169" s="23"/>
      <c r="M169" s="23"/>
      <c r="N169" s="23"/>
      <c r="O169" s="23"/>
      <c r="P169" s="23"/>
      <c r="Q169" s="23"/>
      <c r="R169" s="23"/>
      <c r="S169" s="24"/>
      <c r="T169" s="23"/>
      <c r="U169" s="23"/>
      <c r="V169" s="23"/>
      <c r="W169" s="23"/>
      <c r="X169" s="23"/>
      <c r="Y169" s="23"/>
      <c r="Z169" s="23"/>
      <c r="AA169" s="23"/>
      <c r="AB169" s="23"/>
      <c r="AC169" s="23"/>
      <c r="AD169" s="23"/>
      <c r="AE169" s="23"/>
      <c r="AF169" s="23"/>
      <c r="AG169" s="23"/>
      <c r="AH169" s="24"/>
    </row>
    <row r="170" spans="2:34" x14ac:dyDescent="0.3">
      <c r="B170" s="33" t="s">
        <v>283</v>
      </c>
      <c r="C170" s="18" t="s">
        <v>119</v>
      </c>
      <c r="D170" s="21" t="s">
        <v>334</v>
      </c>
      <c r="E170" s="23"/>
      <c r="F170" s="23"/>
      <c r="G170" s="23"/>
      <c r="H170" s="23"/>
      <c r="I170" s="23"/>
      <c r="J170" s="23"/>
      <c r="K170" s="23"/>
      <c r="L170" s="23"/>
      <c r="M170" s="23"/>
      <c r="N170" s="23"/>
      <c r="O170" s="23"/>
      <c r="P170" s="23"/>
      <c r="Q170" s="23"/>
      <c r="R170" s="23"/>
      <c r="S170" s="24"/>
      <c r="T170" s="23"/>
      <c r="U170" s="23"/>
      <c r="V170" s="23"/>
      <c r="W170" s="23"/>
      <c r="X170" s="23"/>
      <c r="Y170" s="23"/>
      <c r="Z170" s="23"/>
      <c r="AA170" s="23"/>
      <c r="AB170" s="23"/>
      <c r="AC170" s="23"/>
      <c r="AD170" s="23"/>
      <c r="AE170" s="23"/>
      <c r="AF170" s="23"/>
      <c r="AG170" s="23"/>
      <c r="AH170" s="24"/>
    </row>
    <row r="171" spans="2:34" x14ac:dyDescent="0.3">
      <c r="B171" s="33" t="s">
        <v>283</v>
      </c>
      <c r="C171" s="18" t="s">
        <v>517</v>
      </c>
      <c r="D171" s="21" t="s">
        <v>518</v>
      </c>
      <c r="E171" s="23"/>
      <c r="F171" s="23"/>
      <c r="G171" s="23"/>
      <c r="H171" s="23"/>
      <c r="I171" s="23"/>
      <c r="J171" s="23"/>
      <c r="K171" s="23"/>
      <c r="L171" s="23"/>
      <c r="M171" s="23"/>
      <c r="N171" s="23"/>
      <c r="O171" s="23"/>
      <c r="P171" s="23"/>
      <c r="Q171" s="23"/>
      <c r="R171" s="23"/>
      <c r="S171" s="24"/>
      <c r="T171" s="23"/>
      <c r="U171" s="23"/>
      <c r="V171" s="23"/>
      <c r="W171" s="23"/>
      <c r="X171" s="23"/>
      <c r="Y171" s="23"/>
      <c r="Z171" s="23"/>
      <c r="AA171" s="23"/>
      <c r="AB171" s="23"/>
      <c r="AC171" s="23"/>
      <c r="AD171" s="23"/>
      <c r="AE171" s="23"/>
      <c r="AF171" s="23"/>
      <c r="AG171" s="23"/>
      <c r="AH171" s="24"/>
    </row>
    <row r="172" spans="2:34" x14ac:dyDescent="0.3">
      <c r="B172" s="33" t="s">
        <v>283</v>
      </c>
      <c r="C172" s="18" t="s">
        <v>120</v>
      </c>
      <c r="D172" s="21" t="s">
        <v>335</v>
      </c>
      <c r="E172" s="23"/>
      <c r="F172" s="23"/>
      <c r="G172" s="23"/>
      <c r="H172" s="23"/>
      <c r="I172" s="23"/>
      <c r="J172" s="23"/>
      <c r="K172" s="23"/>
      <c r="L172" s="23"/>
      <c r="M172" s="23"/>
      <c r="N172" s="23"/>
      <c r="O172" s="23"/>
      <c r="P172" s="23"/>
      <c r="Q172" s="23"/>
      <c r="R172" s="23"/>
      <c r="S172" s="24"/>
      <c r="T172" s="23"/>
      <c r="U172" s="23"/>
      <c r="V172" s="23"/>
      <c r="W172" s="23"/>
      <c r="X172" s="23"/>
      <c r="Y172" s="23"/>
      <c r="Z172" s="23"/>
      <c r="AA172" s="23"/>
      <c r="AB172" s="23"/>
      <c r="AC172" s="23"/>
      <c r="AD172" s="23"/>
      <c r="AE172" s="23"/>
      <c r="AF172" s="23"/>
      <c r="AG172" s="23"/>
      <c r="AH172" s="24"/>
    </row>
    <row r="173" spans="2:34" x14ac:dyDescent="0.3">
      <c r="B173" s="33" t="s">
        <v>283</v>
      </c>
      <c r="C173" s="18" t="s">
        <v>121</v>
      </c>
      <c r="D173" s="21" t="s">
        <v>205</v>
      </c>
      <c r="E173" s="23"/>
      <c r="F173" s="23"/>
      <c r="G173" s="23"/>
      <c r="H173" s="23"/>
      <c r="I173" s="23"/>
      <c r="J173" s="23"/>
      <c r="K173" s="23"/>
      <c r="L173" s="23"/>
      <c r="M173" s="23"/>
      <c r="N173" s="23"/>
      <c r="O173" s="23"/>
      <c r="P173" s="23"/>
      <c r="Q173" s="23"/>
      <c r="R173" s="23"/>
      <c r="S173" s="24"/>
      <c r="T173" s="23"/>
      <c r="U173" s="23"/>
      <c r="V173" s="23"/>
      <c r="W173" s="23"/>
      <c r="X173" s="23"/>
      <c r="Y173" s="23"/>
      <c r="Z173" s="23"/>
      <c r="AA173" s="23"/>
      <c r="AB173" s="23"/>
      <c r="AC173" s="23"/>
      <c r="AD173" s="23"/>
      <c r="AE173" s="23"/>
      <c r="AF173" s="23"/>
      <c r="AG173" s="23"/>
      <c r="AH173" s="24"/>
    </row>
    <row r="174" spans="2:34" x14ac:dyDescent="0.3">
      <c r="B174" s="33" t="s">
        <v>283</v>
      </c>
      <c r="C174" s="18" t="s">
        <v>503</v>
      </c>
      <c r="D174" s="21" t="s">
        <v>504</v>
      </c>
      <c r="E174" s="23"/>
      <c r="F174" s="23"/>
      <c r="G174" s="23"/>
      <c r="H174" s="23"/>
      <c r="I174" s="23"/>
      <c r="J174" s="23"/>
      <c r="K174" s="23"/>
      <c r="L174" s="23"/>
      <c r="M174" s="23"/>
      <c r="N174" s="23"/>
      <c r="O174" s="23"/>
      <c r="P174" s="23"/>
      <c r="Q174" s="23"/>
      <c r="R174" s="23"/>
      <c r="S174" s="24"/>
      <c r="T174" s="23"/>
      <c r="U174" s="23"/>
      <c r="V174" s="23"/>
      <c r="W174" s="23"/>
      <c r="X174" s="23"/>
      <c r="Y174" s="23"/>
      <c r="Z174" s="23"/>
      <c r="AA174" s="23"/>
      <c r="AB174" s="23"/>
      <c r="AC174" s="23"/>
      <c r="AD174" s="23"/>
      <c r="AE174" s="23"/>
      <c r="AF174" s="23"/>
      <c r="AG174" s="23"/>
      <c r="AH174" s="24"/>
    </row>
    <row r="175" spans="2:34" x14ac:dyDescent="0.3">
      <c r="B175" s="33" t="s">
        <v>283</v>
      </c>
      <c r="C175" s="18" t="s">
        <v>123</v>
      </c>
      <c r="D175" s="21" t="s">
        <v>336</v>
      </c>
      <c r="E175" s="23"/>
      <c r="F175" s="23"/>
      <c r="G175" s="23"/>
      <c r="H175" s="23"/>
      <c r="I175" s="23"/>
      <c r="J175" s="23"/>
      <c r="K175" s="23"/>
      <c r="L175" s="23"/>
      <c r="M175" s="23"/>
      <c r="N175" s="23"/>
      <c r="O175" s="23"/>
      <c r="P175" s="23"/>
      <c r="Q175" s="23"/>
      <c r="R175" s="23"/>
      <c r="S175" s="24"/>
      <c r="T175" s="23"/>
      <c r="U175" s="23"/>
      <c r="V175" s="23"/>
      <c r="W175" s="23"/>
      <c r="X175" s="23"/>
      <c r="Y175" s="23"/>
      <c r="Z175" s="23"/>
      <c r="AA175" s="23"/>
      <c r="AB175" s="23"/>
      <c r="AC175" s="23"/>
      <c r="AD175" s="23"/>
      <c r="AE175" s="23"/>
      <c r="AF175" s="23"/>
      <c r="AG175" s="23"/>
      <c r="AH175" s="24"/>
    </row>
    <row r="176" spans="2:34" x14ac:dyDescent="0.3">
      <c r="B176" s="33" t="s">
        <v>283</v>
      </c>
      <c r="C176" s="18" t="s">
        <v>509</v>
      </c>
      <c r="D176" s="21" t="s">
        <v>510</v>
      </c>
      <c r="E176" s="23"/>
      <c r="F176" s="23"/>
      <c r="G176" s="23"/>
      <c r="H176" s="23"/>
      <c r="I176" s="23"/>
      <c r="J176" s="23"/>
      <c r="K176" s="23"/>
      <c r="L176" s="23"/>
      <c r="M176" s="23"/>
      <c r="N176" s="23"/>
      <c r="O176" s="23"/>
      <c r="P176" s="23"/>
      <c r="Q176" s="23"/>
      <c r="R176" s="23"/>
      <c r="S176" s="24"/>
      <c r="T176" s="23"/>
      <c r="U176" s="23"/>
      <c r="V176" s="23"/>
      <c r="W176" s="23"/>
      <c r="X176" s="23"/>
      <c r="Y176" s="23"/>
      <c r="Z176" s="23"/>
      <c r="AA176" s="23"/>
      <c r="AB176" s="23"/>
      <c r="AC176" s="23"/>
      <c r="AD176" s="23"/>
      <c r="AE176" s="23"/>
      <c r="AF176" s="23"/>
      <c r="AG176" s="23"/>
      <c r="AH176" s="24"/>
    </row>
    <row r="177" spans="2:34" x14ac:dyDescent="0.3">
      <c r="B177" s="33" t="s">
        <v>283</v>
      </c>
      <c r="C177" s="18" t="s">
        <v>555</v>
      </c>
      <c r="D177" s="21" t="s">
        <v>556</v>
      </c>
      <c r="E177" s="23"/>
      <c r="F177" s="23"/>
      <c r="G177" s="23"/>
      <c r="H177" s="23"/>
      <c r="I177" s="23"/>
      <c r="J177" s="23"/>
      <c r="K177" s="23"/>
      <c r="L177" s="23"/>
      <c r="M177" s="23"/>
      <c r="N177" s="23"/>
      <c r="O177" s="23"/>
      <c r="P177" s="23"/>
      <c r="Q177" s="23"/>
      <c r="R177" s="23"/>
      <c r="S177" s="24"/>
      <c r="T177" s="23"/>
      <c r="U177" s="23"/>
      <c r="V177" s="23"/>
      <c r="W177" s="23"/>
      <c r="X177" s="23"/>
      <c r="Y177" s="23"/>
      <c r="Z177" s="23"/>
      <c r="AA177" s="23"/>
      <c r="AB177" s="23"/>
      <c r="AC177" s="23"/>
      <c r="AD177" s="23"/>
      <c r="AE177" s="23"/>
      <c r="AF177" s="23"/>
      <c r="AG177" s="23"/>
      <c r="AH177" s="24"/>
    </row>
    <row r="178" spans="2:34" x14ac:dyDescent="0.3">
      <c r="B178" s="33" t="s">
        <v>283</v>
      </c>
      <c r="C178" s="18" t="s">
        <v>513</v>
      </c>
      <c r="D178" s="21" t="s">
        <v>514</v>
      </c>
      <c r="E178" s="23"/>
      <c r="F178" s="23"/>
      <c r="G178" s="23"/>
      <c r="H178" s="23"/>
      <c r="I178" s="23"/>
      <c r="J178" s="23"/>
      <c r="K178" s="23"/>
      <c r="L178" s="23"/>
      <c r="M178" s="23"/>
      <c r="N178" s="23"/>
      <c r="O178" s="23"/>
      <c r="P178" s="23"/>
      <c r="Q178" s="23"/>
      <c r="R178" s="23"/>
      <c r="S178" s="24"/>
      <c r="T178" s="23"/>
      <c r="U178" s="23"/>
      <c r="V178" s="23"/>
      <c r="W178" s="23"/>
      <c r="X178" s="23"/>
      <c r="Y178" s="23"/>
      <c r="Z178" s="23"/>
      <c r="AA178" s="23"/>
      <c r="AB178" s="23"/>
      <c r="AC178" s="23"/>
      <c r="AD178" s="23"/>
      <c r="AE178" s="23"/>
      <c r="AF178" s="23"/>
      <c r="AG178" s="23"/>
      <c r="AH178" s="24"/>
    </row>
    <row r="179" spans="2:34" x14ac:dyDescent="0.3">
      <c r="B179" s="33" t="s">
        <v>283</v>
      </c>
      <c r="C179" s="18" t="s">
        <v>507</v>
      </c>
      <c r="D179" s="21" t="s">
        <v>508</v>
      </c>
      <c r="E179" s="23"/>
      <c r="F179" s="23"/>
      <c r="G179" s="23"/>
      <c r="H179" s="23"/>
      <c r="I179" s="23"/>
      <c r="J179" s="23"/>
      <c r="K179" s="23"/>
      <c r="L179" s="23"/>
      <c r="M179" s="23"/>
      <c r="N179" s="23"/>
      <c r="O179" s="23"/>
      <c r="P179" s="23"/>
      <c r="Q179" s="23"/>
      <c r="R179" s="23"/>
      <c r="S179" s="24"/>
      <c r="T179" s="23"/>
      <c r="U179" s="23"/>
      <c r="V179" s="23"/>
      <c r="W179" s="23"/>
      <c r="X179" s="23"/>
      <c r="Y179" s="23"/>
      <c r="Z179" s="23"/>
      <c r="AA179" s="23"/>
      <c r="AB179" s="23"/>
      <c r="AC179" s="23"/>
      <c r="AD179" s="23"/>
      <c r="AE179" s="23"/>
      <c r="AF179" s="23"/>
      <c r="AG179" s="23"/>
      <c r="AH179" s="24"/>
    </row>
    <row r="180" spans="2:34" x14ac:dyDescent="0.3">
      <c r="B180" s="33" t="s">
        <v>283</v>
      </c>
      <c r="C180" s="18" t="s">
        <v>511</v>
      </c>
      <c r="D180" s="21" t="s">
        <v>512</v>
      </c>
      <c r="E180" s="23"/>
      <c r="F180" s="23"/>
      <c r="G180" s="23"/>
      <c r="H180" s="23"/>
      <c r="I180" s="23"/>
      <c r="J180" s="23"/>
      <c r="K180" s="23"/>
      <c r="L180" s="23"/>
      <c r="M180" s="23"/>
      <c r="N180" s="23"/>
      <c r="O180" s="23"/>
      <c r="P180" s="23"/>
      <c r="Q180" s="23"/>
      <c r="R180" s="23"/>
      <c r="S180" s="24"/>
      <c r="T180" s="23"/>
      <c r="U180" s="23"/>
      <c r="V180" s="23"/>
      <c r="W180" s="23"/>
      <c r="X180" s="23"/>
      <c r="Y180" s="23"/>
      <c r="Z180" s="23"/>
      <c r="AA180" s="23"/>
      <c r="AB180" s="23"/>
      <c r="AC180" s="23"/>
      <c r="AD180" s="23"/>
      <c r="AE180" s="23"/>
      <c r="AF180" s="23"/>
      <c r="AG180" s="23"/>
      <c r="AH180" s="24"/>
    </row>
    <row r="181" spans="2:34" x14ac:dyDescent="0.3">
      <c r="B181" s="33" t="s">
        <v>283</v>
      </c>
      <c r="C181" s="18" t="s">
        <v>128</v>
      </c>
      <c r="D181" s="21" t="s">
        <v>338</v>
      </c>
      <c r="E181" s="23"/>
      <c r="F181" s="23"/>
      <c r="G181" s="23"/>
      <c r="H181" s="23"/>
      <c r="I181" s="23"/>
      <c r="J181" s="23"/>
      <c r="K181" s="23"/>
      <c r="L181" s="23"/>
      <c r="M181" s="23"/>
      <c r="N181" s="23"/>
      <c r="O181" s="23"/>
      <c r="P181" s="23"/>
      <c r="Q181" s="23"/>
      <c r="R181" s="23"/>
      <c r="S181" s="24"/>
      <c r="T181" s="23"/>
      <c r="U181" s="23"/>
      <c r="V181" s="23"/>
      <c r="W181" s="23"/>
      <c r="X181" s="23"/>
      <c r="Y181" s="23"/>
      <c r="Z181" s="23"/>
      <c r="AA181" s="23"/>
      <c r="AB181" s="23"/>
      <c r="AC181" s="23"/>
      <c r="AD181" s="23"/>
      <c r="AE181" s="23"/>
      <c r="AF181" s="23"/>
      <c r="AG181" s="23"/>
      <c r="AH181" s="24"/>
    </row>
    <row r="182" spans="2:34" x14ac:dyDescent="0.3">
      <c r="B182" s="33" t="s">
        <v>283</v>
      </c>
      <c r="C182" s="18" t="s">
        <v>501</v>
      </c>
      <c r="D182" s="21" t="s">
        <v>502</v>
      </c>
      <c r="E182" s="23"/>
      <c r="F182" s="23"/>
      <c r="G182" s="23"/>
      <c r="H182" s="23"/>
      <c r="I182" s="23"/>
      <c r="J182" s="23"/>
      <c r="K182" s="23"/>
      <c r="L182" s="23"/>
      <c r="M182" s="23"/>
      <c r="N182" s="23"/>
      <c r="O182" s="23"/>
      <c r="P182" s="23"/>
      <c r="Q182" s="23"/>
      <c r="R182" s="23"/>
      <c r="S182" s="24"/>
      <c r="T182" s="23"/>
      <c r="U182" s="23"/>
      <c r="V182" s="23"/>
      <c r="W182" s="23"/>
      <c r="X182" s="23"/>
      <c r="Y182" s="23"/>
      <c r="Z182" s="23"/>
      <c r="AA182" s="23"/>
      <c r="AB182" s="23"/>
      <c r="AC182" s="23"/>
      <c r="AD182" s="23"/>
      <c r="AE182" s="23"/>
      <c r="AF182" s="23"/>
      <c r="AG182" s="23"/>
      <c r="AH182" s="24"/>
    </row>
    <row r="183" spans="2:34" x14ac:dyDescent="0.3">
      <c r="B183" s="33" t="s">
        <v>283</v>
      </c>
      <c r="C183" s="18" t="s">
        <v>593</v>
      </c>
      <c r="D183" s="21" t="s">
        <v>594</v>
      </c>
      <c r="E183" s="23"/>
      <c r="F183" s="23"/>
      <c r="G183" s="23"/>
      <c r="H183" s="23"/>
      <c r="I183" s="23"/>
      <c r="J183" s="23"/>
      <c r="K183" s="23"/>
      <c r="L183" s="23"/>
      <c r="M183" s="23"/>
      <c r="N183" s="23"/>
      <c r="O183" s="23"/>
      <c r="P183" s="23"/>
      <c r="Q183" s="23"/>
      <c r="R183" s="23"/>
      <c r="S183" s="24"/>
      <c r="T183" s="23"/>
      <c r="U183" s="23"/>
      <c r="V183" s="23"/>
      <c r="W183" s="23"/>
      <c r="X183" s="23"/>
      <c r="Y183" s="23"/>
      <c r="Z183" s="23"/>
      <c r="AA183" s="23"/>
      <c r="AB183" s="23"/>
      <c r="AC183" s="23"/>
      <c r="AD183" s="23"/>
      <c r="AE183" s="23"/>
      <c r="AF183" s="23"/>
      <c r="AG183" s="23"/>
      <c r="AH183" s="24"/>
    </row>
    <row r="184" spans="2:34" x14ac:dyDescent="0.3">
      <c r="B184" s="33" t="s">
        <v>290</v>
      </c>
      <c r="C184" s="18" t="s">
        <v>519</v>
      </c>
      <c r="D184" s="21" t="s">
        <v>520</v>
      </c>
      <c r="E184" s="23"/>
      <c r="F184" s="23"/>
      <c r="G184" s="23"/>
      <c r="H184" s="23"/>
      <c r="I184" s="23"/>
      <c r="J184" s="23"/>
      <c r="K184" s="23"/>
      <c r="L184" s="23"/>
      <c r="M184" s="23"/>
      <c r="N184" s="23"/>
      <c r="O184" s="23"/>
      <c r="P184" s="23"/>
      <c r="Q184" s="23"/>
      <c r="R184" s="23"/>
      <c r="S184" s="24"/>
      <c r="T184" s="23"/>
      <c r="U184" s="23"/>
      <c r="V184" s="23"/>
      <c r="W184" s="23"/>
      <c r="X184" s="23"/>
      <c r="Y184" s="23"/>
      <c r="Z184" s="23"/>
      <c r="AA184" s="23"/>
      <c r="AB184" s="23"/>
      <c r="AC184" s="23"/>
      <c r="AD184" s="23"/>
      <c r="AE184" s="23"/>
      <c r="AF184" s="23"/>
      <c r="AG184" s="23"/>
      <c r="AH184" s="24"/>
    </row>
    <row r="185" spans="2:34" x14ac:dyDescent="0.3">
      <c r="B185" s="33" t="s">
        <v>290</v>
      </c>
      <c r="C185" s="18" t="s">
        <v>553</v>
      </c>
      <c r="D185" s="21" t="s">
        <v>554</v>
      </c>
      <c r="E185" s="23"/>
      <c r="F185" s="23"/>
      <c r="G185" s="23"/>
      <c r="H185" s="23"/>
      <c r="I185" s="23"/>
      <c r="J185" s="23"/>
      <c r="K185" s="23"/>
      <c r="L185" s="23"/>
      <c r="M185" s="23"/>
      <c r="N185" s="23"/>
      <c r="O185" s="23"/>
      <c r="P185" s="23"/>
      <c r="Q185" s="23"/>
      <c r="R185" s="23"/>
      <c r="S185" s="24"/>
      <c r="T185" s="23"/>
      <c r="U185" s="23"/>
      <c r="V185" s="23"/>
      <c r="W185" s="23"/>
      <c r="X185" s="23"/>
      <c r="Y185" s="23"/>
      <c r="Z185" s="23"/>
      <c r="AA185" s="23"/>
      <c r="AB185" s="23"/>
      <c r="AC185" s="23"/>
      <c r="AD185" s="23"/>
      <c r="AE185" s="23"/>
      <c r="AF185" s="23"/>
      <c r="AG185" s="23"/>
      <c r="AH185" s="24"/>
    </row>
    <row r="186" spans="2:34" x14ac:dyDescent="0.3">
      <c r="B186" s="33" t="s">
        <v>290</v>
      </c>
      <c r="C186" s="18" t="s">
        <v>131</v>
      </c>
      <c r="D186" s="21" t="s">
        <v>212</v>
      </c>
      <c r="E186" s="23"/>
      <c r="F186" s="23"/>
      <c r="G186" s="23"/>
      <c r="H186" s="23"/>
      <c r="I186" s="23"/>
      <c r="J186" s="23"/>
      <c r="K186" s="23"/>
      <c r="L186" s="23"/>
      <c r="M186" s="23"/>
      <c r="N186" s="23"/>
      <c r="O186" s="23"/>
      <c r="P186" s="23"/>
      <c r="Q186" s="23"/>
      <c r="R186" s="23"/>
      <c r="S186" s="24"/>
      <c r="T186" s="23"/>
      <c r="U186" s="23"/>
      <c r="V186" s="23"/>
      <c r="W186" s="23"/>
      <c r="X186" s="23"/>
      <c r="Y186" s="23"/>
      <c r="Z186" s="23"/>
      <c r="AA186" s="23"/>
      <c r="AB186" s="23"/>
      <c r="AC186" s="23"/>
      <c r="AD186" s="23"/>
      <c r="AE186" s="23"/>
      <c r="AF186" s="23"/>
      <c r="AG186" s="23"/>
      <c r="AH186" s="24"/>
    </row>
    <row r="187" spans="2:34" x14ac:dyDescent="0.3">
      <c r="B187" s="33" t="s">
        <v>290</v>
      </c>
      <c r="C187" s="18" t="s">
        <v>134</v>
      </c>
      <c r="D187" s="21" t="s">
        <v>214</v>
      </c>
      <c r="E187" s="23"/>
      <c r="F187" s="23"/>
      <c r="G187" s="23"/>
      <c r="H187" s="23"/>
      <c r="I187" s="23"/>
      <c r="J187" s="23"/>
      <c r="K187" s="23"/>
      <c r="L187" s="23"/>
      <c r="M187" s="23"/>
      <c r="N187" s="23"/>
      <c r="O187" s="23"/>
      <c r="P187" s="23"/>
      <c r="Q187" s="23"/>
      <c r="R187" s="23"/>
      <c r="S187" s="24"/>
      <c r="T187" s="23"/>
      <c r="U187" s="23"/>
      <c r="V187" s="23"/>
      <c r="W187" s="23"/>
      <c r="X187" s="23"/>
      <c r="Y187" s="23"/>
      <c r="Z187" s="23"/>
      <c r="AA187" s="23"/>
      <c r="AB187" s="23"/>
      <c r="AC187" s="23"/>
      <c r="AD187" s="23"/>
      <c r="AE187" s="23"/>
      <c r="AF187" s="23"/>
      <c r="AG187" s="23"/>
      <c r="AH187" s="24"/>
    </row>
    <row r="188" spans="2:34" x14ac:dyDescent="0.3">
      <c r="B188" s="33" t="s">
        <v>290</v>
      </c>
      <c r="C188" s="18" t="s">
        <v>136</v>
      </c>
      <c r="D188" s="21" t="s">
        <v>215</v>
      </c>
      <c r="E188" s="23"/>
      <c r="F188" s="23"/>
      <c r="G188" s="23"/>
      <c r="H188" s="23"/>
      <c r="I188" s="23"/>
      <c r="J188" s="23"/>
      <c r="K188" s="23"/>
      <c r="L188" s="23"/>
      <c r="M188" s="23"/>
      <c r="N188" s="23"/>
      <c r="O188" s="23"/>
      <c r="P188" s="23"/>
      <c r="Q188" s="23"/>
      <c r="R188" s="23"/>
      <c r="S188" s="24"/>
      <c r="T188" s="23"/>
      <c r="U188" s="23"/>
      <c r="V188" s="23"/>
      <c r="W188" s="23"/>
      <c r="X188" s="23"/>
      <c r="Y188" s="23"/>
      <c r="Z188" s="23"/>
      <c r="AA188" s="23"/>
      <c r="AB188" s="23"/>
      <c r="AC188" s="23"/>
      <c r="AD188" s="23"/>
      <c r="AE188" s="23"/>
      <c r="AF188" s="23"/>
      <c r="AG188" s="23"/>
      <c r="AH188" s="24"/>
    </row>
    <row r="189" spans="2:34" x14ac:dyDescent="0.3">
      <c r="B189" s="33" t="s">
        <v>290</v>
      </c>
      <c r="C189" s="18" t="s">
        <v>138</v>
      </c>
      <c r="D189" s="21" t="s">
        <v>217</v>
      </c>
      <c r="E189" s="23"/>
      <c r="F189" s="23"/>
      <c r="G189" s="23"/>
      <c r="H189" s="23"/>
      <c r="I189" s="23"/>
      <c r="J189" s="23"/>
      <c r="K189" s="23"/>
      <c r="L189" s="23"/>
      <c r="M189" s="23"/>
      <c r="N189" s="23"/>
      <c r="O189" s="23"/>
      <c r="P189" s="23"/>
      <c r="Q189" s="23"/>
      <c r="R189" s="23"/>
      <c r="S189" s="24"/>
      <c r="T189" s="23"/>
      <c r="U189" s="23"/>
      <c r="V189" s="23"/>
      <c r="W189" s="23"/>
      <c r="X189" s="23"/>
      <c r="Y189" s="23"/>
      <c r="Z189" s="23"/>
      <c r="AA189" s="23"/>
      <c r="AB189" s="23"/>
      <c r="AC189" s="23"/>
      <c r="AD189" s="23"/>
      <c r="AE189" s="23"/>
      <c r="AF189" s="23"/>
      <c r="AG189" s="23"/>
      <c r="AH189" s="24"/>
    </row>
    <row r="190" spans="2:34" x14ac:dyDescent="0.3">
      <c r="B190" s="33" t="s">
        <v>290</v>
      </c>
      <c r="C190" s="18" t="s">
        <v>523</v>
      </c>
      <c r="D190" s="21" t="s">
        <v>524</v>
      </c>
      <c r="E190" s="23"/>
      <c r="F190" s="23"/>
      <c r="G190" s="23"/>
      <c r="H190" s="23"/>
      <c r="I190" s="23"/>
      <c r="J190" s="23"/>
      <c r="K190" s="23"/>
      <c r="L190" s="23"/>
      <c r="M190" s="23"/>
      <c r="N190" s="23"/>
      <c r="O190" s="23"/>
      <c r="P190" s="23"/>
      <c r="Q190" s="23"/>
      <c r="R190" s="23"/>
      <c r="S190" s="24"/>
      <c r="T190" s="23"/>
      <c r="U190" s="23"/>
      <c r="V190" s="23"/>
      <c r="W190" s="23"/>
      <c r="X190" s="23"/>
      <c r="Y190" s="23"/>
      <c r="Z190" s="23"/>
      <c r="AA190" s="23"/>
      <c r="AB190" s="23"/>
      <c r="AC190" s="23"/>
      <c r="AD190" s="23"/>
      <c r="AE190" s="23"/>
      <c r="AF190" s="23"/>
      <c r="AG190" s="23"/>
      <c r="AH190" s="24"/>
    </row>
    <row r="191" spans="2:34" x14ac:dyDescent="0.3">
      <c r="B191" s="33" t="s">
        <v>290</v>
      </c>
      <c r="C191" s="18" t="s">
        <v>521</v>
      </c>
      <c r="D191" s="21" t="s">
        <v>522</v>
      </c>
      <c r="E191" s="23"/>
      <c r="F191" s="23"/>
      <c r="G191" s="23"/>
      <c r="H191" s="23"/>
      <c r="I191" s="23"/>
      <c r="J191" s="23"/>
      <c r="K191" s="23"/>
      <c r="L191" s="23"/>
      <c r="M191" s="23"/>
      <c r="N191" s="23"/>
      <c r="O191" s="23"/>
      <c r="P191" s="23"/>
      <c r="Q191" s="23"/>
      <c r="R191" s="23"/>
      <c r="S191" s="24"/>
      <c r="T191" s="23"/>
      <c r="U191" s="23"/>
      <c r="V191" s="23"/>
      <c r="W191" s="23"/>
      <c r="X191" s="23"/>
      <c r="Y191" s="23"/>
      <c r="Z191" s="23"/>
      <c r="AA191" s="23"/>
      <c r="AB191" s="23"/>
      <c r="AC191" s="23"/>
      <c r="AD191" s="23"/>
      <c r="AE191" s="23"/>
      <c r="AF191" s="23"/>
      <c r="AG191" s="23"/>
      <c r="AH191" s="24"/>
    </row>
    <row r="192" spans="2:34" x14ac:dyDescent="0.3">
      <c r="B192" s="33" t="s">
        <v>290</v>
      </c>
      <c r="C192" s="18" t="s">
        <v>139</v>
      </c>
      <c r="D192" s="21" t="s">
        <v>340</v>
      </c>
      <c r="E192" s="23"/>
      <c r="F192" s="23"/>
      <c r="G192" s="23"/>
      <c r="H192" s="23"/>
      <c r="I192" s="23"/>
      <c r="J192" s="23"/>
      <c r="K192" s="23"/>
      <c r="L192" s="23"/>
      <c r="M192" s="23"/>
      <c r="N192" s="23"/>
      <c r="O192" s="23"/>
      <c r="P192" s="23"/>
      <c r="Q192" s="23"/>
      <c r="R192" s="23"/>
      <c r="S192" s="24"/>
      <c r="T192" s="23"/>
      <c r="U192" s="23"/>
      <c r="V192" s="23"/>
      <c r="W192" s="23"/>
      <c r="X192" s="23"/>
      <c r="Y192" s="23"/>
      <c r="Z192" s="23"/>
      <c r="AA192" s="23"/>
      <c r="AB192" s="23"/>
      <c r="AC192" s="23"/>
      <c r="AD192" s="23"/>
      <c r="AE192" s="23"/>
      <c r="AF192" s="23"/>
      <c r="AG192" s="23"/>
      <c r="AH192" s="24"/>
    </row>
    <row r="193" spans="2:34" x14ac:dyDescent="0.3">
      <c r="B193" s="33" t="s">
        <v>290</v>
      </c>
      <c r="C193" s="18" t="s">
        <v>341</v>
      </c>
      <c r="D193" s="21" t="s">
        <v>342</v>
      </c>
      <c r="E193" s="23"/>
      <c r="F193" s="23"/>
      <c r="G193" s="23"/>
      <c r="H193" s="23"/>
      <c r="I193" s="23"/>
      <c r="J193" s="23"/>
      <c r="K193" s="23"/>
      <c r="L193" s="23"/>
      <c r="M193" s="23"/>
      <c r="N193" s="23"/>
      <c r="O193" s="23"/>
      <c r="P193" s="23"/>
      <c r="Q193" s="23"/>
      <c r="R193" s="23"/>
      <c r="S193" s="24"/>
      <c r="T193" s="23"/>
      <c r="U193" s="23"/>
      <c r="V193" s="23"/>
      <c r="W193" s="23"/>
      <c r="X193" s="23"/>
      <c r="Y193" s="23"/>
      <c r="Z193" s="23"/>
      <c r="AA193" s="23"/>
      <c r="AB193" s="23"/>
      <c r="AC193" s="23"/>
      <c r="AD193" s="23"/>
      <c r="AE193" s="23"/>
      <c r="AF193" s="23"/>
      <c r="AG193" s="23"/>
      <c r="AH193" s="24"/>
    </row>
    <row r="194" spans="2:34" x14ac:dyDescent="0.3">
      <c r="B194" s="33" t="s">
        <v>290</v>
      </c>
      <c r="C194" s="18" t="s">
        <v>133</v>
      </c>
      <c r="D194" s="21" t="s">
        <v>343</v>
      </c>
      <c r="E194" s="23"/>
      <c r="F194" s="23"/>
      <c r="G194" s="23"/>
      <c r="H194" s="23"/>
      <c r="I194" s="23"/>
      <c r="J194" s="23"/>
      <c r="K194" s="23"/>
      <c r="L194" s="23"/>
      <c r="M194" s="23"/>
      <c r="N194" s="23"/>
      <c r="O194" s="23"/>
      <c r="P194" s="23"/>
      <c r="Q194" s="23"/>
      <c r="R194" s="23"/>
      <c r="S194" s="24"/>
      <c r="T194" s="23"/>
      <c r="U194" s="23"/>
      <c r="V194" s="23"/>
      <c r="W194" s="23"/>
      <c r="X194" s="23"/>
      <c r="Y194" s="23"/>
      <c r="Z194" s="23"/>
      <c r="AA194" s="23"/>
      <c r="AB194" s="23"/>
      <c r="AC194" s="23"/>
      <c r="AD194" s="23"/>
      <c r="AE194" s="23"/>
      <c r="AF194" s="23"/>
      <c r="AG194" s="23"/>
      <c r="AH194" s="24"/>
    </row>
    <row r="195" spans="2:34" x14ac:dyDescent="0.3">
      <c r="B195"/>
      <c r="C195"/>
      <c r="D195"/>
      <c r="E195"/>
      <c r="F195"/>
      <c r="G195"/>
      <c r="H195"/>
      <c r="I195"/>
      <c r="J195"/>
      <c r="K195"/>
      <c r="L195"/>
      <c r="M195"/>
      <c r="N195"/>
      <c r="O195"/>
      <c r="P195"/>
      <c r="Q195"/>
      <c r="R195"/>
      <c r="S195"/>
      <c r="T195"/>
      <c r="U195"/>
      <c r="V195"/>
      <c r="W195"/>
      <c r="X195"/>
      <c r="Y195"/>
      <c r="Z195"/>
      <c r="AA195"/>
      <c r="AB195"/>
      <c r="AC195"/>
      <c r="AD195"/>
      <c r="AE195"/>
      <c r="AF195"/>
      <c r="AG195"/>
      <c r="AH195"/>
    </row>
    <row r="196" spans="2:34" x14ac:dyDescent="0.3">
      <c r="B196" s="35" t="s">
        <v>241</v>
      </c>
    </row>
    <row r="197" spans="2:34" x14ac:dyDescent="0.3">
      <c r="B197" s="16"/>
    </row>
    <row r="198" spans="2:34" x14ac:dyDescent="0.3">
      <c r="B198" s="16" t="s">
        <v>560</v>
      </c>
    </row>
    <row r="199" spans="2:34" x14ac:dyDescent="0.3">
      <c r="B199" s="16" t="s">
        <v>242</v>
      </c>
    </row>
    <row r="200" spans="2:34" x14ac:dyDescent="0.3">
      <c r="B200" s="16" t="s">
        <v>243</v>
      </c>
    </row>
    <row r="201" spans="2:34" x14ac:dyDescent="0.3">
      <c r="B201" s="16" t="s">
        <v>412</v>
      </c>
    </row>
    <row r="202" spans="2:34" x14ac:dyDescent="0.3">
      <c r="B202" s="16"/>
    </row>
    <row r="203" spans="2:34" x14ac:dyDescent="0.3">
      <c r="B203" s="16"/>
    </row>
    <row r="204" spans="2:34" x14ac:dyDescent="0.3">
      <c r="B204" s="16"/>
    </row>
    <row r="205" spans="2:34" x14ac:dyDescent="0.3">
      <c r="B205" s="16"/>
    </row>
    <row r="206" spans="2:34" x14ac:dyDescent="0.3">
      <c r="B206" s="16"/>
    </row>
    <row r="207" spans="2:34" x14ac:dyDescent="0.3">
      <c r="B207" s="16"/>
    </row>
    <row r="208" spans="2:34" x14ac:dyDescent="0.3">
      <c r="B208" s="16"/>
    </row>
    <row r="209" spans="2:3" x14ac:dyDescent="0.3">
      <c r="B209" s="16"/>
    </row>
    <row r="210" spans="2:3" x14ac:dyDescent="0.3">
      <c r="B210" s="16"/>
    </row>
    <row r="211" spans="2:3" x14ac:dyDescent="0.3">
      <c r="B211" s="16"/>
      <c r="C211" s="14"/>
    </row>
    <row r="212" spans="2:3" x14ac:dyDescent="0.3">
      <c r="B212" s="16"/>
    </row>
    <row r="213" spans="2:3" x14ac:dyDescent="0.3">
      <c r="B213" s="16"/>
    </row>
    <row r="214" spans="2:3" x14ac:dyDescent="0.3">
      <c r="B214" s="16"/>
    </row>
    <row r="215" spans="2:3" x14ac:dyDescent="0.3">
      <c r="B215" s="16"/>
    </row>
    <row r="216" spans="2:3" x14ac:dyDescent="0.3">
      <c r="B216" s="16"/>
    </row>
    <row r="217" spans="2:3" x14ac:dyDescent="0.3">
      <c r="B217" s="16"/>
    </row>
    <row r="218" spans="2:3" x14ac:dyDescent="0.3">
      <c r="B218" s="16"/>
    </row>
    <row r="219" spans="2:3" x14ac:dyDescent="0.3">
      <c r="B219" s="16"/>
    </row>
    <row r="220" spans="2:3" x14ac:dyDescent="0.3">
      <c r="B220" s="16"/>
    </row>
    <row r="221" spans="2:3" x14ac:dyDescent="0.3">
      <c r="B221" s="16"/>
    </row>
    <row r="222" spans="2:3" x14ac:dyDescent="0.3">
      <c r="B222" s="16"/>
    </row>
    <row r="223" spans="2:3" x14ac:dyDescent="0.3">
      <c r="B223" s="16"/>
    </row>
    <row r="224" spans="2:3"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row r="311" spans="2:2" x14ac:dyDescent="0.3">
      <c r="B311" s="16"/>
    </row>
    <row r="312" spans="2:2" x14ac:dyDescent="0.3">
      <c r="B312" s="16"/>
    </row>
  </sheetData>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5"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1F872-38DF-4FBC-BEC5-94A5A2EFFDB6}">
  <dimension ref="B1:R302"/>
  <sheetViews>
    <sheetView showGridLines="0" zoomScale="85" zoomScaleNormal="85" zoomScaleSheetLayoutView="25" workbookViewId="0">
      <pane ySplit="16" topLeftCell="A17" activePane="bottomLeft" state="frozen"/>
      <selection activeCell="B1" sqref="B1"/>
      <selection pane="bottomLeft"/>
    </sheetView>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14" width="12.54296875" style="2" customWidth="1"/>
    <col min="15" max="15" width="14.453125" style="2" customWidth="1"/>
    <col min="16" max="16" width="9.453125" style="2" customWidth="1"/>
    <col min="17" max="17" width="10.81640625" style="2" bestFit="1" customWidth="1"/>
    <col min="18" max="16384" width="9.453125" style="2"/>
  </cols>
  <sheetData>
    <row r="1" spans="2:15" s="15" customFormat="1" ht="18" customHeight="1" x14ac:dyDescent="0.35"/>
    <row r="2" spans="2:15" ht="19.5" customHeight="1" x14ac:dyDescent="0.3">
      <c r="B2" s="3" t="s">
        <v>0</v>
      </c>
      <c r="C2" s="22" t="s">
        <v>576</v>
      </c>
    </row>
    <row r="3" spans="2:15" ht="12.75" customHeight="1" x14ac:dyDescent="0.3">
      <c r="B3" s="3" t="s">
        <v>4</v>
      </c>
      <c r="C3" s="12" t="s">
        <v>585</v>
      </c>
    </row>
    <row r="4" spans="2:15" ht="12.75" customHeight="1" x14ac:dyDescent="0.3">
      <c r="B4" s="3"/>
      <c r="C4" s="12"/>
    </row>
    <row r="5" spans="2:15" ht="15" x14ac:dyDescent="0.3">
      <c r="B5" s="3" t="s">
        <v>1</v>
      </c>
      <c r="C5" s="45" t="str">
        <f>'System &amp; Provider Summary - T1'!$C$5</f>
        <v>June 2025</v>
      </c>
    </row>
    <row r="6" spans="2:15" x14ac:dyDescent="0.3">
      <c r="B6" s="3" t="s">
        <v>2</v>
      </c>
      <c r="C6" s="2" t="s">
        <v>396</v>
      </c>
    </row>
    <row r="7" spans="2:15" ht="12.75" customHeight="1" x14ac:dyDescent="0.3">
      <c r="B7" s="3" t="s">
        <v>6</v>
      </c>
      <c r="C7" s="2" t="s">
        <v>421</v>
      </c>
    </row>
    <row r="8" spans="2:15" ht="12.75" customHeight="1" x14ac:dyDescent="0.3">
      <c r="B8" s="3" t="s">
        <v>3</v>
      </c>
      <c r="C8" s="2" t="str">
        <f>'System &amp; Provider Summary - T1'!C8</f>
        <v>10th July 2025</v>
      </c>
    </row>
    <row r="9" spans="2:15" ht="12.75" customHeight="1" x14ac:dyDescent="0.3">
      <c r="B9" s="3" t="s">
        <v>5</v>
      </c>
      <c r="C9" s="8" t="s">
        <v>400</v>
      </c>
    </row>
    <row r="10" spans="2:15" ht="12.75" customHeight="1" x14ac:dyDescent="0.3">
      <c r="B10" s="3" t="s">
        <v>8</v>
      </c>
      <c r="C10" s="2" t="str">
        <f>'System &amp; Provider Summary - T1'!C10</f>
        <v>Published (Provisional) - Official Statistics in development</v>
      </c>
    </row>
    <row r="11" spans="2:15" ht="12.75" customHeight="1" x14ac:dyDescent="0.3">
      <c r="B11" s="3" t="s">
        <v>9</v>
      </c>
      <c r="C11" s="2" t="str">
        <f>'System &amp; Provider Summary - T1'!C11</f>
        <v>Kerry Evert - england.aedata@nhs.net</v>
      </c>
    </row>
    <row r="12" spans="2:15" x14ac:dyDescent="0.3">
      <c r="B12" s="3"/>
    </row>
    <row r="13" spans="2:15" ht="15" x14ac:dyDescent="0.3">
      <c r="B13" s="5" t="s">
        <v>408</v>
      </c>
    </row>
    <row r="14" spans="2:15" ht="15" x14ac:dyDescent="0.3">
      <c r="B14" s="5"/>
      <c r="C14" s="5"/>
    </row>
    <row r="15" spans="2:15" ht="15" x14ac:dyDescent="0.3">
      <c r="B15" s="5"/>
      <c r="C15" s="9"/>
      <c r="E15" s="84" t="s">
        <v>566</v>
      </c>
      <c r="F15" s="85"/>
      <c r="G15" s="85"/>
      <c r="H15" s="85"/>
      <c r="I15" s="85"/>
      <c r="J15" s="85"/>
      <c r="K15" s="85"/>
      <c r="L15" s="85"/>
      <c r="M15" s="85"/>
      <c r="N15" s="86"/>
    </row>
    <row r="16" spans="2:15" s="12" customFormat="1" ht="54" x14ac:dyDescent="0.25">
      <c r="B16" s="47" t="s">
        <v>239</v>
      </c>
      <c r="C16" s="11" t="s">
        <v>248</v>
      </c>
      <c r="D16" s="63" t="s">
        <v>249</v>
      </c>
      <c r="E16" s="68" t="s">
        <v>581</v>
      </c>
      <c r="F16" s="68" t="s">
        <v>568</v>
      </c>
      <c r="G16" s="68" t="s">
        <v>569</v>
      </c>
      <c r="H16" s="68" t="s">
        <v>570</v>
      </c>
      <c r="I16" s="68" t="s">
        <v>571</v>
      </c>
      <c r="J16" s="68" t="s">
        <v>572</v>
      </c>
      <c r="K16" s="68" t="s">
        <v>573</v>
      </c>
      <c r="L16" s="68" t="s">
        <v>575</v>
      </c>
      <c r="M16" s="68" t="s">
        <v>574</v>
      </c>
      <c r="N16" s="68" t="s">
        <v>564</v>
      </c>
      <c r="O16" s="67" t="s">
        <v>565</v>
      </c>
    </row>
    <row r="17" spans="2:15" x14ac:dyDescent="0.3">
      <c r="B17" s="49" t="s">
        <v>7</v>
      </c>
      <c r="C17" s="1" t="s">
        <v>7</v>
      </c>
      <c r="D17" s="64" t="s">
        <v>10</v>
      </c>
      <c r="E17" s="75">
        <v>1.3494058746427727E-2</v>
      </c>
      <c r="F17" s="75">
        <v>3.5569629772878662E-2</v>
      </c>
      <c r="G17" s="75">
        <v>8.4789101613700332E-2</v>
      </c>
      <c r="H17" s="75">
        <v>6.4010829626764645E-2</v>
      </c>
      <c r="I17" s="75">
        <v>4.7930230559315841E-2</v>
      </c>
      <c r="J17" s="75">
        <v>4.4441221341240678E-2</v>
      </c>
      <c r="K17" s="75">
        <v>2.0187369732912182E-2</v>
      </c>
      <c r="L17" s="75">
        <v>3.9483014246116162E-3</v>
      </c>
      <c r="M17" s="75">
        <v>8.8635338103526073E-4</v>
      </c>
      <c r="N17" s="75">
        <v>0.68474290380111302</v>
      </c>
      <c r="O17" s="70">
        <v>372312</v>
      </c>
    </row>
    <row r="18" spans="2:15" ht="6" customHeight="1" x14ac:dyDescent="0.3">
      <c r="D18" s="4"/>
      <c r="E18" s="76"/>
      <c r="F18" s="76"/>
      <c r="G18" s="76"/>
      <c r="H18" s="76"/>
      <c r="I18" s="76"/>
      <c r="J18" s="76"/>
      <c r="K18" s="76"/>
      <c r="L18" s="76"/>
      <c r="M18" s="76"/>
      <c r="N18" s="77"/>
      <c r="O18" s="65"/>
    </row>
    <row r="19" spans="2:15" x14ac:dyDescent="0.3">
      <c r="B19" s="33" t="s">
        <v>250</v>
      </c>
      <c r="C19" s="18" t="s">
        <v>251</v>
      </c>
      <c r="D19" s="33" t="s">
        <v>365</v>
      </c>
      <c r="E19" s="72">
        <v>0</v>
      </c>
      <c r="F19" s="72">
        <v>0</v>
      </c>
      <c r="G19" s="72">
        <v>0</v>
      </c>
      <c r="H19" s="72">
        <v>0</v>
      </c>
      <c r="I19" s="72">
        <v>0</v>
      </c>
      <c r="J19" s="72">
        <v>0</v>
      </c>
      <c r="K19" s="72">
        <v>0</v>
      </c>
      <c r="L19" s="72">
        <v>0</v>
      </c>
      <c r="M19" s="72">
        <v>0</v>
      </c>
      <c r="N19" s="72">
        <v>1</v>
      </c>
      <c r="O19" s="74">
        <v>8405</v>
      </c>
    </row>
    <row r="20" spans="2:15" x14ac:dyDescent="0.3">
      <c r="B20" s="33" t="s">
        <v>250</v>
      </c>
      <c r="C20" s="18" t="s">
        <v>252</v>
      </c>
      <c r="D20" s="33" t="s">
        <v>366</v>
      </c>
      <c r="E20" s="72">
        <v>2.5906735751295335E-2</v>
      </c>
      <c r="F20" s="72">
        <v>9.1537132987910191E-2</v>
      </c>
      <c r="G20" s="72">
        <v>0.20379965457685664</v>
      </c>
      <c r="H20" s="72">
        <v>0.12780656303972365</v>
      </c>
      <c r="I20" s="72">
        <v>9.3264248704663211E-2</v>
      </c>
      <c r="J20" s="72">
        <v>6.9948186528497408E-2</v>
      </c>
      <c r="K20" s="72">
        <v>3.1088082901554404E-2</v>
      </c>
      <c r="L20" s="72">
        <v>1.1226252158894647E-2</v>
      </c>
      <c r="M20" s="72">
        <v>1.7271157167530224E-3</v>
      </c>
      <c r="N20" s="72">
        <v>0.34455958549222798</v>
      </c>
      <c r="O20" s="74">
        <v>5790</v>
      </c>
    </row>
    <row r="21" spans="2:15" x14ac:dyDescent="0.3">
      <c r="B21" s="33" t="s">
        <v>250</v>
      </c>
      <c r="C21" s="18" t="s">
        <v>253</v>
      </c>
      <c r="D21" s="33" t="s">
        <v>367</v>
      </c>
      <c r="E21" s="72">
        <v>0</v>
      </c>
      <c r="F21" s="72">
        <v>0</v>
      </c>
      <c r="G21" s="72">
        <v>0</v>
      </c>
      <c r="H21" s="72">
        <v>0</v>
      </c>
      <c r="I21" s="72">
        <v>0</v>
      </c>
      <c r="J21" s="72">
        <v>0</v>
      </c>
      <c r="K21" s="72">
        <v>0</v>
      </c>
      <c r="L21" s="72">
        <v>0</v>
      </c>
      <c r="M21" s="72">
        <v>0</v>
      </c>
      <c r="N21" s="72">
        <v>1</v>
      </c>
      <c r="O21" s="74">
        <v>7240</v>
      </c>
    </row>
    <row r="22" spans="2:15" x14ac:dyDescent="0.3">
      <c r="B22" s="33" t="s">
        <v>250</v>
      </c>
      <c r="C22" s="18" t="s">
        <v>254</v>
      </c>
      <c r="D22" s="33" t="s">
        <v>368</v>
      </c>
      <c r="E22" s="72">
        <v>0</v>
      </c>
      <c r="F22" s="72">
        <v>0</v>
      </c>
      <c r="G22" s="72">
        <v>0</v>
      </c>
      <c r="H22" s="72">
        <v>0</v>
      </c>
      <c r="I22" s="72">
        <v>0</v>
      </c>
      <c r="J22" s="72">
        <v>0</v>
      </c>
      <c r="K22" s="72">
        <v>0</v>
      </c>
      <c r="L22" s="72">
        <v>0</v>
      </c>
      <c r="M22" s="72">
        <v>0</v>
      </c>
      <c r="N22" s="72">
        <v>1</v>
      </c>
      <c r="O22" s="74">
        <v>7260</v>
      </c>
    </row>
    <row r="23" spans="2:15" x14ac:dyDescent="0.3">
      <c r="B23" s="33" t="s">
        <v>250</v>
      </c>
      <c r="C23" s="18" t="s">
        <v>255</v>
      </c>
      <c r="D23" s="33" t="s">
        <v>369</v>
      </c>
      <c r="E23" s="72">
        <v>1.6326530612244899E-2</v>
      </c>
      <c r="F23" s="72">
        <v>3.2653061224489799E-2</v>
      </c>
      <c r="G23" s="72">
        <v>8.6880466472303214E-2</v>
      </c>
      <c r="H23" s="72">
        <v>6.9387755102040816E-2</v>
      </c>
      <c r="I23" s="72">
        <v>6.0058309037900874E-2</v>
      </c>
      <c r="J23" s="72">
        <v>6.6472303206997083E-2</v>
      </c>
      <c r="K23" s="72">
        <v>2.5072886297376092E-2</v>
      </c>
      <c r="L23" s="72">
        <v>4.6647230320699708E-3</v>
      </c>
      <c r="M23" s="72">
        <v>1.1661807580174927E-3</v>
      </c>
      <c r="N23" s="72">
        <v>0.63731778425655972</v>
      </c>
      <c r="O23" s="74">
        <v>8575</v>
      </c>
    </row>
    <row r="24" spans="2:15" x14ac:dyDescent="0.3">
      <c r="B24" s="33" t="s">
        <v>250</v>
      </c>
      <c r="C24" s="18" t="s">
        <v>256</v>
      </c>
      <c r="D24" s="33" t="s">
        <v>370</v>
      </c>
      <c r="E24" s="72">
        <v>9.3896713615023476E-3</v>
      </c>
      <c r="F24" s="72">
        <v>1.7437961099932932E-2</v>
      </c>
      <c r="G24" s="72">
        <v>0.10596914822266935</v>
      </c>
      <c r="H24" s="72">
        <v>9.2555331991951706E-2</v>
      </c>
      <c r="I24" s="72">
        <v>4.6277665995975853E-2</v>
      </c>
      <c r="J24" s="72">
        <v>6.3715627095908792E-2</v>
      </c>
      <c r="K24" s="72">
        <v>8.0482897384305842E-3</v>
      </c>
      <c r="L24" s="72" t="s">
        <v>601</v>
      </c>
      <c r="M24" s="72" t="s">
        <v>601</v>
      </c>
      <c r="N24" s="72">
        <v>0.65660630449362845</v>
      </c>
      <c r="O24" s="74">
        <v>7455</v>
      </c>
    </row>
    <row r="25" spans="2:15" x14ac:dyDescent="0.3">
      <c r="B25" s="33" t="s">
        <v>240</v>
      </c>
      <c r="C25" s="18" t="s">
        <v>257</v>
      </c>
      <c r="D25" s="33" t="s">
        <v>347</v>
      </c>
      <c r="E25" s="72">
        <v>1.6094420600858368E-2</v>
      </c>
      <c r="F25" s="72">
        <v>7.027896995708155E-2</v>
      </c>
      <c r="G25" s="72">
        <v>0.31223175965665234</v>
      </c>
      <c r="H25" s="72">
        <v>0.19796137339055794</v>
      </c>
      <c r="I25" s="72">
        <v>0.13412017167381973</v>
      </c>
      <c r="J25" s="72">
        <v>0.13358369098712447</v>
      </c>
      <c r="K25" s="72">
        <v>6.2768240343347645E-2</v>
      </c>
      <c r="L25" s="72">
        <v>2.03862660944206E-2</v>
      </c>
      <c r="M25" s="72">
        <v>2.1459227467811159E-3</v>
      </c>
      <c r="N25" s="72">
        <v>4.9356223175965663E-2</v>
      </c>
      <c r="O25" s="74">
        <v>9320</v>
      </c>
    </row>
    <row r="26" spans="2:15" x14ac:dyDescent="0.3">
      <c r="B26" s="33" t="s">
        <v>240</v>
      </c>
      <c r="C26" s="18" t="s">
        <v>258</v>
      </c>
      <c r="D26" s="33" t="s">
        <v>348</v>
      </c>
      <c r="E26" s="72">
        <v>4.2527339003645198E-3</v>
      </c>
      <c r="F26" s="72">
        <v>2.6123936816524911E-2</v>
      </c>
      <c r="G26" s="72">
        <v>5.3462940461725394E-2</v>
      </c>
      <c r="H26" s="72">
        <v>4.3134872417982986E-2</v>
      </c>
      <c r="I26" s="72">
        <v>2.3693803159173753E-2</v>
      </c>
      <c r="J26" s="72">
        <v>3.4629404617253952E-2</v>
      </c>
      <c r="K26" s="72">
        <v>2.0048602673147023E-2</v>
      </c>
      <c r="L26" s="72">
        <v>8.5054678007290396E-3</v>
      </c>
      <c r="M26" s="72">
        <v>2.4301336573511541E-3</v>
      </c>
      <c r="N26" s="72">
        <v>0.7837181044957473</v>
      </c>
      <c r="O26" s="74">
        <v>8230</v>
      </c>
    </row>
    <row r="27" spans="2:15" x14ac:dyDescent="0.3">
      <c r="B27" s="33" t="s">
        <v>240</v>
      </c>
      <c r="C27" s="18" t="s">
        <v>259</v>
      </c>
      <c r="D27" s="33" t="s">
        <v>349</v>
      </c>
      <c r="E27" s="72">
        <v>1.1004126547455296E-2</v>
      </c>
      <c r="F27" s="72">
        <v>3.897294818890417E-2</v>
      </c>
      <c r="G27" s="72">
        <v>9.4910591471801919E-2</v>
      </c>
      <c r="H27" s="72">
        <v>8.1613938560293448E-2</v>
      </c>
      <c r="I27" s="72">
        <v>5.4562127464465843E-2</v>
      </c>
      <c r="J27" s="72">
        <v>5.2269601100412656E-2</v>
      </c>
      <c r="K27" s="72">
        <v>3.0719853278312701E-2</v>
      </c>
      <c r="L27" s="72">
        <v>1.0087116001834021E-2</v>
      </c>
      <c r="M27" s="72" t="s">
        <v>601</v>
      </c>
      <c r="N27" s="72">
        <v>0.62540119211370926</v>
      </c>
      <c r="O27" s="74">
        <v>10905</v>
      </c>
    </row>
    <row r="28" spans="2:15" x14ac:dyDescent="0.3">
      <c r="B28" s="33" t="s">
        <v>240</v>
      </c>
      <c r="C28" s="18" t="s">
        <v>260</v>
      </c>
      <c r="D28" s="33" t="s">
        <v>350</v>
      </c>
      <c r="E28" s="72">
        <v>1.8979833926453145E-2</v>
      </c>
      <c r="F28" s="72">
        <v>6.8801897983392646E-2</v>
      </c>
      <c r="G28" s="72">
        <v>0.21945432977461446</v>
      </c>
      <c r="H28" s="72">
        <v>0.17754052985369712</v>
      </c>
      <c r="I28" s="72">
        <v>0.12850929221035984</v>
      </c>
      <c r="J28" s="72">
        <v>0.12178726769474101</v>
      </c>
      <c r="K28" s="72">
        <v>5.6544088572558326E-2</v>
      </c>
      <c r="L28" s="72">
        <v>1.1466982997232108E-2</v>
      </c>
      <c r="M28" s="72">
        <v>2.3724792408066431E-3</v>
      </c>
      <c r="N28" s="72">
        <v>0.19493871095294582</v>
      </c>
      <c r="O28" s="74">
        <v>12645</v>
      </c>
    </row>
    <row r="29" spans="2:15" x14ac:dyDescent="0.3">
      <c r="B29" s="33" t="s">
        <v>240</v>
      </c>
      <c r="C29" s="18" t="s">
        <v>261</v>
      </c>
      <c r="D29" s="33" t="s">
        <v>351</v>
      </c>
      <c r="E29" s="72">
        <v>6.2146892655367235E-3</v>
      </c>
      <c r="F29" s="72">
        <v>1.8079096045197741E-2</v>
      </c>
      <c r="G29" s="72">
        <v>4.7457627118644069E-2</v>
      </c>
      <c r="H29" s="72">
        <v>5.254237288135593E-2</v>
      </c>
      <c r="I29" s="72">
        <v>4.2937853107344631E-2</v>
      </c>
      <c r="J29" s="72">
        <v>6.2146892655367235E-2</v>
      </c>
      <c r="K29" s="72">
        <v>2.4293785310734464E-2</v>
      </c>
      <c r="L29" s="72">
        <v>6.2146892655367235E-3</v>
      </c>
      <c r="M29" s="72">
        <v>1.1299435028248588E-3</v>
      </c>
      <c r="N29" s="72">
        <v>0.73898305084745763</v>
      </c>
      <c r="O29" s="74">
        <v>8850</v>
      </c>
    </row>
    <row r="30" spans="2:15" x14ac:dyDescent="0.3">
      <c r="B30" s="33" t="s">
        <v>262</v>
      </c>
      <c r="C30" s="18" t="s">
        <v>263</v>
      </c>
      <c r="D30" s="33" t="s">
        <v>371</v>
      </c>
      <c r="E30" s="72">
        <v>7.6804915514592934E-3</v>
      </c>
      <c r="F30" s="72">
        <v>2.5345622119815669E-2</v>
      </c>
      <c r="G30" s="72">
        <v>8.1413210445468509E-2</v>
      </c>
      <c r="H30" s="72">
        <v>6.0675883256528416E-2</v>
      </c>
      <c r="I30" s="72">
        <v>5.7603686635944701E-2</v>
      </c>
      <c r="J30" s="72">
        <v>3.4562211981566823E-2</v>
      </c>
      <c r="K30" s="72">
        <v>1.2288786482334869E-2</v>
      </c>
      <c r="L30" s="72">
        <v>2.304147465437788E-3</v>
      </c>
      <c r="M30" s="72" t="s">
        <v>601</v>
      </c>
      <c r="N30" s="72">
        <v>0.71658986175115202</v>
      </c>
      <c r="O30" s="74">
        <v>6510</v>
      </c>
    </row>
    <row r="31" spans="2:15" x14ac:dyDescent="0.3">
      <c r="B31" s="33" t="s">
        <v>262</v>
      </c>
      <c r="C31" s="18" t="s">
        <v>264</v>
      </c>
      <c r="D31" s="33" t="s">
        <v>372</v>
      </c>
      <c r="E31" s="72" t="s">
        <v>601</v>
      </c>
      <c r="F31" s="72" t="s">
        <v>601</v>
      </c>
      <c r="G31" s="72">
        <v>1.266624445851805E-3</v>
      </c>
      <c r="H31" s="72">
        <v>1.8999366687777073E-3</v>
      </c>
      <c r="I31" s="72">
        <v>4.4331855604813177E-3</v>
      </c>
      <c r="J31" s="72">
        <v>5.699810006333122E-3</v>
      </c>
      <c r="K31" s="72">
        <v>3.7998733375554147E-3</v>
      </c>
      <c r="L31" s="72" t="s">
        <v>601</v>
      </c>
      <c r="M31" s="72" t="s">
        <v>601</v>
      </c>
      <c r="N31" s="72">
        <v>0.98163394553514882</v>
      </c>
      <c r="O31" s="74">
        <v>7895</v>
      </c>
    </row>
    <row r="32" spans="2:15" x14ac:dyDescent="0.3">
      <c r="B32" s="33" t="s">
        <v>262</v>
      </c>
      <c r="C32" s="18" t="s">
        <v>265</v>
      </c>
      <c r="D32" s="33" t="s">
        <v>373</v>
      </c>
      <c r="E32" s="72" t="s">
        <v>601</v>
      </c>
      <c r="F32" s="72">
        <v>1.2437810945273632E-3</v>
      </c>
      <c r="G32" s="72" t="s">
        <v>601</v>
      </c>
      <c r="H32" s="72" t="s">
        <v>601</v>
      </c>
      <c r="I32" s="72">
        <v>1.2437810945273632E-3</v>
      </c>
      <c r="J32" s="72">
        <v>1.8656716417910447E-3</v>
      </c>
      <c r="K32" s="72" t="s">
        <v>601</v>
      </c>
      <c r="L32" s="72" t="s">
        <v>601</v>
      </c>
      <c r="M32" s="72">
        <v>0</v>
      </c>
      <c r="N32" s="72">
        <v>0.99315920398009949</v>
      </c>
      <c r="O32" s="74">
        <v>8040</v>
      </c>
    </row>
    <row r="33" spans="2:15" x14ac:dyDescent="0.3">
      <c r="B33" s="33" t="s">
        <v>262</v>
      </c>
      <c r="C33" s="18" t="s">
        <v>266</v>
      </c>
      <c r="D33" s="33" t="s">
        <v>352</v>
      </c>
      <c r="E33" s="72">
        <v>0</v>
      </c>
      <c r="F33" s="72">
        <v>0</v>
      </c>
      <c r="G33" s="72">
        <v>0</v>
      </c>
      <c r="H33" s="72">
        <v>0</v>
      </c>
      <c r="I33" s="72">
        <v>0</v>
      </c>
      <c r="J33" s="72">
        <v>0</v>
      </c>
      <c r="K33" s="72">
        <v>0</v>
      </c>
      <c r="L33" s="72">
        <v>0</v>
      </c>
      <c r="M33" s="72">
        <v>0</v>
      </c>
      <c r="N33" s="72">
        <v>1</v>
      </c>
      <c r="O33" s="74">
        <v>3755</v>
      </c>
    </row>
    <row r="34" spans="2:15" x14ac:dyDescent="0.3">
      <c r="B34" s="33" t="s">
        <v>262</v>
      </c>
      <c r="C34" s="18" t="s">
        <v>267</v>
      </c>
      <c r="D34" s="33" t="s">
        <v>374</v>
      </c>
      <c r="E34" s="72">
        <v>7.2016460905349796E-3</v>
      </c>
      <c r="F34" s="72">
        <v>3.3950617283950615E-2</v>
      </c>
      <c r="G34" s="72">
        <v>0.12757201646090535</v>
      </c>
      <c r="H34" s="72">
        <v>0.12654320987654322</v>
      </c>
      <c r="I34" s="72">
        <v>0.11728395061728394</v>
      </c>
      <c r="J34" s="72">
        <v>0.12345679012345678</v>
      </c>
      <c r="K34" s="72">
        <v>5.1440329218106998E-2</v>
      </c>
      <c r="L34" s="72">
        <v>3.0864197530864196E-3</v>
      </c>
      <c r="M34" s="72">
        <v>2.05761316872428E-3</v>
      </c>
      <c r="N34" s="72">
        <v>0.40740740740740738</v>
      </c>
      <c r="O34" s="74">
        <v>4860</v>
      </c>
    </row>
    <row r="35" spans="2:15" x14ac:dyDescent="0.3">
      <c r="B35" s="33" t="s">
        <v>262</v>
      </c>
      <c r="C35" s="18" t="s">
        <v>268</v>
      </c>
      <c r="D35" s="33" t="s">
        <v>375</v>
      </c>
      <c r="E35" s="72">
        <v>0</v>
      </c>
      <c r="F35" s="72">
        <v>0</v>
      </c>
      <c r="G35" s="72">
        <v>0</v>
      </c>
      <c r="H35" s="72">
        <v>0</v>
      </c>
      <c r="I35" s="72">
        <v>0</v>
      </c>
      <c r="J35" s="72">
        <v>0</v>
      </c>
      <c r="K35" s="72">
        <v>0</v>
      </c>
      <c r="L35" s="72">
        <v>0</v>
      </c>
      <c r="M35" s="72">
        <v>0</v>
      </c>
      <c r="N35" s="72">
        <v>1</v>
      </c>
      <c r="O35" s="74">
        <v>4930</v>
      </c>
    </row>
    <row r="36" spans="2:15" x14ac:dyDescent="0.3">
      <c r="B36" s="33" t="s">
        <v>262</v>
      </c>
      <c r="C36" s="18" t="s">
        <v>269</v>
      </c>
      <c r="D36" s="33" t="s">
        <v>376</v>
      </c>
      <c r="E36" s="72">
        <v>0</v>
      </c>
      <c r="F36" s="72">
        <v>0</v>
      </c>
      <c r="G36" s="72">
        <v>0</v>
      </c>
      <c r="H36" s="72">
        <v>0</v>
      </c>
      <c r="I36" s="72">
        <v>0</v>
      </c>
      <c r="J36" s="72">
        <v>0</v>
      </c>
      <c r="K36" s="72">
        <v>0</v>
      </c>
      <c r="L36" s="72">
        <v>0</v>
      </c>
      <c r="M36" s="72">
        <v>0</v>
      </c>
      <c r="N36" s="72">
        <v>1</v>
      </c>
      <c r="O36" s="74">
        <v>3330</v>
      </c>
    </row>
    <row r="37" spans="2:15" x14ac:dyDescent="0.3">
      <c r="B37" s="33" t="s">
        <v>262</v>
      </c>
      <c r="C37" s="18" t="s">
        <v>270</v>
      </c>
      <c r="D37" s="33" t="s">
        <v>353</v>
      </c>
      <c r="E37" s="72">
        <v>1.8726591760299626E-3</v>
      </c>
      <c r="F37" s="72">
        <v>2.8089887640449437E-3</v>
      </c>
      <c r="G37" s="72">
        <v>5.6179775280898875E-3</v>
      </c>
      <c r="H37" s="72">
        <v>2.8089887640449437E-3</v>
      </c>
      <c r="I37" s="72">
        <v>2.8089887640449437E-3</v>
      </c>
      <c r="J37" s="72">
        <v>1.8726591760299626E-3</v>
      </c>
      <c r="K37" s="72">
        <v>1.8726591760299626E-3</v>
      </c>
      <c r="L37" s="72" t="s">
        <v>601</v>
      </c>
      <c r="M37" s="72" t="s">
        <v>601</v>
      </c>
      <c r="N37" s="72">
        <v>0.97940074906367036</v>
      </c>
      <c r="O37" s="74">
        <v>5340</v>
      </c>
    </row>
    <row r="38" spans="2:15" x14ac:dyDescent="0.3">
      <c r="B38" s="33" t="s">
        <v>262</v>
      </c>
      <c r="C38" s="18" t="s">
        <v>271</v>
      </c>
      <c r="D38" s="33" t="s">
        <v>377</v>
      </c>
      <c r="E38" s="72">
        <v>0</v>
      </c>
      <c r="F38" s="72">
        <v>0</v>
      </c>
      <c r="G38" s="72">
        <v>0</v>
      </c>
      <c r="H38" s="72">
        <v>0</v>
      </c>
      <c r="I38" s="72">
        <v>0</v>
      </c>
      <c r="J38" s="72">
        <v>0</v>
      </c>
      <c r="K38" s="72">
        <v>0</v>
      </c>
      <c r="L38" s="72">
        <v>0</v>
      </c>
      <c r="M38" s="72">
        <v>0</v>
      </c>
      <c r="N38" s="72">
        <v>1</v>
      </c>
      <c r="O38" s="74">
        <v>7195</v>
      </c>
    </row>
    <row r="39" spans="2:15" x14ac:dyDescent="0.3">
      <c r="B39" s="33" t="s">
        <v>262</v>
      </c>
      <c r="C39" s="18" t="s">
        <v>272</v>
      </c>
      <c r="D39" s="33" t="s">
        <v>354</v>
      </c>
      <c r="E39" s="72">
        <v>1.2006861063464836E-2</v>
      </c>
      <c r="F39" s="72">
        <v>2.4871355060034305E-2</v>
      </c>
      <c r="G39" s="72">
        <v>7.5042881646655235E-2</v>
      </c>
      <c r="H39" s="72">
        <v>5.7032590051457978E-2</v>
      </c>
      <c r="I39" s="72">
        <v>4.5883361921097772E-2</v>
      </c>
      <c r="J39" s="72">
        <v>4.2024013722126927E-2</v>
      </c>
      <c r="K39" s="72">
        <v>1.5008576329331046E-2</v>
      </c>
      <c r="L39" s="72">
        <v>1.2864493996569469E-3</v>
      </c>
      <c r="M39" s="72" t="s">
        <v>601</v>
      </c>
      <c r="N39" s="72">
        <v>0.72598627787307035</v>
      </c>
      <c r="O39" s="74">
        <v>11660</v>
      </c>
    </row>
    <row r="40" spans="2:15" x14ac:dyDescent="0.3">
      <c r="B40" s="33" t="s">
        <v>262</v>
      </c>
      <c r="C40" s="18" t="s">
        <v>273</v>
      </c>
      <c r="D40" s="33" t="s">
        <v>378</v>
      </c>
      <c r="E40" s="72" t="s">
        <v>601</v>
      </c>
      <c r="F40" s="72">
        <v>5.7971014492753624E-3</v>
      </c>
      <c r="G40" s="72">
        <v>1.1594202898550725E-2</v>
      </c>
      <c r="H40" s="72">
        <v>9.4202898550724643E-3</v>
      </c>
      <c r="I40" s="72">
        <v>7.246376811594203E-3</v>
      </c>
      <c r="J40" s="72">
        <v>4.3478260869565218E-3</v>
      </c>
      <c r="K40" s="72">
        <v>1.4492753623188406E-3</v>
      </c>
      <c r="L40" s="72">
        <v>0</v>
      </c>
      <c r="M40" s="72">
        <v>0</v>
      </c>
      <c r="N40" s="72">
        <v>0.95942028985507244</v>
      </c>
      <c r="O40" s="74">
        <v>6900</v>
      </c>
    </row>
    <row r="41" spans="2:15" x14ac:dyDescent="0.3">
      <c r="B41" s="33" t="s">
        <v>274</v>
      </c>
      <c r="C41" s="18" t="s">
        <v>275</v>
      </c>
      <c r="D41" s="33" t="s">
        <v>355</v>
      </c>
      <c r="E41" s="72">
        <v>3.728251864125932E-3</v>
      </c>
      <c r="F41" s="72">
        <v>1.15990057995029E-2</v>
      </c>
      <c r="G41" s="72">
        <v>2.2369511184755591E-2</v>
      </c>
      <c r="H41" s="72">
        <v>2.0712510356255178E-2</v>
      </c>
      <c r="I41" s="72">
        <v>1.5327257663628831E-2</v>
      </c>
      <c r="J41" s="72">
        <v>1.6984258492129246E-2</v>
      </c>
      <c r="K41" s="72">
        <v>4.1425020712510356E-3</v>
      </c>
      <c r="L41" s="72" t="s">
        <v>601</v>
      </c>
      <c r="M41" s="72">
        <v>0</v>
      </c>
      <c r="N41" s="72">
        <v>0.90472245236122617</v>
      </c>
      <c r="O41" s="74">
        <v>12070</v>
      </c>
    </row>
    <row r="42" spans="2:15" x14ac:dyDescent="0.3">
      <c r="B42" s="33" t="s">
        <v>274</v>
      </c>
      <c r="C42" s="18" t="s">
        <v>276</v>
      </c>
      <c r="D42" s="33" t="s">
        <v>379</v>
      </c>
      <c r="E42" s="72">
        <v>9.8360655737704927E-3</v>
      </c>
      <c r="F42" s="72">
        <v>2.92896174863388E-2</v>
      </c>
      <c r="G42" s="72">
        <v>5.2240437158469946E-2</v>
      </c>
      <c r="H42" s="72">
        <v>5.2240437158469946E-2</v>
      </c>
      <c r="I42" s="72">
        <v>4.8087431693989074E-2</v>
      </c>
      <c r="J42" s="72">
        <v>4.546448087431694E-2</v>
      </c>
      <c r="K42" s="72">
        <v>2.5136612021857924E-2</v>
      </c>
      <c r="L42" s="72">
        <v>4.3715846994535519E-3</v>
      </c>
      <c r="M42" s="72">
        <v>1.9672131147540984E-3</v>
      </c>
      <c r="N42" s="72">
        <v>0.73136612021857927</v>
      </c>
      <c r="O42" s="74">
        <v>22875</v>
      </c>
    </row>
    <row r="43" spans="2:15" x14ac:dyDescent="0.3">
      <c r="B43" s="33" t="s">
        <v>274</v>
      </c>
      <c r="C43" s="18" t="s">
        <v>277</v>
      </c>
      <c r="D43" s="33" t="s">
        <v>380</v>
      </c>
      <c r="E43" s="72">
        <v>5.1834130781499201E-3</v>
      </c>
      <c r="F43" s="72">
        <v>1.5151515151515152E-2</v>
      </c>
      <c r="G43" s="72">
        <v>2.1929824561403508E-2</v>
      </c>
      <c r="H43" s="72">
        <v>5.1036682615629984E-2</v>
      </c>
      <c r="I43" s="72">
        <v>3.86762360446571E-2</v>
      </c>
      <c r="J43" s="72">
        <v>4.784688995215311E-2</v>
      </c>
      <c r="K43" s="72">
        <v>3.1499202551834131E-2</v>
      </c>
      <c r="L43" s="72">
        <v>1.594896331738437E-3</v>
      </c>
      <c r="M43" s="72">
        <v>1.1961722488038277E-3</v>
      </c>
      <c r="N43" s="72">
        <v>0.78508771929824561</v>
      </c>
      <c r="O43" s="74">
        <v>12540</v>
      </c>
    </row>
    <row r="44" spans="2:15" x14ac:dyDescent="0.3">
      <c r="B44" s="33" t="s">
        <v>274</v>
      </c>
      <c r="C44" s="18" t="s">
        <v>278</v>
      </c>
      <c r="D44" s="33" t="s">
        <v>356</v>
      </c>
      <c r="E44" s="72">
        <v>6.9010844561288198E-2</v>
      </c>
      <c r="F44" s="72">
        <v>3.9106145251396648E-2</v>
      </c>
      <c r="G44" s="72">
        <v>0.11994742030890569</v>
      </c>
      <c r="H44" s="72">
        <v>9.5629313177785086E-2</v>
      </c>
      <c r="I44" s="72">
        <v>6.8353598422609269E-2</v>
      </c>
      <c r="J44" s="72">
        <v>6.6053236937232987E-2</v>
      </c>
      <c r="K44" s="72">
        <v>3.5819914558001972E-2</v>
      </c>
      <c r="L44" s="72">
        <v>7.229707525468288E-3</v>
      </c>
      <c r="M44" s="72">
        <v>9.8586920801840296E-4</v>
      </c>
      <c r="N44" s="72">
        <v>0.49819257311863291</v>
      </c>
      <c r="O44" s="74">
        <v>15215</v>
      </c>
    </row>
    <row r="45" spans="2:15" x14ac:dyDescent="0.3">
      <c r="B45" s="33" t="s">
        <v>279</v>
      </c>
      <c r="C45" s="18" t="s">
        <v>280</v>
      </c>
      <c r="D45" s="33" t="s">
        <v>381</v>
      </c>
      <c r="E45" s="72">
        <v>1.3626834381551363E-2</v>
      </c>
      <c r="F45" s="72">
        <v>3.5115303983228513E-2</v>
      </c>
      <c r="G45" s="72">
        <v>7.2851153039832278E-2</v>
      </c>
      <c r="H45" s="72">
        <v>6.6561844863731651E-2</v>
      </c>
      <c r="I45" s="72">
        <v>5.3459119496855348E-2</v>
      </c>
      <c r="J45" s="72">
        <v>4.5597484276729557E-2</v>
      </c>
      <c r="K45" s="72">
        <v>9.433962264150943E-3</v>
      </c>
      <c r="L45" s="72">
        <v>1.0482180293501049E-3</v>
      </c>
      <c r="M45" s="72">
        <v>1.0482180293501049E-3</v>
      </c>
      <c r="N45" s="72">
        <v>0.70125786163522008</v>
      </c>
      <c r="O45" s="74">
        <v>9540</v>
      </c>
    </row>
    <row r="46" spans="2:15" x14ac:dyDescent="0.3">
      <c r="B46" s="33" t="s">
        <v>279</v>
      </c>
      <c r="C46" s="18" t="s">
        <v>281</v>
      </c>
      <c r="D46" s="33" t="s">
        <v>357</v>
      </c>
      <c r="E46" s="72">
        <v>1.123046875E-2</v>
      </c>
      <c r="F46" s="72">
        <v>5.7373046875E-2</v>
      </c>
      <c r="G46" s="72">
        <v>8.69140625E-2</v>
      </c>
      <c r="H46" s="72">
        <v>6.884765625E-2</v>
      </c>
      <c r="I46" s="72">
        <v>5.4443359375E-2</v>
      </c>
      <c r="J46" s="72">
        <v>5.322265625E-2</v>
      </c>
      <c r="K46" s="72">
        <v>2.4658203125E-2</v>
      </c>
      <c r="L46" s="72">
        <v>4.8828125E-3</v>
      </c>
      <c r="M46" s="72">
        <v>1.220703125E-3</v>
      </c>
      <c r="N46" s="72">
        <v>0.63671875</v>
      </c>
      <c r="O46" s="74">
        <v>20480</v>
      </c>
    </row>
    <row r="47" spans="2:15" x14ac:dyDescent="0.3">
      <c r="B47" s="33" t="s">
        <v>279</v>
      </c>
      <c r="C47" s="18" t="s">
        <v>282</v>
      </c>
      <c r="D47" s="33" t="s">
        <v>382</v>
      </c>
      <c r="E47" s="72" t="s">
        <v>601</v>
      </c>
      <c r="F47" s="72">
        <v>2.2516183506895581E-3</v>
      </c>
      <c r="G47" s="72">
        <v>1.7731494511680271E-2</v>
      </c>
      <c r="H47" s="72">
        <v>1.294680551646496E-2</v>
      </c>
      <c r="I47" s="72">
        <v>1.06951871657754E-2</v>
      </c>
      <c r="J47" s="72">
        <v>9.5693779904306216E-3</v>
      </c>
      <c r="K47" s="72">
        <v>3.658879819870532E-3</v>
      </c>
      <c r="L47" s="72">
        <v>8.4435688150858433E-4</v>
      </c>
      <c r="M47" s="72">
        <v>0</v>
      </c>
      <c r="N47" s="72">
        <v>0.9425837320574163</v>
      </c>
      <c r="O47" s="74">
        <v>17765</v>
      </c>
    </row>
    <row r="48" spans="2:15" x14ac:dyDescent="0.3">
      <c r="B48" s="33" t="s">
        <v>283</v>
      </c>
      <c r="C48" s="18" t="s">
        <v>284</v>
      </c>
      <c r="D48" s="33" t="s">
        <v>383</v>
      </c>
      <c r="E48" s="72">
        <v>1.6522718738265114E-2</v>
      </c>
      <c r="F48" s="72">
        <v>4.4310927525347356E-2</v>
      </c>
      <c r="G48" s="72">
        <v>0.1209162598573038</v>
      </c>
      <c r="H48" s="72">
        <v>6.7217423957942168E-2</v>
      </c>
      <c r="I48" s="72">
        <v>5.5576417574164476E-2</v>
      </c>
      <c r="J48" s="72">
        <v>3.8678182500938789E-2</v>
      </c>
      <c r="K48" s="72">
        <v>1.5396169733383402E-2</v>
      </c>
      <c r="L48" s="72">
        <v>2.6286143447239955E-3</v>
      </c>
      <c r="M48" s="72" t="s">
        <v>601</v>
      </c>
      <c r="N48" s="72">
        <v>0.63912880210289147</v>
      </c>
      <c r="O48" s="74">
        <v>13315</v>
      </c>
    </row>
    <row r="49" spans="2:18" x14ac:dyDescent="0.3">
      <c r="B49" s="33" t="s">
        <v>283</v>
      </c>
      <c r="C49" s="18" t="s">
        <v>285</v>
      </c>
      <c r="D49" s="33" t="s">
        <v>358</v>
      </c>
      <c r="E49" s="72">
        <v>5.1020408163265307E-2</v>
      </c>
      <c r="F49" s="72">
        <v>0.14200680272108843</v>
      </c>
      <c r="G49" s="72">
        <v>0.30697278911564624</v>
      </c>
      <c r="H49" s="72">
        <v>0.1870748299319728</v>
      </c>
      <c r="I49" s="72">
        <v>0.12159863945578231</v>
      </c>
      <c r="J49" s="72">
        <v>9.3537414965986401E-2</v>
      </c>
      <c r="K49" s="72">
        <v>3.7414965986394558E-2</v>
      </c>
      <c r="L49" s="72">
        <v>9.3537414965986394E-3</v>
      </c>
      <c r="M49" s="72">
        <v>1.7006802721088435E-3</v>
      </c>
      <c r="N49" s="72">
        <v>4.9319727891156462E-2</v>
      </c>
      <c r="O49" s="74">
        <v>5880</v>
      </c>
    </row>
    <row r="50" spans="2:18" x14ac:dyDescent="0.3">
      <c r="B50" s="33" t="s">
        <v>283</v>
      </c>
      <c r="C50" s="18" t="s">
        <v>286</v>
      </c>
      <c r="D50" s="33" t="s">
        <v>359</v>
      </c>
      <c r="E50" s="72">
        <v>2.3561395559583146E-2</v>
      </c>
      <c r="F50" s="72">
        <v>8.6542818305391941E-2</v>
      </c>
      <c r="G50" s="72">
        <v>0.21975532396918895</v>
      </c>
      <c r="H50" s="72">
        <v>0.1862256456728591</v>
      </c>
      <c r="I50" s="72">
        <v>0.139555958314454</v>
      </c>
      <c r="J50" s="72">
        <v>0.1010421386497508</v>
      </c>
      <c r="K50" s="72">
        <v>4.3951064793837792E-2</v>
      </c>
      <c r="L50" s="72">
        <v>9.0620752152242856E-3</v>
      </c>
      <c r="M50" s="72">
        <v>3.6248300860897147E-3</v>
      </c>
      <c r="N50" s="72">
        <v>0.18758495695514274</v>
      </c>
      <c r="O50" s="74">
        <v>11035</v>
      </c>
    </row>
    <row r="51" spans="2:18" x14ac:dyDescent="0.3">
      <c r="B51" s="33" t="s">
        <v>283</v>
      </c>
      <c r="C51" s="18" t="s">
        <v>287</v>
      </c>
      <c r="D51" s="33" t="s">
        <v>384</v>
      </c>
      <c r="E51" s="72">
        <v>4.1597337770382693E-2</v>
      </c>
      <c r="F51" s="72">
        <v>7.2795341098169722E-2</v>
      </c>
      <c r="G51" s="72">
        <v>0.1605657237936772</v>
      </c>
      <c r="H51" s="72">
        <v>0.11605657237936771</v>
      </c>
      <c r="I51" s="72">
        <v>7.2795341098169722E-2</v>
      </c>
      <c r="J51" s="72">
        <v>6.1148086522462564E-2</v>
      </c>
      <c r="K51" s="72">
        <v>2.9118136439267885E-2</v>
      </c>
      <c r="L51" s="72">
        <v>4.5757071547420968E-3</v>
      </c>
      <c r="M51" s="72">
        <v>8.3194675540765393E-4</v>
      </c>
      <c r="N51" s="72">
        <v>0.4413477537437604</v>
      </c>
      <c r="O51" s="74">
        <v>12020</v>
      </c>
    </row>
    <row r="52" spans="2:18" x14ac:dyDescent="0.3">
      <c r="B52" s="33" t="s">
        <v>283</v>
      </c>
      <c r="C52" s="18" t="s">
        <v>288</v>
      </c>
      <c r="D52" s="33" t="s">
        <v>385</v>
      </c>
      <c r="E52" s="72">
        <v>2.7498677948175568E-2</v>
      </c>
      <c r="F52" s="72">
        <v>0.11739820200951877</v>
      </c>
      <c r="G52" s="72">
        <v>9.0428344791115806E-2</v>
      </c>
      <c r="H52" s="72">
        <v>5.129561078794289E-2</v>
      </c>
      <c r="I52" s="72">
        <v>3.5430988894764676E-2</v>
      </c>
      <c r="J52" s="72">
        <v>3.4373347435219463E-2</v>
      </c>
      <c r="K52" s="72">
        <v>1.6922263352723427E-2</v>
      </c>
      <c r="L52" s="72">
        <v>3.1729243786356425E-3</v>
      </c>
      <c r="M52" s="72" t="s">
        <v>601</v>
      </c>
      <c r="N52" s="72">
        <v>0.6224219989423585</v>
      </c>
      <c r="O52" s="74">
        <v>9455</v>
      </c>
    </row>
    <row r="53" spans="2:18" x14ac:dyDescent="0.3">
      <c r="B53" s="33" t="s">
        <v>283</v>
      </c>
      <c r="C53" s="18" t="s">
        <v>289</v>
      </c>
      <c r="D53" s="33" t="s">
        <v>360</v>
      </c>
      <c r="E53" s="72">
        <v>0</v>
      </c>
      <c r="F53" s="72">
        <v>0</v>
      </c>
      <c r="G53" s="72">
        <v>0</v>
      </c>
      <c r="H53" s="72">
        <v>0</v>
      </c>
      <c r="I53" s="72">
        <v>0</v>
      </c>
      <c r="J53" s="72">
        <v>0</v>
      </c>
      <c r="K53" s="72">
        <v>0</v>
      </c>
      <c r="L53" s="72">
        <v>0</v>
      </c>
      <c r="M53" s="72">
        <v>0</v>
      </c>
      <c r="N53" s="72">
        <v>1</v>
      </c>
      <c r="O53" s="74">
        <v>6730</v>
      </c>
    </row>
    <row r="54" spans="2:18" x14ac:dyDescent="0.3">
      <c r="B54" s="33" t="s">
        <v>290</v>
      </c>
      <c r="C54" s="18" t="s">
        <v>291</v>
      </c>
      <c r="D54" s="33" t="s">
        <v>361</v>
      </c>
      <c r="E54" s="72">
        <v>1.7250673854447441E-2</v>
      </c>
      <c r="F54" s="72">
        <v>3.7735849056603772E-2</v>
      </c>
      <c r="G54" s="72">
        <v>6.1994609164420483E-2</v>
      </c>
      <c r="H54" s="72" t="s">
        <v>601</v>
      </c>
      <c r="I54" s="72" t="s">
        <v>601</v>
      </c>
      <c r="J54" s="72" t="s">
        <v>601</v>
      </c>
      <c r="K54" s="72" t="s">
        <v>601</v>
      </c>
      <c r="L54" s="72" t="s">
        <v>601</v>
      </c>
      <c r="M54" s="72" t="s">
        <v>601</v>
      </c>
      <c r="N54" s="72">
        <v>0.8814016172506739</v>
      </c>
      <c r="O54" s="74">
        <v>9275</v>
      </c>
    </row>
    <row r="55" spans="2:18" x14ac:dyDescent="0.3">
      <c r="B55" s="33" t="s">
        <v>290</v>
      </c>
      <c r="C55" s="18" t="s">
        <v>292</v>
      </c>
      <c r="D55" s="33" t="s">
        <v>386</v>
      </c>
      <c r="E55" s="72">
        <v>1.6736401673640166E-2</v>
      </c>
      <c r="F55" s="72">
        <v>5.7740585774058578E-2</v>
      </c>
      <c r="G55" s="72">
        <v>0.10460251046025104</v>
      </c>
      <c r="H55" s="72">
        <v>7.1129707112970716E-2</v>
      </c>
      <c r="I55" s="72">
        <v>5.5230125523012555E-2</v>
      </c>
      <c r="J55" s="72">
        <v>4.8535564853556486E-2</v>
      </c>
      <c r="K55" s="72">
        <v>2.2594142259414227E-2</v>
      </c>
      <c r="L55" s="72">
        <v>1.6736401673640166E-3</v>
      </c>
      <c r="M55" s="72" t="s">
        <v>601</v>
      </c>
      <c r="N55" s="72">
        <v>0.62175732217573221</v>
      </c>
      <c r="O55" s="74">
        <v>5975</v>
      </c>
    </row>
    <row r="56" spans="2:18" x14ac:dyDescent="0.3">
      <c r="B56" s="33" t="s">
        <v>290</v>
      </c>
      <c r="C56" s="18" t="s">
        <v>293</v>
      </c>
      <c r="D56" s="33" t="s">
        <v>362</v>
      </c>
      <c r="E56" s="72">
        <v>1.5942028985507246E-2</v>
      </c>
      <c r="F56" s="72">
        <v>1.8840579710144929E-2</v>
      </c>
      <c r="G56" s="72">
        <v>2.4637681159420291E-2</v>
      </c>
      <c r="H56" s="72">
        <v>2.1739130434782608E-2</v>
      </c>
      <c r="I56" s="72">
        <v>1.7391304347826087E-2</v>
      </c>
      <c r="J56" s="72">
        <v>2.8985507246376812E-2</v>
      </c>
      <c r="K56" s="72">
        <v>1.5942028985507246E-2</v>
      </c>
      <c r="L56" s="72">
        <v>4.3478260869565218E-3</v>
      </c>
      <c r="M56" s="72" t="s">
        <v>601</v>
      </c>
      <c r="N56" s="72">
        <v>0.85217391304347823</v>
      </c>
      <c r="O56" s="74">
        <v>3450</v>
      </c>
    </row>
    <row r="57" spans="2:18" x14ac:dyDescent="0.3">
      <c r="B57" s="33" t="s">
        <v>290</v>
      </c>
      <c r="C57" s="18" t="s">
        <v>294</v>
      </c>
      <c r="D57" s="33" t="s">
        <v>363</v>
      </c>
      <c r="E57" s="72">
        <v>1.0430247718383311E-2</v>
      </c>
      <c r="F57" s="72">
        <v>1.8252933507170794E-2</v>
      </c>
      <c r="G57" s="72">
        <v>4.563233376792699E-2</v>
      </c>
      <c r="H57" s="72">
        <v>3.5202086049543675E-2</v>
      </c>
      <c r="I57" s="72">
        <v>3.5202086049543675E-2</v>
      </c>
      <c r="J57" s="72">
        <v>4.0417209908735333E-2</v>
      </c>
      <c r="K57" s="72">
        <v>3.3898305084745763E-2</v>
      </c>
      <c r="L57" s="72">
        <v>2.6075619295958278E-3</v>
      </c>
      <c r="M57" s="72" t="s">
        <v>601</v>
      </c>
      <c r="N57" s="72">
        <v>0.77574967405475881</v>
      </c>
      <c r="O57" s="74">
        <v>3835</v>
      </c>
    </row>
    <row r="58" spans="2:18" x14ac:dyDescent="0.3">
      <c r="B58" s="33" t="s">
        <v>290</v>
      </c>
      <c r="C58" s="18" t="s">
        <v>295</v>
      </c>
      <c r="D58" s="33" t="s">
        <v>387</v>
      </c>
      <c r="E58" s="72">
        <v>2.1653543307086614E-2</v>
      </c>
      <c r="F58" s="72">
        <v>0.1437007874015748</v>
      </c>
      <c r="G58" s="72">
        <v>0.28346456692913385</v>
      </c>
      <c r="H58" s="72">
        <v>0.19488188976377951</v>
      </c>
      <c r="I58" s="72">
        <v>0.14763779527559054</v>
      </c>
      <c r="J58" s="72">
        <v>0.12401574803149606</v>
      </c>
      <c r="K58" s="72">
        <v>6.2992125984251968E-2</v>
      </c>
      <c r="L58" s="72">
        <v>7.874015748031496E-3</v>
      </c>
      <c r="M58" s="72">
        <v>3.937007874015748E-3</v>
      </c>
      <c r="N58" s="72">
        <v>7.874015748031496E-3</v>
      </c>
      <c r="O58" s="74">
        <v>2540</v>
      </c>
    </row>
    <row r="59" spans="2:18" x14ac:dyDescent="0.3">
      <c r="B59" s="33" t="s">
        <v>290</v>
      </c>
      <c r="C59" s="18" t="s">
        <v>296</v>
      </c>
      <c r="D59" s="33" t="s">
        <v>388</v>
      </c>
      <c r="E59" s="72">
        <v>6.955177743431221E-3</v>
      </c>
      <c r="F59" s="72">
        <v>2.8593508500772798E-2</v>
      </c>
      <c r="G59" s="72">
        <v>6.2596599690880994E-2</v>
      </c>
      <c r="H59" s="72">
        <v>4.945904173106646E-2</v>
      </c>
      <c r="I59" s="72">
        <v>4.3276661514683151E-2</v>
      </c>
      <c r="J59" s="72">
        <v>3.4775888717156103E-2</v>
      </c>
      <c r="K59" s="72">
        <v>1.3910355486862442E-2</v>
      </c>
      <c r="L59" s="72" t="s">
        <v>601</v>
      </c>
      <c r="M59" s="72" t="s">
        <v>601</v>
      </c>
      <c r="N59" s="72">
        <v>0.75965996908809896</v>
      </c>
      <c r="O59" s="74">
        <v>6470</v>
      </c>
    </row>
    <row r="60" spans="2:18" x14ac:dyDescent="0.3">
      <c r="B60" s="33" t="s">
        <v>290</v>
      </c>
      <c r="C60" s="18" t="s">
        <v>297</v>
      </c>
      <c r="D60" s="33" t="s">
        <v>364</v>
      </c>
      <c r="E60" s="72">
        <v>1.1094674556213017E-2</v>
      </c>
      <c r="F60" s="72">
        <v>5.7692307692307696E-2</v>
      </c>
      <c r="G60" s="72">
        <v>0.23076923076923078</v>
      </c>
      <c r="H60" s="72">
        <v>0.15310650887573965</v>
      </c>
      <c r="I60" s="72">
        <v>0.11686390532544379</v>
      </c>
      <c r="J60" s="72">
        <v>9.0976331360946752E-2</v>
      </c>
      <c r="K60" s="72">
        <v>4.142011834319527E-2</v>
      </c>
      <c r="L60" s="72">
        <v>5.9171597633136093E-3</v>
      </c>
      <c r="M60" s="72">
        <v>1.4792899408284023E-3</v>
      </c>
      <c r="N60" s="72">
        <v>0.28994082840236685</v>
      </c>
      <c r="O60" s="74">
        <v>6760</v>
      </c>
    </row>
    <row r="61" spans="2:18" ht="6.75" customHeight="1" x14ac:dyDescent="0.3">
      <c r="N61" s="66"/>
      <c r="O61" s="65"/>
    </row>
    <row r="62" spans="2:18" x14ac:dyDescent="0.3">
      <c r="B62" s="33" t="s">
        <v>250</v>
      </c>
      <c r="C62" s="21" t="s">
        <v>38</v>
      </c>
      <c r="D62" s="33" t="s">
        <v>152</v>
      </c>
      <c r="E62" s="72">
        <v>1.1842105263157895E-2</v>
      </c>
      <c r="F62" s="72">
        <v>5.921052631578947E-2</v>
      </c>
      <c r="G62" s="72">
        <v>0.15921052631578947</v>
      </c>
      <c r="H62" s="72">
        <v>0.11447368421052631</v>
      </c>
      <c r="I62" s="72">
        <v>8.2894736842105257E-2</v>
      </c>
      <c r="J62" s="72">
        <v>6.5789473684210523E-2</v>
      </c>
      <c r="K62" s="72">
        <v>1.8421052631578946E-2</v>
      </c>
      <c r="L62" s="72">
        <v>5.263157894736842E-3</v>
      </c>
      <c r="M62" s="72" t="s">
        <v>601</v>
      </c>
      <c r="N62" s="72">
        <v>0.48289473684210527</v>
      </c>
      <c r="O62" s="71">
        <v>3800</v>
      </c>
      <c r="Q62" s="73"/>
      <c r="R62" s="59"/>
    </row>
    <row r="63" spans="2:18" x14ac:dyDescent="0.3">
      <c r="B63" s="33" t="s">
        <v>250</v>
      </c>
      <c r="C63" s="21" t="s">
        <v>40</v>
      </c>
      <c r="D63" s="33" t="s">
        <v>153</v>
      </c>
      <c r="E63" s="72">
        <v>0</v>
      </c>
      <c r="F63" s="72">
        <v>0</v>
      </c>
      <c r="G63" s="72">
        <v>0</v>
      </c>
      <c r="H63" s="72">
        <v>0</v>
      </c>
      <c r="I63" s="72">
        <v>0</v>
      </c>
      <c r="J63" s="72">
        <v>0</v>
      </c>
      <c r="K63" s="72">
        <v>0</v>
      </c>
      <c r="L63" s="72">
        <v>0</v>
      </c>
      <c r="M63" s="72">
        <v>0</v>
      </c>
      <c r="N63" s="72">
        <v>1</v>
      </c>
      <c r="O63" s="71">
        <v>3075</v>
      </c>
      <c r="Q63" s="73"/>
      <c r="R63" s="59"/>
    </row>
    <row r="64" spans="2:18" x14ac:dyDescent="0.3">
      <c r="B64" s="33" t="s">
        <v>250</v>
      </c>
      <c r="C64" s="21" t="s">
        <v>42</v>
      </c>
      <c r="D64" s="33" t="s">
        <v>300</v>
      </c>
      <c r="E64" s="72">
        <v>0</v>
      </c>
      <c r="F64" s="72">
        <v>0</v>
      </c>
      <c r="G64" s="72">
        <v>0</v>
      </c>
      <c r="H64" s="72">
        <v>0</v>
      </c>
      <c r="I64" s="72">
        <v>0</v>
      </c>
      <c r="J64" s="72">
        <v>0</v>
      </c>
      <c r="K64" s="72">
        <v>0</v>
      </c>
      <c r="L64" s="72">
        <v>0</v>
      </c>
      <c r="M64" s="72">
        <v>0</v>
      </c>
      <c r="N64" s="72">
        <v>1</v>
      </c>
      <c r="O64" s="71">
        <v>2280</v>
      </c>
      <c r="Q64" s="73"/>
      <c r="R64" s="59"/>
    </row>
    <row r="65" spans="2:18" x14ac:dyDescent="0.3">
      <c r="B65" s="33" t="s">
        <v>250</v>
      </c>
      <c r="C65" s="21" t="s">
        <v>43</v>
      </c>
      <c r="D65" s="33" t="s">
        <v>301</v>
      </c>
      <c r="E65" s="72">
        <v>0</v>
      </c>
      <c r="F65" s="72">
        <v>0</v>
      </c>
      <c r="G65" s="72">
        <v>0</v>
      </c>
      <c r="H65" s="72">
        <v>0</v>
      </c>
      <c r="I65" s="72">
        <v>0</v>
      </c>
      <c r="J65" s="72">
        <v>0</v>
      </c>
      <c r="K65" s="72">
        <v>0</v>
      </c>
      <c r="L65" s="72">
        <v>0</v>
      </c>
      <c r="M65" s="72">
        <v>0</v>
      </c>
      <c r="N65" s="72">
        <v>1</v>
      </c>
      <c r="O65" s="71">
        <v>4785</v>
      </c>
      <c r="Q65" s="73"/>
      <c r="R65" s="59"/>
    </row>
    <row r="66" spans="2:18" x14ac:dyDescent="0.3">
      <c r="B66" s="33" t="s">
        <v>250</v>
      </c>
      <c r="C66" s="21" t="s">
        <v>45</v>
      </c>
      <c r="D66" s="33" t="s">
        <v>156</v>
      </c>
      <c r="E66" s="72">
        <v>0</v>
      </c>
      <c r="F66" s="72">
        <v>0</v>
      </c>
      <c r="G66" s="72">
        <v>0</v>
      </c>
      <c r="H66" s="72">
        <v>0</v>
      </c>
      <c r="I66" s="72">
        <v>0</v>
      </c>
      <c r="J66" s="72">
        <v>0</v>
      </c>
      <c r="K66" s="72">
        <v>0</v>
      </c>
      <c r="L66" s="72">
        <v>0</v>
      </c>
      <c r="M66" s="72">
        <v>0</v>
      </c>
      <c r="N66" s="72">
        <v>1</v>
      </c>
      <c r="O66" s="71">
        <v>2375</v>
      </c>
      <c r="Q66" s="73"/>
      <c r="R66" s="59"/>
    </row>
    <row r="67" spans="2:18" x14ac:dyDescent="0.3">
      <c r="B67" s="33" t="s">
        <v>250</v>
      </c>
      <c r="C67" s="21" t="s">
        <v>47</v>
      </c>
      <c r="D67" s="33" t="s">
        <v>158</v>
      </c>
      <c r="E67" s="72">
        <v>0</v>
      </c>
      <c r="F67" s="72">
        <v>0</v>
      </c>
      <c r="G67" s="72">
        <v>0</v>
      </c>
      <c r="H67" s="72">
        <v>0</v>
      </c>
      <c r="I67" s="72">
        <v>0</v>
      </c>
      <c r="J67" s="72">
        <v>0</v>
      </c>
      <c r="K67" s="72">
        <v>0</v>
      </c>
      <c r="L67" s="72">
        <v>0</v>
      </c>
      <c r="M67" s="72">
        <v>0</v>
      </c>
      <c r="N67" s="72">
        <v>1</v>
      </c>
      <c r="O67" s="71">
        <v>8405</v>
      </c>
      <c r="Q67" s="73"/>
      <c r="R67" s="59"/>
    </row>
    <row r="68" spans="2:18" x14ac:dyDescent="0.3">
      <c r="B68" s="33" t="s">
        <v>250</v>
      </c>
      <c r="C68" s="21" t="s">
        <v>48</v>
      </c>
      <c r="D68" s="33" t="s">
        <v>159</v>
      </c>
      <c r="E68" s="72">
        <v>5.2631578947368418E-2</v>
      </c>
      <c r="F68" s="72">
        <v>0.15288220551378445</v>
      </c>
      <c r="G68" s="72">
        <v>0.2882205513784461</v>
      </c>
      <c r="H68" s="72">
        <v>0.15288220551378445</v>
      </c>
      <c r="I68" s="72">
        <v>0.11528822055137844</v>
      </c>
      <c r="J68" s="72">
        <v>7.7694235588972427E-2</v>
      </c>
      <c r="K68" s="72">
        <v>5.5137844611528819E-2</v>
      </c>
      <c r="L68" s="72">
        <v>2.2556390977443608E-2</v>
      </c>
      <c r="M68" s="72">
        <v>5.0125313283208017E-3</v>
      </c>
      <c r="N68" s="72">
        <v>8.0200501253132828E-2</v>
      </c>
      <c r="O68" s="71">
        <v>1995</v>
      </c>
      <c r="Q68" s="73"/>
      <c r="R68" s="59"/>
    </row>
    <row r="69" spans="2:18" x14ac:dyDescent="0.3">
      <c r="B69" s="33" t="s">
        <v>250</v>
      </c>
      <c r="C69" s="21" t="s">
        <v>49</v>
      </c>
      <c r="D69" s="33" t="s">
        <v>302</v>
      </c>
      <c r="E69" s="72">
        <v>3.5805626598465472E-2</v>
      </c>
      <c r="F69" s="72">
        <v>7.1611253196930943E-2</v>
      </c>
      <c r="G69" s="72">
        <v>0.19053708439897699</v>
      </c>
      <c r="H69" s="72">
        <v>0.15217391304347827</v>
      </c>
      <c r="I69" s="72">
        <v>0.13171355498721227</v>
      </c>
      <c r="J69" s="72">
        <v>0.14578005115089515</v>
      </c>
      <c r="K69" s="72">
        <v>5.4987212276214836E-2</v>
      </c>
      <c r="L69" s="72">
        <v>1.0230179028132993E-2</v>
      </c>
      <c r="M69" s="72">
        <v>2.5575447570332483E-3</v>
      </c>
      <c r="N69" s="72">
        <v>0.20460358056265984</v>
      </c>
      <c r="O69" s="71">
        <v>3910</v>
      </c>
      <c r="Q69" s="73"/>
      <c r="R69" s="59"/>
    </row>
    <row r="70" spans="2:18" x14ac:dyDescent="0.3">
      <c r="B70" s="33" t="s">
        <v>250</v>
      </c>
      <c r="C70" s="21" t="s">
        <v>50</v>
      </c>
      <c r="D70" s="33" t="s">
        <v>160</v>
      </c>
      <c r="E70" s="72">
        <v>1.5981735159817351E-2</v>
      </c>
      <c r="F70" s="72">
        <v>2.9680365296803651E-2</v>
      </c>
      <c r="G70" s="72">
        <v>0.18036529680365296</v>
      </c>
      <c r="H70" s="72">
        <v>0.15753424657534246</v>
      </c>
      <c r="I70" s="72">
        <v>7.8767123287671229E-2</v>
      </c>
      <c r="J70" s="72">
        <v>0.10844748858447488</v>
      </c>
      <c r="K70" s="72">
        <v>1.3698630136986301E-2</v>
      </c>
      <c r="L70" s="72" t="s">
        <v>601</v>
      </c>
      <c r="M70" s="72" t="s">
        <v>601</v>
      </c>
      <c r="N70" s="72">
        <v>0.41552511415525112</v>
      </c>
      <c r="O70" s="71">
        <v>4380</v>
      </c>
      <c r="Q70" s="73"/>
      <c r="R70" s="59"/>
    </row>
    <row r="71" spans="2:18" x14ac:dyDescent="0.3">
      <c r="B71" s="33" t="s">
        <v>250</v>
      </c>
      <c r="C71" s="21" t="s">
        <v>58</v>
      </c>
      <c r="D71" s="33" t="s">
        <v>166</v>
      </c>
      <c r="E71" s="72">
        <v>0</v>
      </c>
      <c r="F71" s="72">
        <v>0</v>
      </c>
      <c r="G71" s="72">
        <v>0</v>
      </c>
      <c r="H71" s="72">
        <v>0</v>
      </c>
      <c r="I71" s="72">
        <v>0</v>
      </c>
      <c r="J71" s="72">
        <v>0</v>
      </c>
      <c r="K71" s="72">
        <v>0</v>
      </c>
      <c r="L71" s="72">
        <v>0</v>
      </c>
      <c r="M71" s="72">
        <v>0</v>
      </c>
      <c r="N71" s="72">
        <v>1</v>
      </c>
      <c r="O71" s="71">
        <v>2390</v>
      </c>
      <c r="Q71" s="73"/>
      <c r="R71" s="59"/>
    </row>
    <row r="72" spans="2:18" x14ac:dyDescent="0.3">
      <c r="B72" s="33" t="s">
        <v>250</v>
      </c>
      <c r="C72" s="21" t="s">
        <v>59</v>
      </c>
      <c r="D72" s="33" t="s">
        <v>167</v>
      </c>
      <c r="E72" s="72">
        <v>0</v>
      </c>
      <c r="F72" s="72">
        <v>0</v>
      </c>
      <c r="G72" s="72">
        <v>0</v>
      </c>
      <c r="H72" s="72">
        <v>0</v>
      </c>
      <c r="I72" s="72">
        <v>0</v>
      </c>
      <c r="J72" s="72">
        <v>0</v>
      </c>
      <c r="K72" s="72">
        <v>0</v>
      </c>
      <c r="L72" s="72">
        <v>0</v>
      </c>
      <c r="M72" s="72">
        <v>0</v>
      </c>
      <c r="N72" s="72">
        <v>1</v>
      </c>
      <c r="O72" s="71">
        <v>2285</v>
      </c>
      <c r="Q72" s="73"/>
      <c r="R72" s="59"/>
    </row>
    <row r="73" spans="2:18" x14ac:dyDescent="0.3">
      <c r="B73" s="33" t="s">
        <v>250</v>
      </c>
      <c r="C73" s="21" t="s">
        <v>68</v>
      </c>
      <c r="D73" s="33" t="s">
        <v>303</v>
      </c>
      <c r="E73" s="72">
        <v>0</v>
      </c>
      <c r="F73" s="72">
        <v>0</v>
      </c>
      <c r="G73" s="72">
        <v>0</v>
      </c>
      <c r="H73" s="72">
        <v>0</v>
      </c>
      <c r="I73" s="72">
        <v>0</v>
      </c>
      <c r="J73" s="72">
        <v>0</v>
      </c>
      <c r="K73" s="72">
        <v>0</v>
      </c>
      <c r="L73" s="72">
        <v>0</v>
      </c>
      <c r="M73" s="72">
        <v>0</v>
      </c>
      <c r="N73" s="72">
        <v>1</v>
      </c>
      <c r="O73" s="71">
        <v>2590</v>
      </c>
      <c r="Q73" s="73"/>
      <c r="R73" s="59"/>
    </row>
    <row r="74" spans="2:18" x14ac:dyDescent="0.3">
      <c r="B74" s="33" t="s">
        <v>250</v>
      </c>
      <c r="C74" s="21" t="s">
        <v>69</v>
      </c>
      <c r="D74" s="33" t="s">
        <v>172</v>
      </c>
      <c r="E74" s="72">
        <v>0</v>
      </c>
      <c r="F74" s="72">
        <v>0</v>
      </c>
      <c r="G74" s="72">
        <v>0</v>
      </c>
      <c r="H74" s="72">
        <v>0</v>
      </c>
      <c r="I74" s="72">
        <v>0</v>
      </c>
      <c r="J74" s="72">
        <v>0</v>
      </c>
      <c r="K74" s="72">
        <v>0</v>
      </c>
      <c r="L74" s="72">
        <v>0</v>
      </c>
      <c r="M74" s="72">
        <v>0</v>
      </c>
      <c r="N74" s="72">
        <v>1</v>
      </c>
      <c r="O74" s="71">
        <v>2455</v>
      </c>
      <c r="Q74" s="73"/>
      <c r="R74" s="59"/>
    </row>
    <row r="75" spans="2:18" x14ac:dyDescent="0.3">
      <c r="B75" s="33" t="s">
        <v>240</v>
      </c>
      <c r="C75" s="21" t="s">
        <v>21</v>
      </c>
      <c r="D75" s="33" t="s">
        <v>304</v>
      </c>
      <c r="E75" s="72">
        <v>0</v>
      </c>
      <c r="F75" s="72">
        <v>0</v>
      </c>
      <c r="G75" s="72">
        <v>0</v>
      </c>
      <c r="H75" s="72">
        <v>0</v>
      </c>
      <c r="I75" s="72">
        <v>0</v>
      </c>
      <c r="J75" s="72">
        <v>0</v>
      </c>
      <c r="K75" s="72">
        <v>0</v>
      </c>
      <c r="L75" s="72">
        <v>0</v>
      </c>
      <c r="M75" s="72">
        <v>0</v>
      </c>
      <c r="N75" s="72">
        <v>1</v>
      </c>
      <c r="O75" s="71">
        <v>1795</v>
      </c>
      <c r="Q75" s="73"/>
      <c r="R75" s="59"/>
    </row>
    <row r="76" spans="2:18" x14ac:dyDescent="0.3">
      <c r="B76" s="33" t="s">
        <v>240</v>
      </c>
      <c r="C76" s="21" t="s">
        <v>22</v>
      </c>
      <c r="D76" s="33" t="s">
        <v>141</v>
      </c>
      <c r="E76" s="72">
        <v>2.008032128514056E-3</v>
      </c>
      <c r="F76" s="72">
        <v>1.7068273092369479E-2</v>
      </c>
      <c r="G76" s="72">
        <v>2.8112449799196786E-2</v>
      </c>
      <c r="H76" s="72">
        <v>2.5100401606425703E-2</v>
      </c>
      <c r="I76" s="72">
        <v>1.7068273092369479E-2</v>
      </c>
      <c r="J76" s="72">
        <v>3.614457831325301E-2</v>
      </c>
      <c r="K76" s="72">
        <v>2.2088353413654619E-2</v>
      </c>
      <c r="L76" s="72">
        <v>8.0321285140562242E-3</v>
      </c>
      <c r="M76" s="72">
        <v>4.0160642570281121E-3</v>
      </c>
      <c r="N76" s="72">
        <v>0.84036144578313254</v>
      </c>
      <c r="O76" s="71">
        <v>4980</v>
      </c>
      <c r="Q76" s="73"/>
      <c r="R76" s="59"/>
    </row>
    <row r="77" spans="2:18" x14ac:dyDescent="0.3">
      <c r="B77" s="33" t="s">
        <v>240</v>
      </c>
      <c r="C77" s="21" t="s">
        <v>23</v>
      </c>
      <c r="D77" s="33" t="s">
        <v>305</v>
      </c>
      <c r="E77" s="72">
        <v>1.487603305785124E-2</v>
      </c>
      <c r="F77" s="72">
        <v>5.9504132231404959E-2</v>
      </c>
      <c r="G77" s="72">
        <v>0.1933884297520661</v>
      </c>
      <c r="H77" s="72">
        <v>0.15537190082644628</v>
      </c>
      <c r="I77" s="72">
        <v>0.10578512396694215</v>
      </c>
      <c r="J77" s="72">
        <v>0.11900826446280992</v>
      </c>
      <c r="K77" s="72">
        <v>3.9669421487603308E-2</v>
      </c>
      <c r="L77" s="72">
        <v>8.2644628099173556E-3</v>
      </c>
      <c r="M77" s="72" t="s">
        <v>601</v>
      </c>
      <c r="N77" s="72">
        <v>0.30247933884297523</v>
      </c>
      <c r="O77" s="71">
        <v>3025</v>
      </c>
      <c r="Q77" s="73"/>
      <c r="R77" s="59"/>
    </row>
    <row r="78" spans="2:18" x14ac:dyDescent="0.3">
      <c r="B78" s="33" t="s">
        <v>240</v>
      </c>
      <c r="C78" s="21" t="s">
        <v>24</v>
      </c>
      <c r="D78" s="33" t="s">
        <v>142</v>
      </c>
      <c r="E78" s="72">
        <v>6.6225165562913907E-3</v>
      </c>
      <c r="F78" s="72">
        <v>1.7660044150110375E-2</v>
      </c>
      <c r="G78" s="72">
        <v>7.7262693156732898E-2</v>
      </c>
      <c r="H78" s="72">
        <v>7.505518763796909E-2</v>
      </c>
      <c r="I78" s="72">
        <v>5.7395143487858721E-2</v>
      </c>
      <c r="J78" s="72">
        <v>9.4922737306843266E-2</v>
      </c>
      <c r="K78" s="72">
        <v>3.9735099337748346E-2</v>
      </c>
      <c r="L78" s="72">
        <v>8.8300220750551876E-3</v>
      </c>
      <c r="M78" s="72" t="s">
        <v>601</v>
      </c>
      <c r="N78" s="72">
        <v>0.6247240618101545</v>
      </c>
      <c r="O78" s="71">
        <v>2265</v>
      </c>
      <c r="Q78" s="73"/>
      <c r="R78" s="59"/>
    </row>
    <row r="79" spans="2:18" x14ac:dyDescent="0.3">
      <c r="B79" s="33" t="s">
        <v>240</v>
      </c>
      <c r="C79" s="21" t="s">
        <v>25</v>
      </c>
      <c r="D79" s="33" t="s">
        <v>306</v>
      </c>
      <c r="E79" s="72">
        <v>1.3409961685823755E-2</v>
      </c>
      <c r="F79" s="72">
        <v>2.8735632183908046E-2</v>
      </c>
      <c r="G79" s="72">
        <v>4.9808429118773943E-2</v>
      </c>
      <c r="H79" s="72">
        <v>4.7892720306513412E-2</v>
      </c>
      <c r="I79" s="72">
        <v>3.0651340996168581E-2</v>
      </c>
      <c r="J79" s="72">
        <v>4.5977011494252873E-2</v>
      </c>
      <c r="K79" s="72">
        <v>2.1072796934865901E-2</v>
      </c>
      <c r="L79" s="72">
        <v>7.6628352490421452E-3</v>
      </c>
      <c r="M79" s="72" t="s">
        <v>601</v>
      </c>
      <c r="N79" s="72">
        <v>0.75095785440613028</v>
      </c>
      <c r="O79" s="71">
        <v>2610</v>
      </c>
      <c r="Q79" s="73"/>
      <c r="R79" s="59"/>
    </row>
    <row r="80" spans="2:18" x14ac:dyDescent="0.3">
      <c r="B80" s="33" t="s">
        <v>240</v>
      </c>
      <c r="C80" s="21" t="s">
        <v>26</v>
      </c>
      <c r="D80" s="33" t="s">
        <v>307</v>
      </c>
      <c r="E80" s="72">
        <v>1.6304347826086956E-2</v>
      </c>
      <c r="F80" s="72">
        <v>8.1521739130434784E-2</v>
      </c>
      <c r="G80" s="72">
        <v>0.3016304347826087</v>
      </c>
      <c r="H80" s="72">
        <v>0.15489130434782608</v>
      </c>
      <c r="I80" s="72">
        <v>0.125</v>
      </c>
      <c r="J80" s="72">
        <v>0.11684782608695653</v>
      </c>
      <c r="K80" s="72">
        <v>5.434782608695652E-2</v>
      </c>
      <c r="L80" s="72">
        <v>2.4456521739130436E-2</v>
      </c>
      <c r="M80" s="72" t="s">
        <v>601</v>
      </c>
      <c r="N80" s="72">
        <v>0.125</v>
      </c>
      <c r="O80" s="71">
        <v>1840</v>
      </c>
      <c r="Q80" s="73"/>
      <c r="R80" s="59"/>
    </row>
    <row r="81" spans="2:18" x14ac:dyDescent="0.3">
      <c r="B81" s="33" t="s">
        <v>240</v>
      </c>
      <c r="C81" s="21" t="s">
        <v>27</v>
      </c>
      <c r="D81" s="33" t="s">
        <v>143</v>
      </c>
      <c r="E81" s="72">
        <v>1.7123287671232876E-2</v>
      </c>
      <c r="F81" s="72">
        <v>8.9041095890410954E-2</v>
      </c>
      <c r="G81" s="72">
        <v>0.20205479452054795</v>
      </c>
      <c r="H81" s="72">
        <v>0.16095890410958905</v>
      </c>
      <c r="I81" s="72">
        <v>7.5342465753424653E-2</v>
      </c>
      <c r="J81" s="72">
        <v>6.8493150684931503E-2</v>
      </c>
      <c r="K81" s="72">
        <v>3.7671232876712327E-2</v>
      </c>
      <c r="L81" s="72">
        <v>2.0547945205479451E-2</v>
      </c>
      <c r="M81" s="72">
        <v>0</v>
      </c>
      <c r="N81" s="72">
        <v>0.32534246575342468</v>
      </c>
      <c r="O81" s="71">
        <v>1460</v>
      </c>
      <c r="Q81" s="73"/>
      <c r="R81" s="59"/>
    </row>
    <row r="82" spans="2:18" x14ac:dyDescent="0.3">
      <c r="B82" s="33" t="s">
        <v>240</v>
      </c>
      <c r="C82" s="21" t="s">
        <v>28</v>
      </c>
      <c r="D82" s="33" t="s">
        <v>144</v>
      </c>
      <c r="E82" s="72">
        <v>1.7456359102244388E-2</v>
      </c>
      <c r="F82" s="72">
        <v>7.4812967581047385E-2</v>
      </c>
      <c r="G82" s="72">
        <v>0.2082294264339152</v>
      </c>
      <c r="H82" s="72">
        <v>0.17581047381546136</v>
      </c>
      <c r="I82" s="72">
        <v>0.11221945137157108</v>
      </c>
      <c r="J82" s="72">
        <v>0.10723192019950124</v>
      </c>
      <c r="K82" s="72">
        <v>5.9850374064837904E-2</v>
      </c>
      <c r="L82" s="72">
        <v>1.2468827930174564E-2</v>
      </c>
      <c r="M82" s="72">
        <v>2.4937655860349127E-3</v>
      </c>
      <c r="N82" s="72">
        <v>0.22817955112219451</v>
      </c>
      <c r="O82" s="71">
        <v>4010</v>
      </c>
      <c r="Q82" s="73"/>
      <c r="R82" s="59"/>
    </row>
    <row r="83" spans="2:18" x14ac:dyDescent="0.3">
      <c r="B83" s="33" t="s">
        <v>240</v>
      </c>
      <c r="C83" s="21" t="s">
        <v>29</v>
      </c>
      <c r="D83" s="33" t="s">
        <v>145</v>
      </c>
      <c r="E83" s="72">
        <v>2.0075282308657464E-2</v>
      </c>
      <c r="F83" s="72">
        <v>7.779171894604768E-2</v>
      </c>
      <c r="G83" s="72">
        <v>0.29736511919698871</v>
      </c>
      <c r="H83" s="72">
        <v>0.1806775407779172</v>
      </c>
      <c r="I83" s="72">
        <v>0.15432873274780426</v>
      </c>
      <c r="J83" s="72">
        <v>0.16687578419071519</v>
      </c>
      <c r="K83" s="72">
        <v>6.9008782936010038E-2</v>
      </c>
      <c r="L83" s="72">
        <v>1.5056461731493099E-2</v>
      </c>
      <c r="M83" s="72">
        <v>3.7641154328732747E-3</v>
      </c>
      <c r="N83" s="72">
        <v>1.5056461731493099E-2</v>
      </c>
      <c r="O83" s="71">
        <v>3985</v>
      </c>
      <c r="Q83" s="73"/>
      <c r="R83" s="59"/>
    </row>
    <row r="84" spans="2:18" x14ac:dyDescent="0.3">
      <c r="B84" s="33" t="s">
        <v>240</v>
      </c>
      <c r="C84" s="21" t="s">
        <v>30</v>
      </c>
      <c r="D84" s="33" t="s">
        <v>146</v>
      </c>
      <c r="E84" s="72">
        <v>0</v>
      </c>
      <c r="F84" s="72">
        <v>0</v>
      </c>
      <c r="G84" s="72">
        <v>0</v>
      </c>
      <c r="H84" s="72">
        <v>0</v>
      </c>
      <c r="I84" s="72">
        <v>0</v>
      </c>
      <c r="J84" s="72">
        <v>0</v>
      </c>
      <c r="K84" s="72">
        <v>0</v>
      </c>
      <c r="L84" s="72">
        <v>0</v>
      </c>
      <c r="M84" s="72">
        <v>0</v>
      </c>
      <c r="N84" s="72">
        <v>1</v>
      </c>
      <c r="O84" s="71">
        <v>1880</v>
      </c>
      <c r="Q84" s="73"/>
      <c r="R84" s="59"/>
    </row>
    <row r="85" spans="2:18" x14ac:dyDescent="0.3">
      <c r="B85" s="33" t="s">
        <v>240</v>
      </c>
      <c r="C85" s="21" t="s">
        <v>31</v>
      </c>
      <c r="D85" s="33" t="s">
        <v>308</v>
      </c>
      <c r="E85" s="72">
        <v>1.1444921316165951E-2</v>
      </c>
      <c r="F85" s="72">
        <v>5.7224606580829757E-2</v>
      </c>
      <c r="G85" s="72">
        <v>0.33333333333333331</v>
      </c>
      <c r="H85" s="72">
        <v>0.24034334763948498</v>
      </c>
      <c r="I85" s="72">
        <v>0.11587982832618025</v>
      </c>
      <c r="J85" s="72">
        <v>0.1044349070100143</v>
      </c>
      <c r="K85" s="72">
        <v>6.0085836909871244E-2</v>
      </c>
      <c r="L85" s="72">
        <v>2.4320457796852647E-2</v>
      </c>
      <c r="M85" s="72" t="s">
        <v>601</v>
      </c>
      <c r="N85" s="72">
        <v>5.007153075822604E-2</v>
      </c>
      <c r="O85" s="71">
        <v>3495</v>
      </c>
      <c r="Q85" s="73"/>
      <c r="R85" s="59"/>
    </row>
    <row r="86" spans="2:18" x14ac:dyDescent="0.3">
      <c r="B86" s="33" t="s">
        <v>240</v>
      </c>
      <c r="C86" s="21" t="s">
        <v>32</v>
      </c>
      <c r="D86" s="33" t="s">
        <v>309</v>
      </c>
      <c r="E86" s="72">
        <v>2.4764150943396228E-2</v>
      </c>
      <c r="F86" s="72">
        <v>7.1933962264150941E-2</v>
      </c>
      <c r="G86" s="72">
        <v>0.24410377358490565</v>
      </c>
      <c r="H86" s="72">
        <v>0.17806603773584906</v>
      </c>
      <c r="I86" s="72">
        <v>0.15330188679245282</v>
      </c>
      <c r="J86" s="72">
        <v>0.13797169811320756</v>
      </c>
      <c r="K86" s="72">
        <v>5.8962264150943397E-2</v>
      </c>
      <c r="L86" s="72">
        <v>1.0613207547169811E-2</v>
      </c>
      <c r="M86" s="72">
        <v>2.3584905660377358E-3</v>
      </c>
      <c r="N86" s="72">
        <v>0.11792452830188679</v>
      </c>
      <c r="O86" s="71">
        <v>4240</v>
      </c>
      <c r="Q86" s="73"/>
      <c r="R86" s="59"/>
    </row>
    <row r="87" spans="2:18" x14ac:dyDescent="0.3">
      <c r="B87" s="33" t="s">
        <v>240</v>
      </c>
      <c r="C87" s="21" t="s">
        <v>425</v>
      </c>
      <c r="D87" s="33" t="s">
        <v>426</v>
      </c>
      <c r="E87" s="72">
        <v>0</v>
      </c>
      <c r="F87" s="72">
        <v>0</v>
      </c>
      <c r="G87" s="72">
        <v>0</v>
      </c>
      <c r="H87" s="72">
        <v>0</v>
      </c>
      <c r="I87" s="72">
        <v>0</v>
      </c>
      <c r="J87" s="72">
        <v>0</v>
      </c>
      <c r="K87" s="72">
        <v>0</v>
      </c>
      <c r="L87" s="72">
        <v>0</v>
      </c>
      <c r="M87" s="72">
        <v>0</v>
      </c>
      <c r="N87" s="72">
        <v>1</v>
      </c>
      <c r="O87" s="71">
        <v>1285</v>
      </c>
      <c r="Q87" s="73"/>
      <c r="R87" s="59"/>
    </row>
    <row r="88" spans="2:18" x14ac:dyDescent="0.3">
      <c r="B88" s="33" t="s">
        <v>240</v>
      </c>
      <c r="C88" s="21" t="s">
        <v>33</v>
      </c>
      <c r="D88" s="33" t="s">
        <v>147</v>
      </c>
      <c r="E88" s="72">
        <v>8.7509944311853615E-3</v>
      </c>
      <c r="F88" s="72">
        <v>4.6937151949085126E-2</v>
      </c>
      <c r="G88" s="72">
        <v>0.14081145584725538</v>
      </c>
      <c r="H88" s="72">
        <v>0.11853619729514718</v>
      </c>
      <c r="I88" s="72">
        <v>7.9554494828957836E-2</v>
      </c>
      <c r="J88" s="72">
        <v>7.0007955449482892E-2</v>
      </c>
      <c r="K88" s="72">
        <v>4.0572792362768499E-2</v>
      </c>
      <c r="L88" s="72">
        <v>1.3524264120922832E-2</v>
      </c>
      <c r="M88" s="72" t="s">
        <v>601</v>
      </c>
      <c r="N88" s="72">
        <v>0.48050914876690531</v>
      </c>
      <c r="O88" s="71">
        <v>6285</v>
      </c>
      <c r="Q88" s="73"/>
      <c r="R88" s="59"/>
    </row>
    <row r="89" spans="2:18" x14ac:dyDescent="0.3">
      <c r="B89" s="33" t="s">
        <v>240</v>
      </c>
      <c r="C89" s="21" t="s">
        <v>34</v>
      </c>
      <c r="D89" s="33" t="s">
        <v>148</v>
      </c>
      <c r="E89" s="72">
        <v>4.7732696897374704E-3</v>
      </c>
      <c r="F89" s="72">
        <v>1.9093078758949882E-2</v>
      </c>
      <c r="G89" s="72">
        <v>5.4892601431980909E-2</v>
      </c>
      <c r="H89" s="72">
        <v>8.1145584725536998E-2</v>
      </c>
      <c r="I89" s="72">
        <v>8.1145584725536998E-2</v>
      </c>
      <c r="J89" s="72">
        <v>0.10501193317422435</v>
      </c>
      <c r="K89" s="72">
        <v>3.3412887828162291E-2</v>
      </c>
      <c r="L89" s="72">
        <v>7.1599045346062056E-3</v>
      </c>
      <c r="M89" s="72" t="s">
        <v>601</v>
      </c>
      <c r="N89" s="72">
        <v>0.61336515513126488</v>
      </c>
      <c r="O89" s="71">
        <v>2095</v>
      </c>
      <c r="Q89" s="73"/>
      <c r="R89" s="59"/>
    </row>
    <row r="90" spans="2:18" x14ac:dyDescent="0.3">
      <c r="B90" s="33" t="s">
        <v>240</v>
      </c>
      <c r="C90" s="21" t="s">
        <v>35</v>
      </c>
      <c r="D90" s="33" t="s">
        <v>149</v>
      </c>
      <c r="E90" s="72">
        <v>1.4598540145985401E-2</v>
      </c>
      <c r="F90" s="72">
        <v>6.569343065693431E-2</v>
      </c>
      <c r="G90" s="72">
        <v>0.23357664233576642</v>
      </c>
      <c r="H90" s="72">
        <v>0.22992700729927007</v>
      </c>
      <c r="I90" s="72">
        <v>0.145985401459854</v>
      </c>
      <c r="J90" s="72">
        <v>0.12043795620437957</v>
      </c>
      <c r="K90" s="72">
        <v>7.2992700729927001E-2</v>
      </c>
      <c r="L90" s="72">
        <v>1.824817518248175E-2</v>
      </c>
      <c r="M90" s="72" t="s">
        <v>601</v>
      </c>
      <c r="N90" s="72">
        <v>9.4890510948905105E-2</v>
      </c>
      <c r="O90" s="71">
        <v>1370</v>
      </c>
      <c r="Q90" s="73"/>
      <c r="R90" s="59"/>
    </row>
    <row r="91" spans="2:18" x14ac:dyDescent="0.3">
      <c r="B91" s="33" t="s">
        <v>240</v>
      </c>
      <c r="C91" s="21" t="s">
        <v>36</v>
      </c>
      <c r="D91" s="33" t="s">
        <v>150</v>
      </c>
      <c r="E91" s="72" t="s">
        <v>601</v>
      </c>
      <c r="F91" s="72" t="s">
        <v>601</v>
      </c>
      <c r="G91" s="72">
        <v>4.7058823529411761E-3</v>
      </c>
      <c r="H91" s="72">
        <v>9.4117647058823521E-3</v>
      </c>
      <c r="I91" s="72">
        <v>4.7058823529411761E-3</v>
      </c>
      <c r="J91" s="72">
        <v>4.7058823529411761E-3</v>
      </c>
      <c r="K91" s="72" t="s">
        <v>601</v>
      </c>
      <c r="L91" s="72" t="s">
        <v>601</v>
      </c>
      <c r="M91" s="72">
        <v>0</v>
      </c>
      <c r="N91" s="72">
        <v>0.97176470588235297</v>
      </c>
      <c r="O91" s="71">
        <v>2125</v>
      </c>
      <c r="Q91" s="73"/>
      <c r="R91" s="59"/>
    </row>
    <row r="92" spans="2:18" x14ac:dyDescent="0.3">
      <c r="B92" s="33" t="s">
        <v>240</v>
      </c>
      <c r="C92" s="21" t="s">
        <v>37</v>
      </c>
      <c r="D92" s="33" t="s">
        <v>151</v>
      </c>
      <c r="E92" s="72">
        <v>4.9586776859504134E-2</v>
      </c>
      <c r="F92" s="72">
        <v>0.10743801652892562</v>
      </c>
      <c r="G92" s="72">
        <v>0.11983471074380166</v>
      </c>
      <c r="H92" s="72">
        <v>0.10330578512396695</v>
      </c>
      <c r="I92" s="72">
        <v>7.0247933884297523E-2</v>
      </c>
      <c r="J92" s="72">
        <v>9.5041322314049589E-2</v>
      </c>
      <c r="K92" s="72">
        <v>6.1983471074380167E-2</v>
      </c>
      <c r="L92" s="72">
        <v>2.0661157024793389E-2</v>
      </c>
      <c r="M92" s="72" t="s">
        <v>601</v>
      </c>
      <c r="N92" s="72">
        <v>0.37190082644628097</v>
      </c>
      <c r="O92" s="71">
        <v>1210</v>
      </c>
      <c r="Q92" s="73"/>
      <c r="R92" s="59"/>
    </row>
    <row r="93" spans="2:18" x14ac:dyDescent="0.3">
      <c r="B93" s="33" t="s">
        <v>262</v>
      </c>
      <c r="C93" s="21" t="s">
        <v>39</v>
      </c>
      <c r="D93" s="33" t="s">
        <v>310</v>
      </c>
      <c r="E93" s="78" t="s">
        <v>588</v>
      </c>
      <c r="F93" s="78" t="s">
        <v>588</v>
      </c>
      <c r="G93" s="78" t="s">
        <v>588</v>
      </c>
      <c r="H93" s="78" t="s">
        <v>588</v>
      </c>
      <c r="I93" s="78" t="s">
        <v>588</v>
      </c>
      <c r="J93" s="78" t="s">
        <v>588</v>
      </c>
      <c r="K93" s="78" t="s">
        <v>588</v>
      </c>
      <c r="L93" s="78" t="s">
        <v>588</v>
      </c>
      <c r="M93" s="78" t="s">
        <v>588</v>
      </c>
      <c r="N93" s="78" t="s">
        <v>588</v>
      </c>
      <c r="O93" s="78" t="s">
        <v>588</v>
      </c>
      <c r="Q93" s="73"/>
      <c r="R93" s="59"/>
    </row>
    <row r="94" spans="2:18" x14ac:dyDescent="0.3">
      <c r="B94" s="33" t="s">
        <v>262</v>
      </c>
      <c r="C94" s="21" t="s">
        <v>41</v>
      </c>
      <c r="D94" s="33" t="s">
        <v>154</v>
      </c>
      <c r="E94" s="72" t="s">
        <v>601</v>
      </c>
      <c r="F94" s="72">
        <v>3.929273084479371E-3</v>
      </c>
      <c r="G94" s="72" t="s">
        <v>601</v>
      </c>
      <c r="H94" s="72" t="s">
        <v>601</v>
      </c>
      <c r="I94" s="72">
        <v>3.929273084479371E-3</v>
      </c>
      <c r="J94" s="72">
        <v>5.893909626719057E-3</v>
      </c>
      <c r="K94" s="72" t="s">
        <v>601</v>
      </c>
      <c r="L94" s="72" t="s">
        <v>601</v>
      </c>
      <c r="M94" s="72">
        <v>0</v>
      </c>
      <c r="N94" s="72">
        <v>0.9783889980353635</v>
      </c>
      <c r="O94" s="71">
        <v>2545</v>
      </c>
      <c r="Q94" s="73"/>
      <c r="R94" s="59"/>
    </row>
    <row r="95" spans="2:18" x14ac:dyDescent="0.3">
      <c r="B95" s="33" t="s">
        <v>262</v>
      </c>
      <c r="C95" s="21" t="s">
        <v>44</v>
      </c>
      <c r="D95" s="33" t="s">
        <v>155</v>
      </c>
      <c r="E95" s="72">
        <v>0</v>
      </c>
      <c r="F95" s="72">
        <v>0</v>
      </c>
      <c r="G95" s="72">
        <v>0</v>
      </c>
      <c r="H95" s="72">
        <v>0</v>
      </c>
      <c r="I95" s="72">
        <v>0</v>
      </c>
      <c r="J95" s="72">
        <v>0</v>
      </c>
      <c r="K95" s="72">
        <v>0</v>
      </c>
      <c r="L95" s="72">
        <v>0</v>
      </c>
      <c r="M95" s="72">
        <v>0</v>
      </c>
      <c r="N95" s="72">
        <v>1</v>
      </c>
      <c r="O95" s="71">
        <v>1740</v>
      </c>
      <c r="Q95" s="73"/>
      <c r="R95" s="59"/>
    </row>
    <row r="96" spans="2:18" x14ac:dyDescent="0.3">
      <c r="B96" s="33" t="s">
        <v>262</v>
      </c>
      <c r="C96" s="21" t="s">
        <v>46</v>
      </c>
      <c r="D96" s="33" t="s">
        <v>157</v>
      </c>
      <c r="E96" s="72">
        <v>0</v>
      </c>
      <c r="F96" s="72">
        <v>0</v>
      </c>
      <c r="G96" s="72">
        <v>0</v>
      </c>
      <c r="H96" s="72">
        <v>0</v>
      </c>
      <c r="I96" s="72">
        <v>0</v>
      </c>
      <c r="J96" s="72">
        <v>0</v>
      </c>
      <c r="K96" s="72">
        <v>0</v>
      </c>
      <c r="L96" s="72">
        <v>0</v>
      </c>
      <c r="M96" s="72">
        <v>0</v>
      </c>
      <c r="N96" s="72">
        <v>1</v>
      </c>
      <c r="O96" s="71">
        <v>2810</v>
      </c>
      <c r="Q96" s="73"/>
      <c r="R96" s="59"/>
    </row>
    <row r="97" spans="2:18" x14ac:dyDescent="0.3">
      <c r="B97" s="33" t="s">
        <v>262</v>
      </c>
      <c r="C97" s="21" t="s">
        <v>51</v>
      </c>
      <c r="D97" s="33" t="s">
        <v>161</v>
      </c>
      <c r="E97" s="72">
        <v>3.952569169960474E-3</v>
      </c>
      <c r="F97" s="72">
        <v>5.9288537549407111E-3</v>
      </c>
      <c r="G97" s="72">
        <v>1.1857707509881422E-2</v>
      </c>
      <c r="H97" s="72">
        <v>5.9288537549407111E-3</v>
      </c>
      <c r="I97" s="72">
        <v>5.9288537549407111E-3</v>
      </c>
      <c r="J97" s="72">
        <v>3.952569169960474E-3</v>
      </c>
      <c r="K97" s="72">
        <v>3.952569169960474E-3</v>
      </c>
      <c r="L97" s="72" t="s">
        <v>601</v>
      </c>
      <c r="M97" s="72" t="s">
        <v>601</v>
      </c>
      <c r="N97" s="72">
        <v>0.95849802371541504</v>
      </c>
      <c r="O97" s="71">
        <v>2530</v>
      </c>
      <c r="Q97" s="73"/>
      <c r="R97" s="59"/>
    </row>
    <row r="98" spans="2:18" x14ac:dyDescent="0.3">
      <c r="B98" s="33" t="s">
        <v>262</v>
      </c>
      <c r="C98" s="21" t="s">
        <v>52</v>
      </c>
      <c r="D98" s="33" t="s">
        <v>162</v>
      </c>
      <c r="E98" s="72">
        <v>0</v>
      </c>
      <c r="F98" s="72">
        <v>0</v>
      </c>
      <c r="G98" s="72">
        <v>0</v>
      </c>
      <c r="H98" s="72">
        <v>0</v>
      </c>
      <c r="I98" s="72">
        <v>0</v>
      </c>
      <c r="J98" s="72">
        <v>0</v>
      </c>
      <c r="K98" s="72">
        <v>0</v>
      </c>
      <c r="L98" s="72">
        <v>0</v>
      </c>
      <c r="M98" s="72">
        <v>0</v>
      </c>
      <c r="N98" s="72">
        <v>1</v>
      </c>
      <c r="O98" s="71">
        <v>4080</v>
      </c>
      <c r="Q98" s="73"/>
      <c r="R98" s="59"/>
    </row>
    <row r="99" spans="2:18" x14ac:dyDescent="0.3">
      <c r="B99" s="33" t="s">
        <v>262</v>
      </c>
      <c r="C99" s="21" t="s">
        <v>53</v>
      </c>
      <c r="D99" s="33" t="s">
        <v>311</v>
      </c>
      <c r="E99" s="72">
        <v>0</v>
      </c>
      <c r="F99" s="72">
        <v>0</v>
      </c>
      <c r="G99" s="72">
        <v>0</v>
      </c>
      <c r="H99" s="72">
        <v>0</v>
      </c>
      <c r="I99" s="72">
        <v>0</v>
      </c>
      <c r="J99" s="72">
        <v>0</v>
      </c>
      <c r="K99" s="72">
        <v>0</v>
      </c>
      <c r="L99" s="72">
        <v>0</v>
      </c>
      <c r="M99" s="72">
        <v>0</v>
      </c>
      <c r="N99" s="72">
        <v>1</v>
      </c>
      <c r="O99" s="71">
        <v>2375</v>
      </c>
      <c r="Q99" s="73"/>
      <c r="R99" s="59"/>
    </row>
    <row r="100" spans="2:18" x14ac:dyDescent="0.3">
      <c r="B100" s="33" t="s">
        <v>262</v>
      </c>
      <c r="C100" s="21" t="s">
        <v>54</v>
      </c>
      <c r="D100" s="33" t="s">
        <v>163</v>
      </c>
      <c r="E100" s="72">
        <v>0</v>
      </c>
      <c r="F100" s="72">
        <v>0</v>
      </c>
      <c r="G100" s="72">
        <v>0</v>
      </c>
      <c r="H100" s="72">
        <v>0</v>
      </c>
      <c r="I100" s="72">
        <v>0</v>
      </c>
      <c r="J100" s="72">
        <v>0</v>
      </c>
      <c r="K100" s="72">
        <v>0</v>
      </c>
      <c r="L100" s="72">
        <v>0</v>
      </c>
      <c r="M100" s="72">
        <v>0</v>
      </c>
      <c r="N100" s="72">
        <v>1</v>
      </c>
      <c r="O100" s="71">
        <v>3115</v>
      </c>
      <c r="Q100" s="73"/>
      <c r="R100" s="59"/>
    </row>
    <row r="101" spans="2:18" x14ac:dyDescent="0.3">
      <c r="B101" s="33" t="s">
        <v>262</v>
      </c>
      <c r="C101" s="21" t="s">
        <v>56</v>
      </c>
      <c r="D101" s="33" t="s">
        <v>164</v>
      </c>
      <c r="E101" s="72">
        <v>0</v>
      </c>
      <c r="F101" s="72" t="s">
        <v>601</v>
      </c>
      <c r="G101" s="72" t="s">
        <v>601</v>
      </c>
      <c r="H101" s="72">
        <v>0</v>
      </c>
      <c r="I101" s="72">
        <v>0</v>
      </c>
      <c r="J101" s="72">
        <v>0</v>
      </c>
      <c r="K101" s="72">
        <v>0</v>
      </c>
      <c r="L101" s="72">
        <v>0</v>
      </c>
      <c r="M101" s="72">
        <v>0</v>
      </c>
      <c r="N101" s="72">
        <v>1</v>
      </c>
      <c r="O101" s="71">
        <v>2335</v>
      </c>
      <c r="Q101" s="73"/>
      <c r="R101" s="59"/>
    </row>
    <row r="102" spans="2:18" x14ac:dyDescent="0.3">
      <c r="B102" s="33" t="s">
        <v>262</v>
      </c>
      <c r="C102" s="21" t="s">
        <v>57</v>
      </c>
      <c r="D102" s="33" t="s">
        <v>165</v>
      </c>
      <c r="E102" s="72">
        <v>0</v>
      </c>
      <c r="F102" s="72">
        <v>0</v>
      </c>
      <c r="G102" s="72">
        <v>0</v>
      </c>
      <c r="H102" s="72">
        <v>0</v>
      </c>
      <c r="I102" s="72">
        <v>0</v>
      </c>
      <c r="J102" s="72">
        <v>0</v>
      </c>
      <c r="K102" s="72">
        <v>0</v>
      </c>
      <c r="L102" s="72">
        <v>0</v>
      </c>
      <c r="M102" s="72">
        <v>0</v>
      </c>
      <c r="N102" s="72">
        <v>1</v>
      </c>
      <c r="O102" s="71">
        <v>2865</v>
      </c>
      <c r="Q102" s="73"/>
      <c r="R102" s="59"/>
    </row>
    <row r="103" spans="2:18" x14ac:dyDescent="0.3">
      <c r="B103" s="33" t="s">
        <v>262</v>
      </c>
      <c r="C103" s="21" t="s">
        <v>60</v>
      </c>
      <c r="D103" s="33" t="s">
        <v>168</v>
      </c>
      <c r="E103" s="72">
        <v>3.7333333333333336E-2</v>
      </c>
      <c r="F103" s="72">
        <v>7.7333333333333337E-2</v>
      </c>
      <c r="G103" s="72">
        <v>0.23333333333333334</v>
      </c>
      <c r="H103" s="72">
        <v>0.17733333333333334</v>
      </c>
      <c r="I103" s="72">
        <v>0.14266666666666666</v>
      </c>
      <c r="J103" s="72">
        <v>0.13066666666666665</v>
      </c>
      <c r="K103" s="72">
        <v>4.6666666666666669E-2</v>
      </c>
      <c r="L103" s="72">
        <v>4.0000000000000001E-3</v>
      </c>
      <c r="M103" s="72" t="s">
        <v>601</v>
      </c>
      <c r="N103" s="72">
        <v>0.14799999999999999</v>
      </c>
      <c r="O103" s="71">
        <v>3750</v>
      </c>
      <c r="Q103" s="73"/>
      <c r="R103" s="59"/>
    </row>
    <row r="104" spans="2:18" x14ac:dyDescent="0.3">
      <c r="B104" s="33" t="s">
        <v>262</v>
      </c>
      <c r="C104" s="21" t="s">
        <v>55</v>
      </c>
      <c r="D104" s="33" t="s">
        <v>312</v>
      </c>
      <c r="E104" s="72">
        <v>0</v>
      </c>
      <c r="F104" s="72">
        <v>0</v>
      </c>
      <c r="G104" s="72">
        <v>0</v>
      </c>
      <c r="H104" s="72">
        <v>0</v>
      </c>
      <c r="I104" s="72">
        <v>0</v>
      </c>
      <c r="J104" s="72">
        <v>0</v>
      </c>
      <c r="K104" s="72">
        <v>0</v>
      </c>
      <c r="L104" s="72">
        <v>0</v>
      </c>
      <c r="M104" s="72">
        <v>0</v>
      </c>
      <c r="N104" s="72">
        <v>1</v>
      </c>
      <c r="O104" s="71">
        <v>3330</v>
      </c>
      <c r="Q104" s="73"/>
      <c r="R104" s="59"/>
    </row>
    <row r="105" spans="2:18" x14ac:dyDescent="0.3">
      <c r="B105" s="33" t="s">
        <v>262</v>
      </c>
      <c r="C105" s="21" t="s">
        <v>61</v>
      </c>
      <c r="D105" s="33" t="s">
        <v>169</v>
      </c>
      <c r="E105" s="72">
        <v>0</v>
      </c>
      <c r="F105" s="72">
        <v>0</v>
      </c>
      <c r="G105" s="72">
        <v>0</v>
      </c>
      <c r="H105" s="72">
        <v>0</v>
      </c>
      <c r="I105" s="72">
        <v>0</v>
      </c>
      <c r="J105" s="72">
        <v>0</v>
      </c>
      <c r="K105" s="72">
        <v>0</v>
      </c>
      <c r="L105" s="72">
        <v>0</v>
      </c>
      <c r="M105" s="72">
        <v>0</v>
      </c>
      <c r="N105" s="72">
        <v>1</v>
      </c>
      <c r="O105" s="71">
        <v>3755</v>
      </c>
      <c r="Q105" s="73"/>
      <c r="R105" s="59"/>
    </row>
    <row r="106" spans="2:18" x14ac:dyDescent="0.3">
      <c r="B106" s="33" t="s">
        <v>262</v>
      </c>
      <c r="C106" s="21" t="s">
        <v>62</v>
      </c>
      <c r="D106" s="33" t="s">
        <v>170</v>
      </c>
      <c r="E106" s="72" t="s">
        <v>601</v>
      </c>
      <c r="F106" s="72" t="s">
        <v>601</v>
      </c>
      <c r="G106" s="72">
        <v>1.266624445851805E-3</v>
      </c>
      <c r="H106" s="72">
        <v>1.8999366687777073E-3</v>
      </c>
      <c r="I106" s="72">
        <v>4.4331855604813177E-3</v>
      </c>
      <c r="J106" s="72">
        <v>5.699810006333122E-3</v>
      </c>
      <c r="K106" s="72">
        <v>3.7998733375554147E-3</v>
      </c>
      <c r="L106" s="72" t="s">
        <v>601</v>
      </c>
      <c r="M106" s="72" t="s">
        <v>601</v>
      </c>
      <c r="N106" s="72">
        <v>0.98163394553514882</v>
      </c>
      <c r="O106" s="71">
        <v>7895</v>
      </c>
      <c r="Q106" s="73"/>
      <c r="R106" s="59"/>
    </row>
    <row r="107" spans="2:18" x14ac:dyDescent="0.3">
      <c r="B107" s="33" t="s">
        <v>262</v>
      </c>
      <c r="C107" s="21" t="s">
        <v>63</v>
      </c>
      <c r="D107" s="33" t="s">
        <v>313</v>
      </c>
      <c r="E107" s="72" t="s">
        <v>601</v>
      </c>
      <c r="F107" s="72">
        <v>1.415929203539823E-2</v>
      </c>
      <c r="G107" s="72">
        <v>2.831858407079646E-2</v>
      </c>
      <c r="H107" s="72">
        <v>2.3008849557522124E-2</v>
      </c>
      <c r="I107" s="72">
        <v>1.7699115044247787E-2</v>
      </c>
      <c r="J107" s="72">
        <v>1.0619469026548672E-2</v>
      </c>
      <c r="K107" s="72">
        <v>3.5398230088495575E-3</v>
      </c>
      <c r="L107" s="72">
        <v>0</v>
      </c>
      <c r="M107" s="72">
        <v>0</v>
      </c>
      <c r="N107" s="72">
        <v>0.89911504424778765</v>
      </c>
      <c r="O107" s="71">
        <v>2825</v>
      </c>
      <c r="Q107" s="73"/>
      <c r="R107" s="59"/>
    </row>
    <row r="108" spans="2:18" x14ac:dyDescent="0.3">
      <c r="B108" s="33" t="s">
        <v>262</v>
      </c>
      <c r="C108" s="21" t="s">
        <v>64</v>
      </c>
      <c r="D108" s="33" t="s">
        <v>314</v>
      </c>
      <c r="E108" s="72">
        <v>0</v>
      </c>
      <c r="F108" s="72">
        <v>0</v>
      </c>
      <c r="G108" s="72">
        <v>0</v>
      </c>
      <c r="H108" s="72">
        <v>0</v>
      </c>
      <c r="I108" s="72">
        <v>0</v>
      </c>
      <c r="J108" s="72">
        <v>0</v>
      </c>
      <c r="K108" s="72">
        <v>0</v>
      </c>
      <c r="L108" s="72">
        <v>0</v>
      </c>
      <c r="M108" s="72">
        <v>0</v>
      </c>
      <c r="N108" s="72">
        <v>1</v>
      </c>
      <c r="O108" s="71">
        <v>5495</v>
      </c>
      <c r="Q108" s="73"/>
      <c r="R108" s="59"/>
    </row>
    <row r="109" spans="2:18" x14ac:dyDescent="0.3">
      <c r="B109" s="33" t="s">
        <v>262</v>
      </c>
      <c r="C109" s="21" t="s">
        <v>65</v>
      </c>
      <c r="D109" s="33" t="s">
        <v>315</v>
      </c>
      <c r="E109" s="72">
        <v>7.2016460905349796E-3</v>
      </c>
      <c r="F109" s="72">
        <v>3.3950617283950615E-2</v>
      </c>
      <c r="G109" s="72">
        <v>0.12757201646090535</v>
      </c>
      <c r="H109" s="72">
        <v>0.12654320987654322</v>
      </c>
      <c r="I109" s="72">
        <v>0.11728395061728394</v>
      </c>
      <c r="J109" s="72">
        <v>0.12345679012345678</v>
      </c>
      <c r="K109" s="72">
        <v>5.1440329218106998E-2</v>
      </c>
      <c r="L109" s="72">
        <v>3.0864197530864196E-3</v>
      </c>
      <c r="M109" s="72">
        <v>2.05761316872428E-3</v>
      </c>
      <c r="N109" s="72">
        <v>0.40740740740740738</v>
      </c>
      <c r="O109" s="71">
        <v>4860</v>
      </c>
      <c r="Q109" s="73"/>
      <c r="R109" s="59"/>
    </row>
    <row r="110" spans="2:18" x14ac:dyDescent="0.3">
      <c r="B110" s="33" t="s">
        <v>262</v>
      </c>
      <c r="C110" s="21" t="s">
        <v>66</v>
      </c>
      <c r="D110" s="33" t="s">
        <v>316</v>
      </c>
      <c r="E110" s="72">
        <v>0</v>
      </c>
      <c r="F110" s="72">
        <v>0</v>
      </c>
      <c r="G110" s="72">
        <v>0</v>
      </c>
      <c r="H110" s="72">
        <v>0</v>
      </c>
      <c r="I110" s="72">
        <v>0</v>
      </c>
      <c r="J110" s="72">
        <v>0</v>
      </c>
      <c r="K110" s="72">
        <v>0</v>
      </c>
      <c r="L110" s="72">
        <v>0</v>
      </c>
      <c r="M110" s="72">
        <v>0</v>
      </c>
      <c r="N110" s="72">
        <v>1</v>
      </c>
      <c r="O110" s="71">
        <v>4930</v>
      </c>
      <c r="Q110" s="73"/>
      <c r="R110" s="59"/>
    </row>
    <row r="111" spans="2:18" x14ac:dyDescent="0.3">
      <c r="B111" s="33" t="s">
        <v>262</v>
      </c>
      <c r="C111" s="21" t="s">
        <v>67</v>
      </c>
      <c r="D111" s="33" t="s">
        <v>171</v>
      </c>
      <c r="E111" s="72">
        <v>0</v>
      </c>
      <c r="F111" s="72">
        <v>0</v>
      </c>
      <c r="G111" s="72">
        <v>0</v>
      </c>
      <c r="H111" s="72">
        <v>0</v>
      </c>
      <c r="I111" s="72">
        <v>0</v>
      </c>
      <c r="J111" s="72">
        <v>0</v>
      </c>
      <c r="K111" s="72">
        <v>0</v>
      </c>
      <c r="L111" s="72">
        <v>0</v>
      </c>
      <c r="M111" s="72">
        <v>0</v>
      </c>
      <c r="N111" s="72">
        <v>1</v>
      </c>
      <c r="O111" s="71">
        <v>2665</v>
      </c>
      <c r="Q111" s="73"/>
      <c r="R111" s="59"/>
    </row>
    <row r="112" spans="2:18" x14ac:dyDescent="0.3">
      <c r="B112" s="33" t="s">
        <v>262</v>
      </c>
      <c r="C112" s="21" t="s">
        <v>70</v>
      </c>
      <c r="D112" s="33" t="s">
        <v>173</v>
      </c>
      <c r="E112" s="72">
        <v>0</v>
      </c>
      <c r="F112" s="72">
        <v>0</v>
      </c>
      <c r="G112" s="72">
        <v>0</v>
      </c>
      <c r="H112" s="72">
        <v>0</v>
      </c>
      <c r="I112" s="72">
        <v>0</v>
      </c>
      <c r="J112" s="72">
        <v>0</v>
      </c>
      <c r="K112" s="72">
        <v>0</v>
      </c>
      <c r="L112" s="72">
        <v>0</v>
      </c>
      <c r="M112" s="72">
        <v>0</v>
      </c>
      <c r="N112" s="72">
        <v>1</v>
      </c>
      <c r="O112" s="71">
        <v>4480</v>
      </c>
      <c r="Q112" s="73"/>
      <c r="R112" s="59"/>
    </row>
    <row r="113" spans="2:18" x14ac:dyDescent="0.3">
      <c r="B113" s="33" t="s">
        <v>262</v>
      </c>
      <c r="C113" s="21" t="s">
        <v>71</v>
      </c>
      <c r="D113" s="33" t="s">
        <v>174</v>
      </c>
      <c r="E113" s="72">
        <v>2.4630541871921183E-2</v>
      </c>
      <c r="F113" s="72">
        <v>8.1280788177339899E-2</v>
      </c>
      <c r="G113" s="72">
        <v>0.26108374384236455</v>
      </c>
      <c r="H113" s="72">
        <v>0.19458128078817735</v>
      </c>
      <c r="I113" s="72">
        <v>0.18472906403940886</v>
      </c>
      <c r="J113" s="72">
        <v>0.11083743842364532</v>
      </c>
      <c r="K113" s="72">
        <v>3.9408866995073892E-2</v>
      </c>
      <c r="L113" s="72">
        <v>7.3891625615763543E-3</v>
      </c>
      <c r="M113" s="72" t="s">
        <v>601</v>
      </c>
      <c r="N113" s="72">
        <v>9.1133004926108374E-2</v>
      </c>
      <c r="O113" s="71">
        <v>2030</v>
      </c>
      <c r="Q113" s="73"/>
      <c r="R113" s="59"/>
    </row>
    <row r="114" spans="2:18" x14ac:dyDescent="0.3">
      <c r="B114" s="33" t="s">
        <v>274</v>
      </c>
      <c r="C114" s="21" t="s">
        <v>73</v>
      </c>
      <c r="D114" s="33" t="s">
        <v>176</v>
      </c>
      <c r="E114" s="72">
        <v>0</v>
      </c>
      <c r="F114" s="72">
        <v>0</v>
      </c>
      <c r="G114" s="72">
        <v>0</v>
      </c>
      <c r="H114" s="72">
        <v>0</v>
      </c>
      <c r="I114" s="72">
        <v>0</v>
      </c>
      <c r="J114" s="72">
        <v>0</v>
      </c>
      <c r="K114" s="72">
        <v>0</v>
      </c>
      <c r="L114" s="72">
        <v>0</v>
      </c>
      <c r="M114" s="72">
        <v>0</v>
      </c>
      <c r="N114" s="72">
        <v>1</v>
      </c>
      <c r="O114" s="71">
        <v>1630</v>
      </c>
      <c r="Q114" s="73"/>
      <c r="R114" s="59"/>
    </row>
    <row r="115" spans="2:18" x14ac:dyDescent="0.3">
      <c r="B115" s="33" t="s">
        <v>274</v>
      </c>
      <c r="C115" s="21" t="s">
        <v>75</v>
      </c>
      <c r="D115" s="33" t="s">
        <v>178</v>
      </c>
      <c r="E115" s="72">
        <v>0</v>
      </c>
      <c r="F115" s="72">
        <v>0</v>
      </c>
      <c r="G115" s="72">
        <v>0</v>
      </c>
      <c r="H115" s="72">
        <v>0</v>
      </c>
      <c r="I115" s="72">
        <v>0</v>
      </c>
      <c r="J115" s="72">
        <v>0</v>
      </c>
      <c r="K115" s="72">
        <v>0</v>
      </c>
      <c r="L115" s="72">
        <v>0</v>
      </c>
      <c r="M115" s="72">
        <v>0</v>
      </c>
      <c r="N115" s="72">
        <v>1</v>
      </c>
      <c r="O115" s="71">
        <v>2350</v>
      </c>
      <c r="Q115" s="73"/>
      <c r="R115" s="59"/>
    </row>
    <row r="116" spans="2:18" x14ac:dyDescent="0.3">
      <c r="B116" s="33" t="s">
        <v>274</v>
      </c>
      <c r="C116" s="21" t="s">
        <v>78</v>
      </c>
      <c r="D116" s="33" t="s">
        <v>181</v>
      </c>
      <c r="E116" s="72">
        <v>4.8543689320388345E-3</v>
      </c>
      <c r="F116" s="72">
        <v>1.4563106796116505E-2</v>
      </c>
      <c r="G116" s="72">
        <v>1.4563106796116505E-2</v>
      </c>
      <c r="H116" s="72">
        <v>4.8543689320388345E-3</v>
      </c>
      <c r="I116" s="72" t="s">
        <v>601</v>
      </c>
      <c r="J116" s="72">
        <v>4.8543689320388345E-3</v>
      </c>
      <c r="K116" s="72" t="s">
        <v>601</v>
      </c>
      <c r="L116" s="72">
        <v>0</v>
      </c>
      <c r="M116" s="72">
        <v>0</v>
      </c>
      <c r="N116" s="72">
        <v>0.95388349514563109</v>
      </c>
      <c r="O116" s="71">
        <v>2060</v>
      </c>
      <c r="Q116" s="73"/>
      <c r="R116" s="59"/>
    </row>
    <row r="117" spans="2:18" x14ac:dyDescent="0.3">
      <c r="B117" s="33" t="s">
        <v>274</v>
      </c>
      <c r="C117" s="21" t="s">
        <v>79</v>
      </c>
      <c r="D117" s="33" t="s">
        <v>317</v>
      </c>
      <c r="E117" s="72" t="s">
        <v>601</v>
      </c>
      <c r="F117" s="72">
        <v>5.1679586563307496E-3</v>
      </c>
      <c r="G117" s="72">
        <v>5.1679586563307496E-3</v>
      </c>
      <c r="H117" s="72">
        <v>1.1627906976744186E-2</v>
      </c>
      <c r="I117" s="72">
        <v>1.4211886304909561E-2</v>
      </c>
      <c r="J117" s="72">
        <v>2.1963824289405683E-2</v>
      </c>
      <c r="K117" s="72">
        <v>1.8087855297157621E-2</v>
      </c>
      <c r="L117" s="72" t="s">
        <v>601</v>
      </c>
      <c r="M117" s="72" t="s">
        <v>601</v>
      </c>
      <c r="N117" s="72">
        <v>0.92118863049095612</v>
      </c>
      <c r="O117" s="71">
        <v>3870</v>
      </c>
      <c r="Q117" s="73"/>
      <c r="R117" s="59"/>
    </row>
    <row r="118" spans="2:18" x14ac:dyDescent="0.3">
      <c r="B118" s="33" t="s">
        <v>274</v>
      </c>
      <c r="C118" s="21" t="s">
        <v>81</v>
      </c>
      <c r="D118" s="33" t="s">
        <v>318</v>
      </c>
      <c r="E118" s="72">
        <v>0</v>
      </c>
      <c r="F118" s="72">
        <v>0</v>
      </c>
      <c r="G118" s="72">
        <v>0</v>
      </c>
      <c r="H118" s="72">
        <v>0</v>
      </c>
      <c r="I118" s="72">
        <v>0</v>
      </c>
      <c r="J118" s="72">
        <v>0</v>
      </c>
      <c r="K118" s="72">
        <v>0</v>
      </c>
      <c r="L118" s="72">
        <v>0</v>
      </c>
      <c r="M118" s="72">
        <v>0</v>
      </c>
      <c r="N118" s="72">
        <v>1</v>
      </c>
      <c r="O118" s="71">
        <v>3995</v>
      </c>
      <c r="Q118" s="73"/>
      <c r="R118" s="59"/>
    </row>
    <row r="119" spans="2:18" x14ac:dyDescent="0.3">
      <c r="B119" s="33" t="s">
        <v>274</v>
      </c>
      <c r="C119" s="21" t="s">
        <v>82</v>
      </c>
      <c r="D119" s="33" t="s">
        <v>319</v>
      </c>
      <c r="E119" s="72">
        <v>0</v>
      </c>
      <c r="F119" s="72">
        <v>0</v>
      </c>
      <c r="G119" s="72">
        <v>0</v>
      </c>
      <c r="H119" s="72">
        <v>0</v>
      </c>
      <c r="I119" s="72">
        <v>0</v>
      </c>
      <c r="J119" s="72">
        <v>0</v>
      </c>
      <c r="K119" s="72">
        <v>0</v>
      </c>
      <c r="L119" s="72">
        <v>0</v>
      </c>
      <c r="M119" s="72">
        <v>0</v>
      </c>
      <c r="N119" s="72">
        <v>1</v>
      </c>
      <c r="O119" s="71">
        <v>4305</v>
      </c>
      <c r="Q119" s="73"/>
      <c r="R119" s="59"/>
    </row>
    <row r="120" spans="2:18" x14ac:dyDescent="0.3">
      <c r="B120" s="33" t="s">
        <v>274</v>
      </c>
      <c r="C120" s="21" t="s">
        <v>85</v>
      </c>
      <c r="D120" s="33" t="s">
        <v>184</v>
      </c>
      <c r="E120" s="72" t="s">
        <v>601</v>
      </c>
      <c r="F120" s="72">
        <v>8.1743869209809257E-3</v>
      </c>
      <c r="G120" s="72">
        <v>2.1798365122615803E-2</v>
      </c>
      <c r="H120" s="72">
        <v>4.632152588555858E-2</v>
      </c>
      <c r="I120" s="72">
        <v>4.9046321525885561E-2</v>
      </c>
      <c r="J120" s="72">
        <v>3.2697547683923703E-2</v>
      </c>
      <c r="K120" s="72">
        <v>2.7247956403269755E-2</v>
      </c>
      <c r="L120" s="72" t="s">
        <v>601</v>
      </c>
      <c r="M120" s="72" t="s">
        <v>601</v>
      </c>
      <c r="N120" s="72">
        <v>0.80926430517711168</v>
      </c>
      <c r="O120" s="71">
        <v>1835</v>
      </c>
      <c r="Q120" s="73"/>
      <c r="R120" s="59"/>
    </row>
    <row r="121" spans="2:18" x14ac:dyDescent="0.3">
      <c r="B121" s="33" t="s">
        <v>274</v>
      </c>
      <c r="C121" s="21" t="s">
        <v>86</v>
      </c>
      <c r="D121" s="33" t="s">
        <v>320</v>
      </c>
      <c r="E121" s="72">
        <v>0</v>
      </c>
      <c r="F121" s="72">
        <v>0</v>
      </c>
      <c r="G121" s="72">
        <v>0</v>
      </c>
      <c r="H121" s="72">
        <v>0</v>
      </c>
      <c r="I121" s="72">
        <v>0</v>
      </c>
      <c r="J121" s="72">
        <v>0</v>
      </c>
      <c r="K121" s="72">
        <v>0</v>
      </c>
      <c r="L121" s="72">
        <v>0</v>
      </c>
      <c r="M121" s="72">
        <v>0</v>
      </c>
      <c r="N121" s="72">
        <v>1</v>
      </c>
      <c r="O121" s="71">
        <v>1830</v>
      </c>
      <c r="Q121" s="73"/>
      <c r="R121" s="59"/>
    </row>
    <row r="122" spans="2:18" x14ac:dyDescent="0.3">
      <c r="B122" s="33" t="s">
        <v>274</v>
      </c>
      <c r="C122" s="21" t="s">
        <v>87</v>
      </c>
      <c r="D122" s="33" t="s">
        <v>321</v>
      </c>
      <c r="E122" s="72">
        <v>6.3897763578274758E-3</v>
      </c>
      <c r="F122" s="72">
        <v>1.2779552715654952E-2</v>
      </c>
      <c r="G122" s="72">
        <v>2.5559105431309903E-2</v>
      </c>
      <c r="H122" s="72">
        <v>0.11501597444089456</v>
      </c>
      <c r="I122" s="72">
        <v>8.6261980830670923E-2</v>
      </c>
      <c r="J122" s="72">
        <v>0.11501597444089456</v>
      </c>
      <c r="K122" s="72">
        <v>9.4249201277955275E-2</v>
      </c>
      <c r="L122" s="72">
        <v>3.1948881789137379E-3</v>
      </c>
      <c r="M122" s="72">
        <v>3.1948881789137379E-3</v>
      </c>
      <c r="N122" s="72">
        <v>0.53514376996805113</v>
      </c>
      <c r="O122" s="71">
        <v>3130</v>
      </c>
      <c r="Q122" s="73"/>
      <c r="R122" s="59"/>
    </row>
    <row r="123" spans="2:18" x14ac:dyDescent="0.3">
      <c r="B123" s="33" t="s">
        <v>274</v>
      </c>
      <c r="C123" s="21" t="s">
        <v>89</v>
      </c>
      <c r="D123" s="33" t="s">
        <v>186</v>
      </c>
      <c r="E123" s="72">
        <v>2.313624678663239E-2</v>
      </c>
      <c r="F123" s="72">
        <v>9.5115681233933158E-2</v>
      </c>
      <c r="G123" s="72">
        <v>0.30848329048843187</v>
      </c>
      <c r="H123" s="72">
        <v>0.16966580976863754</v>
      </c>
      <c r="I123" s="72">
        <v>0.16452442159383032</v>
      </c>
      <c r="J123" s="72">
        <v>0.15424164524421594</v>
      </c>
      <c r="K123" s="72">
        <v>7.1979434447300775E-2</v>
      </c>
      <c r="L123" s="72">
        <v>6.4267352185089976E-3</v>
      </c>
      <c r="M123" s="72" t="s">
        <v>601</v>
      </c>
      <c r="N123" s="72">
        <v>5.1413881748071976E-3</v>
      </c>
      <c r="O123" s="71">
        <v>3890</v>
      </c>
      <c r="Q123" s="73"/>
      <c r="R123" s="59"/>
    </row>
    <row r="124" spans="2:18" x14ac:dyDescent="0.3">
      <c r="B124" s="33" t="s">
        <v>274</v>
      </c>
      <c r="C124" s="21" t="s">
        <v>92</v>
      </c>
      <c r="D124" s="33" t="s">
        <v>189</v>
      </c>
      <c r="E124" s="72">
        <v>0.25099601593625498</v>
      </c>
      <c r="F124" s="72">
        <v>4.5152722443559098E-2</v>
      </c>
      <c r="G124" s="72">
        <v>0.15272244355909695</v>
      </c>
      <c r="H124" s="72">
        <v>0.19521912350597609</v>
      </c>
      <c r="I124" s="72">
        <v>8.8977423638778225E-2</v>
      </c>
      <c r="J124" s="72">
        <v>8.3665338645418322E-2</v>
      </c>
      <c r="K124" s="72">
        <v>5.1792828685258967E-2</v>
      </c>
      <c r="L124" s="72">
        <v>2.1248339973439574E-2</v>
      </c>
      <c r="M124" s="72" t="s">
        <v>601</v>
      </c>
      <c r="N124" s="72">
        <v>0.10624169986719788</v>
      </c>
      <c r="O124" s="71">
        <v>3765</v>
      </c>
      <c r="Q124" s="73"/>
      <c r="R124" s="59"/>
    </row>
    <row r="125" spans="2:18" x14ac:dyDescent="0.3">
      <c r="B125" s="33" t="s">
        <v>274</v>
      </c>
      <c r="C125" s="21" t="s">
        <v>93</v>
      </c>
      <c r="D125" s="33" t="s">
        <v>190</v>
      </c>
      <c r="E125" s="72">
        <v>3.3391915641476276E-2</v>
      </c>
      <c r="F125" s="72">
        <v>0.13181019332161686</v>
      </c>
      <c r="G125" s="72">
        <v>0.2179261862917399</v>
      </c>
      <c r="H125" s="72">
        <v>0.13708260105448156</v>
      </c>
      <c r="I125" s="72">
        <v>0.1195079086115993</v>
      </c>
      <c r="J125" s="72">
        <v>0.1335676625659051</v>
      </c>
      <c r="K125" s="72">
        <v>8.2601054481546574E-2</v>
      </c>
      <c r="L125" s="72">
        <v>1.4059753954305799E-2</v>
      </c>
      <c r="M125" s="72">
        <v>5.272407732864675E-3</v>
      </c>
      <c r="N125" s="72">
        <v>0.12302284710017575</v>
      </c>
      <c r="O125" s="71">
        <v>2845</v>
      </c>
      <c r="Q125" s="73"/>
      <c r="R125" s="59"/>
    </row>
    <row r="126" spans="2:18" x14ac:dyDescent="0.3">
      <c r="B126" s="33" t="s">
        <v>274</v>
      </c>
      <c r="C126" s="21" t="s">
        <v>94</v>
      </c>
      <c r="D126" s="33" t="s">
        <v>322</v>
      </c>
      <c r="E126" s="72" t="s">
        <v>601</v>
      </c>
      <c r="F126" s="72">
        <v>6.5573770491803279E-3</v>
      </c>
      <c r="G126" s="72">
        <v>1.6393442622950821E-2</v>
      </c>
      <c r="H126" s="72">
        <v>2.6229508196721311E-2</v>
      </c>
      <c r="I126" s="72">
        <v>4.2622950819672129E-2</v>
      </c>
      <c r="J126" s="72">
        <v>3.6065573770491806E-2</v>
      </c>
      <c r="K126" s="72">
        <v>1.6393442622950821E-2</v>
      </c>
      <c r="L126" s="72" t="s">
        <v>601</v>
      </c>
      <c r="M126" s="72" t="s">
        <v>601</v>
      </c>
      <c r="N126" s="72">
        <v>0.84918032786885245</v>
      </c>
      <c r="O126" s="71">
        <v>1525</v>
      </c>
      <c r="Q126" s="73"/>
      <c r="R126" s="59"/>
    </row>
    <row r="127" spans="2:18" x14ac:dyDescent="0.3">
      <c r="B127" s="33" t="s">
        <v>274</v>
      </c>
      <c r="C127" s="21" t="s">
        <v>95</v>
      </c>
      <c r="D127" s="33" t="s">
        <v>323</v>
      </c>
      <c r="E127" s="72">
        <v>0</v>
      </c>
      <c r="F127" s="72">
        <v>0</v>
      </c>
      <c r="G127" s="72">
        <v>0</v>
      </c>
      <c r="H127" s="72">
        <v>0</v>
      </c>
      <c r="I127" s="72">
        <v>0</v>
      </c>
      <c r="J127" s="72">
        <v>0</v>
      </c>
      <c r="K127" s="72">
        <v>0</v>
      </c>
      <c r="L127" s="72">
        <v>0</v>
      </c>
      <c r="M127" s="72">
        <v>0</v>
      </c>
      <c r="N127" s="72">
        <v>1</v>
      </c>
      <c r="O127" s="71">
        <v>3395</v>
      </c>
      <c r="Q127" s="73"/>
      <c r="R127" s="59"/>
    </row>
    <row r="128" spans="2:18" x14ac:dyDescent="0.3">
      <c r="B128" s="33" t="s">
        <v>274</v>
      </c>
      <c r="C128" s="21" t="s">
        <v>96</v>
      </c>
      <c r="D128" s="33" t="s">
        <v>191</v>
      </c>
      <c r="E128" s="72">
        <v>0</v>
      </c>
      <c r="F128" s="72">
        <v>0</v>
      </c>
      <c r="G128" s="72">
        <v>0</v>
      </c>
      <c r="H128" s="72">
        <v>0</v>
      </c>
      <c r="I128" s="72">
        <v>0</v>
      </c>
      <c r="J128" s="72">
        <v>0</v>
      </c>
      <c r="K128" s="72">
        <v>0</v>
      </c>
      <c r="L128" s="72">
        <v>0</v>
      </c>
      <c r="M128" s="72">
        <v>0</v>
      </c>
      <c r="N128" s="72">
        <v>1</v>
      </c>
      <c r="O128" s="71">
        <v>3415</v>
      </c>
      <c r="Q128" s="73"/>
      <c r="R128" s="59"/>
    </row>
    <row r="129" spans="2:18" x14ac:dyDescent="0.3">
      <c r="B129" s="33" t="s">
        <v>274</v>
      </c>
      <c r="C129" s="21" t="s">
        <v>98</v>
      </c>
      <c r="D129" s="33" t="s">
        <v>192</v>
      </c>
      <c r="E129" s="72">
        <v>0</v>
      </c>
      <c r="F129" s="72">
        <v>0</v>
      </c>
      <c r="G129" s="72">
        <v>0</v>
      </c>
      <c r="H129" s="72">
        <v>0</v>
      </c>
      <c r="I129" s="72">
        <v>0</v>
      </c>
      <c r="J129" s="72">
        <v>0</v>
      </c>
      <c r="K129" s="72">
        <v>0</v>
      </c>
      <c r="L129" s="72">
        <v>0</v>
      </c>
      <c r="M129" s="72">
        <v>0</v>
      </c>
      <c r="N129" s="72">
        <v>0</v>
      </c>
      <c r="O129" s="71">
        <v>0</v>
      </c>
      <c r="Q129" s="73"/>
      <c r="R129" s="59"/>
    </row>
    <row r="130" spans="2:18" x14ac:dyDescent="0.3">
      <c r="B130" s="33" t="s">
        <v>274</v>
      </c>
      <c r="C130" s="21" t="s">
        <v>99</v>
      </c>
      <c r="D130" s="33" t="s">
        <v>193</v>
      </c>
      <c r="E130" s="72">
        <v>1.3473053892215569E-2</v>
      </c>
      <c r="F130" s="72">
        <v>4.1916167664670656E-2</v>
      </c>
      <c r="G130" s="72">
        <v>8.0838323353293412E-2</v>
      </c>
      <c r="H130" s="72">
        <v>7.4850299401197598E-2</v>
      </c>
      <c r="I130" s="72">
        <v>5.5389221556886227E-2</v>
      </c>
      <c r="J130" s="72">
        <v>6.1377245508982034E-2</v>
      </c>
      <c r="K130" s="72">
        <v>1.4970059880239521E-2</v>
      </c>
      <c r="L130" s="72" t="s">
        <v>601</v>
      </c>
      <c r="M130" s="72">
        <v>0</v>
      </c>
      <c r="N130" s="72">
        <v>0.65568862275449102</v>
      </c>
      <c r="O130" s="71">
        <v>3340</v>
      </c>
      <c r="Q130" s="73"/>
      <c r="R130" s="59"/>
    </row>
    <row r="131" spans="2:18" x14ac:dyDescent="0.3">
      <c r="B131" s="33" t="s">
        <v>274</v>
      </c>
      <c r="C131" s="21" t="s">
        <v>100</v>
      </c>
      <c r="D131" s="33" t="s">
        <v>194</v>
      </c>
      <c r="E131" s="72">
        <v>0</v>
      </c>
      <c r="F131" s="72">
        <v>0</v>
      </c>
      <c r="G131" s="72">
        <v>0</v>
      </c>
      <c r="H131" s="72">
        <v>0</v>
      </c>
      <c r="I131" s="72">
        <v>0</v>
      </c>
      <c r="J131" s="72">
        <v>0</v>
      </c>
      <c r="K131" s="72">
        <v>0</v>
      </c>
      <c r="L131" s="72">
        <v>0</v>
      </c>
      <c r="M131" s="72">
        <v>0</v>
      </c>
      <c r="N131" s="72">
        <v>1</v>
      </c>
      <c r="O131" s="71">
        <v>2115</v>
      </c>
      <c r="Q131" s="73"/>
      <c r="R131" s="59"/>
    </row>
    <row r="132" spans="2:18" x14ac:dyDescent="0.3">
      <c r="B132" s="33" t="s">
        <v>274</v>
      </c>
      <c r="C132" s="21" t="s">
        <v>101</v>
      </c>
      <c r="D132" s="33" t="s">
        <v>195</v>
      </c>
      <c r="E132" s="72">
        <v>3.1446540880503145E-2</v>
      </c>
      <c r="F132" s="72">
        <v>6.7924528301886791E-2</v>
      </c>
      <c r="G132" s="72">
        <v>0.12830188679245283</v>
      </c>
      <c r="H132" s="72">
        <v>0.1710691823899371</v>
      </c>
      <c r="I132" s="72">
        <v>0.15345911949685534</v>
      </c>
      <c r="J132" s="72">
        <v>0.13710691823899371</v>
      </c>
      <c r="K132" s="72">
        <v>6.540880503144654E-2</v>
      </c>
      <c r="L132" s="72">
        <v>1.2578616352201259E-2</v>
      </c>
      <c r="M132" s="72">
        <v>5.0314465408805029E-3</v>
      </c>
      <c r="N132" s="72">
        <v>0.22641509433962265</v>
      </c>
      <c r="O132" s="71">
        <v>3975</v>
      </c>
      <c r="Q132" s="73"/>
      <c r="R132" s="59"/>
    </row>
    <row r="133" spans="2:18" x14ac:dyDescent="0.3">
      <c r="B133" s="33" t="s">
        <v>274</v>
      </c>
      <c r="C133" s="21" t="s">
        <v>105</v>
      </c>
      <c r="D133" s="33" t="s">
        <v>197</v>
      </c>
      <c r="E133" s="72">
        <v>0</v>
      </c>
      <c r="F133" s="72">
        <v>0</v>
      </c>
      <c r="G133" s="72">
        <v>0</v>
      </c>
      <c r="H133" s="72">
        <v>0</v>
      </c>
      <c r="I133" s="72">
        <v>0</v>
      </c>
      <c r="J133" s="72">
        <v>0</v>
      </c>
      <c r="K133" s="72">
        <v>0</v>
      </c>
      <c r="L133" s="72">
        <v>0</v>
      </c>
      <c r="M133" s="72">
        <v>0</v>
      </c>
      <c r="N133" s="72">
        <v>1</v>
      </c>
      <c r="O133" s="71">
        <v>3170</v>
      </c>
      <c r="Q133" s="73"/>
      <c r="R133" s="59"/>
    </row>
    <row r="134" spans="2:18" x14ac:dyDescent="0.3">
      <c r="B134" s="33" t="s">
        <v>274</v>
      </c>
      <c r="C134" s="21" t="s">
        <v>106</v>
      </c>
      <c r="D134" s="33" t="s">
        <v>198</v>
      </c>
      <c r="E134" s="72">
        <v>0</v>
      </c>
      <c r="F134" s="72">
        <v>0</v>
      </c>
      <c r="G134" s="72">
        <v>0</v>
      </c>
      <c r="H134" s="72">
        <v>0</v>
      </c>
      <c r="I134" s="72">
        <v>0</v>
      </c>
      <c r="J134" s="72">
        <v>0</v>
      </c>
      <c r="K134" s="72">
        <v>0</v>
      </c>
      <c r="L134" s="72">
        <v>0</v>
      </c>
      <c r="M134" s="72">
        <v>0</v>
      </c>
      <c r="N134" s="72">
        <v>1</v>
      </c>
      <c r="O134" s="71">
        <v>2080</v>
      </c>
      <c r="Q134" s="73"/>
      <c r="R134" s="59"/>
    </row>
    <row r="135" spans="2:18" x14ac:dyDescent="0.3">
      <c r="B135" s="33" t="s">
        <v>274</v>
      </c>
      <c r="C135" s="21" t="s">
        <v>111</v>
      </c>
      <c r="D135" s="33" t="s">
        <v>324</v>
      </c>
      <c r="E135" s="72">
        <v>1.0752688172043012E-2</v>
      </c>
      <c r="F135" s="72">
        <v>3.5842293906810034E-2</v>
      </c>
      <c r="G135" s="72">
        <v>4.6594982078853049E-2</v>
      </c>
      <c r="H135" s="72">
        <v>6.6905615292712065E-2</v>
      </c>
      <c r="I135" s="72">
        <v>5.1373954599761053E-2</v>
      </c>
      <c r="J135" s="72">
        <v>5.7347670250896057E-2</v>
      </c>
      <c r="K135" s="72">
        <v>2.3894862604540025E-2</v>
      </c>
      <c r="L135" s="72">
        <v>2.3894862604540022E-3</v>
      </c>
      <c r="M135" s="72" t="s">
        <v>601</v>
      </c>
      <c r="N135" s="72">
        <v>0.70250896057347667</v>
      </c>
      <c r="O135" s="71">
        <v>4185</v>
      </c>
      <c r="Q135" s="73"/>
      <c r="R135" s="59"/>
    </row>
    <row r="136" spans="2:18" x14ac:dyDescent="0.3">
      <c r="B136" s="33" t="s">
        <v>279</v>
      </c>
      <c r="C136" s="21" t="s">
        <v>74</v>
      </c>
      <c r="D136" s="33" t="s">
        <v>177</v>
      </c>
      <c r="E136" s="79">
        <v>0</v>
      </c>
      <c r="F136" s="79">
        <v>0</v>
      </c>
      <c r="G136" s="79">
        <v>0</v>
      </c>
      <c r="H136" s="79">
        <v>0</v>
      </c>
      <c r="I136" s="79">
        <v>0</v>
      </c>
      <c r="J136" s="79">
        <v>0</v>
      </c>
      <c r="K136" s="79">
        <v>0</v>
      </c>
      <c r="L136" s="79">
        <v>0</v>
      </c>
      <c r="M136" s="79">
        <v>0</v>
      </c>
      <c r="N136" s="79" t="s">
        <v>601</v>
      </c>
      <c r="O136" s="80" t="s">
        <v>601</v>
      </c>
      <c r="Q136" s="73"/>
      <c r="R136" s="59"/>
    </row>
    <row r="137" spans="2:18" x14ac:dyDescent="0.3">
      <c r="B137" s="33" t="s">
        <v>279</v>
      </c>
      <c r="C137" s="21" t="s">
        <v>76</v>
      </c>
      <c r="D137" s="33" t="s">
        <v>179</v>
      </c>
      <c r="E137" s="72">
        <v>0</v>
      </c>
      <c r="F137" s="72">
        <v>0</v>
      </c>
      <c r="G137" s="72">
        <v>0</v>
      </c>
      <c r="H137" s="72">
        <v>0</v>
      </c>
      <c r="I137" s="72">
        <v>0</v>
      </c>
      <c r="J137" s="72">
        <v>0</v>
      </c>
      <c r="K137" s="72">
        <v>0</v>
      </c>
      <c r="L137" s="72">
        <v>0</v>
      </c>
      <c r="M137" s="72">
        <v>0</v>
      </c>
      <c r="N137" s="72">
        <v>1</v>
      </c>
      <c r="O137" s="71">
        <v>2430</v>
      </c>
      <c r="Q137" s="73"/>
      <c r="R137" s="59"/>
    </row>
    <row r="138" spans="2:18" x14ac:dyDescent="0.3">
      <c r="B138" s="33" t="s">
        <v>279</v>
      </c>
      <c r="C138" s="21" t="s">
        <v>77</v>
      </c>
      <c r="D138" s="33" t="s">
        <v>180</v>
      </c>
      <c r="E138" s="72">
        <v>0</v>
      </c>
      <c r="F138" s="72">
        <v>0</v>
      </c>
      <c r="G138" s="72">
        <v>0</v>
      </c>
      <c r="H138" s="72">
        <v>0</v>
      </c>
      <c r="I138" s="72">
        <v>0</v>
      </c>
      <c r="J138" s="72">
        <v>0</v>
      </c>
      <c r="K138" s="72">
        <v>0</v>
      </c>
      <c r="L138" s="72">
        <v>0</v>
      </c>
      <c r="M138" s="72">
        <v>0</v>
      </c>
      <c r="N138" s="72">
        <v>1</v>
      </c>
      <c r="O138" s="71">
        <v>1930</v>
      </c>
      <c r="Q138" s="73"/>
      <c r="R138" s="59"/>
    </row>
    <row r="139" spans="2:18" x14ac:dyDescent="0.3">
      <c r="B139" s="33" t="s">
        <v>279</v>
      </c>
      <c r="C139" s="21" t="s">
        <v>80</v>
      </c>
      <c r="D139" s="33" t="s">
        <v>325</v>
      </c>
      <c r="E139" s="72">
        <v>0</v>
      </c>
      <c r="F139" s="72">
        <v>0</v>
      </c>
      <c r="G139" s="72">
        <v>0</v>
      </c>
      <c r="H139" s="72">
        <v>0</v>
      </c>
      <c r="I139" s="72">
        <v>0</v>
      </c>
      <c r="J139" s="72">
        <v>0</v>
      </c>
      <c r="K139" s="72">
        <v>0</v>
      </c>
      <c r="L139" s="72">
        <v>0</v>
      </c>
      <c r="M139" s="72">
        <v>0</v>
      </c>
      <c r="N139" s="72">
        <v>1</v>
      </c>
      <c r="O139" s="71">
        <v>1670</v>
      </c>
      <c r="Q139" s="73"/>
      <c r="R139" s="59"/>
    </row>
    <row r="140" spans="2:18" x14ac:dyDescent="0.3">
      <c r="B140" s="33" t="s">
        <v>279</v>
      </c>
      <c r="C140" s="21" t="s">
        <v>83</v>
      </c>
      <c r="D140" s="33" t="s">
        <v>182</v>
      </c>
      <c r="E140" s="72">
        <v>0</v>
      </c>
      <c r="F140" s="72">
        <v>0</v>
      </c>
      <c r="G140" s="72">
        <v>0</v>
      </c>
      <c r="H140" s="72">
        <v>0</v>
      </c>
      <c r="I140" s="72">
        <v>0</v>
      </c>
      <c r="J140" s="72">
        <v>0</v>
      </c>
      <c r="K140" s="72">
        <v>0</v>
      </c>
      <c r="L140" s="72">
        <v>0</v>
      </c>
      <c r="M140" s="72">
        <v>0</v>
      </c>
      <c r="N140" s="72">
        <v>1</v>
      </c>
      <c r="O140" s="71">
        <v>540</v>
      </c>
      <c r="Q140" s="73"/>
      <c r="R140" s="59"/>
    </row>
    <row r="141" spans="2:18" x14ac:dyDescent="0.3">
      <c r="B141" s="33" t="s">
        <v>279</v>
      </c>
      <c r="C141" s="21" t="s">
        <v>84</v>
      </c>
      <c r="D141" s="33" t="s">
        <v>183</v>
      </c>
      <c r="E141" s="72">
        <v>0</v>
      </c>
      <c r="F141" s="72">
        <v>0</v>
      </c>
      <c r="G141" s="72">
        <v>0</v>
      </c>
      <c r="H141" s="72">
        <v>0</v>
      </c>
      <c r="I141" s="72">
        <v>0</v>
      </c>
      <c r="J141" s="72">
        <v>0</v>
      </c>
      <c r="K141" s="72">
        <v>0</v>
      </c>
      <c r="L141" s="72">
        <v>0</v>
      </c>
      <c r="M141" s="72">
        <v>0</v>
      </c>
      <c r="N141" s="72">
        <v>1</v>
      </c>
      <c r="O141" s="71">
        <v>1395</v>
      </c>
      <c r="Q141" s="73"/>
      <c r="R141" s="59"/>
    </row>
    <row r="142" spans="2:18" x14ac:dyDescent="0.3">
      <c r="B142" s="33" t="s">
        <v>279</v>
      </c>
      <c r="C142" s="21" t="s">
        <v>88</v>
      </c>
      <c r="D142" s="33" t="s">
        <v>185</v>
      </c>
      <c r="E142" s="72">
        <v>0</v>
      </c>
      <c r="F142" s="72">
        <v>0</v>
      </c>
      <c r="G142" s="72">
        <v>0</v>
      </c>
      <c r="H142" s="72">
        <v>0</v>
      </c>
      <c r="I142" s="72">
        <v>0</v>
      </c>
      <c r="J142" s="72">
        <v>0</v>
      </c>
      <c r="K142" s="72">
        <v>0</v>
      </c>
      <c r="L142" s="72">
        <v>0</v>
      </c>
      <c r="M142" s="72">
        <v>0</v>
      </c>
      <c r="N142" s="72">
        <v>1</v>
      </c>
      <c r="O142" s="71">
        <v>2810</v>
      </c>
      <c r="Q142" s="73"/>
      <c r="R142" s="59"/>
    </row>
    <row r="143" spans="2:18" x14ac:dyDescent="0.3">
      <c r="B143" s="33" t="s">
        <v>279</v>
      </c>
      <c r="C143" s="21" t="s">
        <v>72</v>
      </c>
      <c r="D143" s="33" t="s">
        <v>175</v>
      </c>
      <c r="E143" s="72">
        <v>0</v>
      </c>
      <c r="F143" s="72">
        <v>0</v>
      </c>
      <c r="G143" s="72">
        <v>0</v>
      </c>
      <c r="H143" s="72">
        <v>0</v>
      </c>
      <c r="I143" s="72">
        <v>0</v>
      </c>
      <c r="J143" s="72">
        <v>0</v>
      </c>
      <c r="K143" s="72">
        <v>0</v>
      </c>
      <c r="L143" s="72">
        <v>0</v>
      </c>
      <c r="M143" s="72">
        <v>0</v>
      </c>
      <c r="N143" s="72">
        <v>1</v>
      </c>
      <c r="O143" s="71">
        <v>5090</v>
      </c>
      <c r="Q143" s="73"/>
      <c r="R143" s="59"/>
    </row>
    <row r="144" spans="2:18" x14ac:dyDescent="0.3">
      <c r="B144" s="33" t="s">
        <v>279</v>
      </c>
      <c r="C144" s="21" t="s">
        <v>423</v>
      </c>
      <c r="D144" s="33" t="s">
        <v>424</v>
      </c>
      <c r="E144" s="72">
        <v>0</v>
      </c>
      <c r="F144" s="72">
        <v>0</v>
      </c>
      <c r="G144" s="72">
        <v>0</v>
      </c>
      <c r="H144" s="72">
        <v>0</v>
      </c>
      <c r="I144" s="72">
        <v>0</v>
      </c>
      <c r="J144" s="72">
        <v>0</v>
      </c>
      <c r="K144" s="72">
        <v>0</v>
      </c>
      <c r="L144" s="72">
        <v>0</v>
      </c>
      <c r="M144" s="72">
        <v>0</v>
      </c>
      <c r="N144" s="72">
        <v>1</v>
      </c>
      <c r="O144" s="71">
        <v>30</v>
      </c>
      <c r="Q144" s="73"/>
      <c r="R144" s="59"/>
    </row>
    <row r="145" spans="2:18" x14ac:dyDescent="0.3">
      <c r="B145" s="33" t="s">
        <v>279</v>
      </c>
      <c r="C145" s="21" t="s">
        <v>90</v>
      </c>
      <c r="D145" s="33" t="s">
        <v>187</v>
      </c>
      <c r="E145" s="72">
        <v>8.0357142857142849E-3</v>
      </c>
      <c r="F145" s="72">
        <v>0.12232142857142857</v>
      </c>
      <c r="G145" s="72">
        <v>0.12678571428571428</v>
      </c>
      <c r="H145" s="72">
        <v>0.11785714285714285</v>
      </c>
      <c r="I145" s="72">
        <v>7.0535714285714285E-2</v>
      </c>
      <c r="J145" s="72">
        <v>6.0714285714285714E-2</v>
      </c>
      <c r="K145" s="72">
        <v>2.6785714285714284E-2</v>
      </c>
      <c r="L145" s="72">
        <v>7.1428571428571426E-3</v>
      </c>
      <c r="M145" s="72">
        <v>1.7857142857142857E-3</v>
      </c>
      <c r="N145" s="72">
        <v>0.45892857142857141</v>
      </c>
      <c r="O145" s="71">
        <v>5600</v>
      </c>
      <c r="Q145" s="73"/>
      <c r="R145" s="59"/>
    </row>
    <row r="146" spans="2:18" x14ac:dyDescent="0.3">
      <c r="B146" s="33" t="s">
        <v>279</v>
      </c>
      <c r="C146" s="21" t="s">
        <v>102</v>
      </c>
      <c r="D146" s="33" t="s">
        <v>422</v>
      </c>
      <c r="E146" s="72">
        <v>0</v>
      </c>
      <c r="F146" s="72">
        <v>0</v>
      </c>
      <c r="G146" s="72">
        <v>0</v>
      </c>
      <c r="H146" s="72">
        <v>0</v>
      </c>
      <c r="I146" s="72">
        <v>0</v>
      </c>
      <c r="J146" s="72">
        <v>0</v>
      </c>
      <c r="K146" s="72">
        <v>0</v>
      </c>
      <c r="L146" s="72">
        <v>0</v>
      </c>
      <c r="M146" s="72">
        <v>0</v>
      </c>
      <c r="N146" s="72">
        <v>1</v>
      </c>
      <c r="O146" s="71">
        <v>5230</v>
      </c>
      <c r="Q146" s="73"/>
      <c r="R146" s="59"/>
    </row>
    <row r="147" spans="2:18" x14ac:dyDescent="0.3">
      <c r="B147" s="33" t="s">
        <v>279</v>
      </c>
      <c r="C147" s="21" t="s">
        <v>91</v>
      </c>
      <c r="D147" s="33" t="s">
        <v>188</v>
      </c>
      <c r="E147" s="72" t="s">
        <v>601</v>
      </c>
      <c r="F147" s="72">
        <v>3.8461538461538464E-2</v>
      </c>
      <c r="G147" s="72">
        <v>0.30288461538461536</v>
      </c>
      <c r="H147" s="72">
        <v>0.22115384615384615</v>
      </c>
      <c r="I147" s="72">
        <v>0.18269230769230768</v>
      </c>
      <c r="J147" s="72">
        <v>0.16346153846153846</v>
      </c>
      <c r="K147" s="72">
        <v>6.25E-2</v>
      </c>
      <c r="L147" s="72">
        <v>1.4423076923076924E-2</v>
      </c>
      <c r="M147" s="72">
        <v>0</v>
      </c>
      <c r="N147" s="72">
        <v>1.9230769230769232E-2</v>
      </c>
      <c r="O147" s="71">
        <v>1040</v>
      </c>
      <c r="Q147" s="73"/>
      <c r="R147" s="59"/>
    </row>
    <row r="148" spans="2:18" x14ac:dyDescent="0.3">
      <c r="B148" s="33" t="s">
        <v>279</v>
      </c>
      <c r="C148" s="21" t="s">
        <v>97</v>
      </c>
      <c r="D148" s="33" t="s">
        <v>326</v>
      </c>
      <c r="E148" s="72">
        <v>1.1867088607594937E-2</v>
      </c>
      <c r="F148" s="72">
        <v>3.9556962025316458E-2</v>
      </c>
      <c r="G148" s="72">
        <v>5.3797468354430382E-2</v>
      </c>
      <c r="H148" s="72">
        <v>5.9335443037974681E-2</v>
      </c>
      <c r="I148" s="72">
        <v>4.3512658227848104E-2</v>
      </c>
      <c r="J148" s="72">
        <v>4.6677215189873417E-2</v>
      </c>
      <c r="K148" s="72">
        <v>2.6107594936708861E-2</v>
      </c>
      <c r="L148" s="72">
        <v>3.1645569620253164E-3</v>
      </c>
      <c r="M148" s="72" t="s">
        <v>601</v>
      </c>
      <c r="N148" s="72">
        <v>0.71518987341772156</v>
      </c>
      <c r="O148" s="71">
        <v>6320</v>
      </c>
      <c r="Q148" s="73"/>
      <c r="R148" s="59"/>
    </row>
    <row r="149" spans="2:18" x14ac:dyDescent="0.3">
      <c r="B149" s="33" t="s">
        <v>279</v>
      </c>
      <c r="C149" s="21" t="s">
        <v>103</v>
      </c>
      <c r="D149" s="33" t="s">
        <v>196</v>
      </c>
      <c r="E149" s="72">
        <v>4.4534412955465584E-2</v>
      </c>
      <c r="F149" s="72">
        <v>9.5141700404858295E-2</v>
      </c>
      <c r="G149" s="72">
        <v>0.2834008097165992</v>
      </c>
      <c r="H149" s="72">
        <v>0.13765182186234817</v>
      </c>
      <c r="I149" s="72">
        <v>0.15789473684210525</v>
      </c>
      <c r="J149" s="72">
        <v>0.16396761133603238</v>
      </c>
      <c r="K149" s="72">
        <v>5.8704453441295545E-2</v>
      </c>
      <c r="L149" s="72">
        <v>1.6194331983805668E-2</v>
      </c>
      <c r="M149" s="72">
        <v>4.048582995951417E-3</v>
      </c>
      <c r="N149" s="72">
        <v>3.643724696356275E-2</v>
      </c>
      <c r="O149" s="71">
        <v>2470</v>
      </c>
      <c r="Q149" s="73"/>
      <c r="R149" s="59"/>
    </row>
    <row r="150" spans="2:18" x14ac:dyDescent="0.3">
      <c r="B150" s="33" t="s">
        <v>279</v>
      </c>
      <c r="C150" s="21" t="s">
        <v>104</v>
      </c>
      <c r="D150" s="33" t="s">
        <v>328</v>
      </c>
      <c r="E150" s="72">
        <v>0</v>
      </c>
      <c r="F150" s="72" t="s">
        <v>601</v>
      </c>
      <c r="G150" s="72">
        <v>1.4251781472684086E-2</v>
      </c>
      <c r="H150" s="72">
        <v>1.66270783847981E-2</v>
      </c>
      <c r="I150" s="72">
        <v>2.6128266033254157E-2</v>
      </c>
      <c r="J150" s="72">
        <v>2.6128266033254157E-2</v>
      </c>
      <c r="K150" s="72">
        <v>2.1377672209026127E-2</v>
      </c>
      <c r="L150" s="72">
        <v>0</v>
      </c>
      <c r="M150" s="72">
        <v>0</v>
      </c>
      <c r="N150" s="72">
        <v>0.89311163895486934</v>
      </c>
      <c r="O150" s="71">
        <v>2105</v>
      </c>
      <c r="Q150" s="73"/>
      <c r="R150" s="59"/>
    </row>
    <row r="151" spans="2:18" x14ac:dyDescent="0.3">
      <c r="B151" s="33" t="s">
        <v>279</v>
      </c>
      <c r="C151" s="21" t="s">
        <v>107</v>
      </c>
      <c r="D151" s="33" t="s">
        <v>329</v>
      </c>
      <c r="E151" s="72">
        <v>4.4673539518900345E-2</v>
      </c>
      <c r="F151" s="72">
        <v>0.11512027491408934</v>
      </c>
      <c r="G151" s="72">
        <v>0.23883161512027493</v>
      </c>
      <c r="H151" s="72">
        <v>0.21821305841924399</v>
      </c>
      <c r="I151" s="72">
        <v>0.17525773195876287</v>
      </c>
      <c r="J151" s="72">
        <v>0.14948453608247422</v>
      </c>
      <c r="K151" s="72">
        <v>3.0927835051546393E-2</v>
      </c>
      <c r="L151" s="72">
        <v>3.4364261168384879E-3</v>
      </c>
      <c r="M151" s="72">
        <v>3.4364261168384879E-3</v>
      </c>
      <c r="N151" s="72">
        <v>2.0618556701030927E-2</v>
      </c>
      <c r="O151" s="71">
        <v>2910</v>
      </c>
      <c r="Q151" s="73"/>
      <c r="R151" s="59"/>
    </row>
    <row r="152" spans="2:18" x14ac:dyDescent="0.3">
      <c r="B152" s="33" t="s">
        <v>279</v>
      </c>
      <c r="C152" s="21" t="s">
        <v>108</v>
      </c>
      <c r="D152" s="33" t="s">
        <v>330</v>
      </c>
      <c r="E152" s="72">
        <v>0</v>
      </c>
      <c r="F152" s="72">
        <v>0</v>
      </c>
      <c r="G152" s="72">
        <v>0</v>
      </c>
      <c r="H152" s="72">
        <v>0</v>
      </c>
      <c r="I152" s="72">
        <v>0</v>
      </c>
      <c r="J152" s="72">
        <v>0</v>
      </c>
      <c r="K152" s="72">
        <v>0</v>
      </c>
      <c r="L152" s="72">
        <v>0</v>
      </c>
      <c r="M152" s="72">
        <v>0</v>
      </c>
      <c r="N152" s="72">
        <v>1</v>
      </c>
      <c r="O152" s="71">
        <v>1830</v>
      </c>
      <c r="Q152" s="73"/>
      <c r="R152" s="59"/>
    </row>
    <row r="153" spans="2:18" x14ac:dyDescent="0.3">
      <c r="B153" s="33" t="s">
        <v>279</v>
      </c>
      <c r="C153" s="21" t="s">
        <v>109</v>
      </c>
      <c r="D153" s="33" t="s">
        <v>199</v>
      </c>
      <c r="E153" s="72">
        <v>0</v>
      </c>
      <c r="F153" s="72">
        <v>0</v>
      </c>
      <c r="G153" s="72">
        <v>0</v>
      </c>
      <c r="H153" s="72">
        <v>0</v>
      </c>
      <c r="I153" s="72">
        <v>0</v>
      </c>
      <c r="J153" s="72">
        <v>0</v>
      </c>
      <c r="K153" s="72">
        <v>0</v>
      </c>
      <c r="L153" s="72">
        <v>0</v>
      </c>
      <c r="M153" s="72">
        <v>0</v>
      </c>
      <c r="N153" s="72">
        <v>1</v>
      </c>
      <c r="O153" s="71">
        <v>2325</v>
      </c>
      <c r="Q153" s="73"/>
      <c r="R153" s="59"/>
    </row>
    <row r="154" spans="2:18" x14ac:dyDescent="0.3">
      <c r="B154" s="33" t="s">
        <v>279</v>
      </c>
      <c r="C154" s="21" t="s">
        <v>110</v>
      </c>
      <c r="D154" s="33" t="s">
        <v>331</v>
      </c>
      <c r="E154" s="72">
        <v>0</v>
      </c>
      <c r="F154" s="72">
        <v>0</v>
      </c>
      <c r="G154" s="72">
        <v>0</v>
      </c>
      <c r="H154" s="72">
        <v>0</v>
      </c>
      <c r="I154" s="72">
        <v>0</v>
      </c>
      <c r="J154" s="72">
        <v>0</v>
      </c>
      <c r="K154" s="72">
        <v>0</v>
      </c>
      <c r="L154" s="72">
        <v>0</v>
      </c>
      <c r="M154" s="72">
        <v>0</v>
      </c>
      <c r="N154" s="72">
        <v>1</v>
      </c>
      <c r="O154" s="71">
        <v>2050</v>
      </c>
      <c r="Q154" s="73"/>
      <c r="R154" s="59"/>
    </row>
    <row r="155" spans="2:18" x14ac:dyDescent="0.3">
      <c r="B155" s="33" t="s">
        <v>283</v>
      </c>
      <c r="C155" s="21" t="s">
        <v>112</v>
      </c>
      <c r="D155" s="33" t="s">
        <v>332</v>
      </c>
      <c r="E155" s="72">
        <v>0</v>
      </c>
      <c r="F155" s="72">
        <v>0</v>
      </c>
      <c r="G155" s="72">
        <v>0</v>
      </c>
      <c r="H155" s="72">
        <v>0</v>
      </c>
      <c r="I155" s="72">
        <v>0</v>
      </c>
      <c r="J155" s="72">
        <v>0</v>
      </c>
      <c r="K155" s="72">
        <v>0</v>
      </c>
      <c r="L155" s="72">
        <v>0</v>
      </c>
      <c r="M155" s="72">
        <v>0</v>
      </c>
      <c r="N155" s="72">
        <v>1</v>
      </c>
      <c r="O155" s="71">
        <v>2335</v>
      </c>
      <c r="Q155" s="73"/>
      <c r="R155" s="59"/>
    </row>
    <row r="156" spans="2:18" x14ac:dyDescent="0.3">
      <c r="B156" s="33" t="s">
        <v>283</v>
      </c>
      <c r="C156" s="21" t="s">
        <v>113</v>
      </c>
      <c r="D156" s="33" t="s">
        <v>200</v>
      </c>
      <c r="E156" s="72">
        <v>0</v>
      </c>
      <c r="F156" s="72">
        <v>0</v>
      </c>
      <c r="G156" s="72">
        <v>0</v>
      </c>
      <c r="H156" s="72">
        <v>0</v>
      </c>
      <c r="I156" s="72">
        <v>0</v>
      </c>
      <c r="J156" s="72">
        <v>0</v>
      </c>
      <c r="K156" s="72">
        <v>0</v>
      </c>
      <c r="L156" s="72">
        <v>0</v>
      </c>
      <c r="M156" s="72">
        <v>0</v>
      </c>
      <c r="N156" s="72">
        <v>1</v>
      </c>
      <c r="O156" s="71">
        <v>2520</v>
      </c>
      <c r="Q156" s="73"/>
      <c r="R156" s="59"/>
    </row>
    <row r="157" spans="2:18" x14ac:dyDescent="0.3">
      <c r="B157" s="33" t="s">
        <v>283</v>
      </c>
      <c r="C157" s="21" t="s">
        <v>114</v>
      </c>
      <c r="D157" s="33" t="s">
        <v>333</v>
      </c>
      <c r="E157" s="72">
        <v>0</v>
      </c>
      <c r="F157" s="72">
        <v>0</v>
      </c>
      <c r="G157" s="72">
        <v>0</v>
      </c>
      <c r="H157" s="72">
        <v>0</v>
      </c>
      <c r="I157" s="72">
        <v>0</v>
      </c>
      <c r="J157" s="72">
        <v>0</v>
      </c>
      <c r="K157" s="72">
        <v>0</v>
      </c>
      <c r="L157" s="72">
        <v>0</v>
      </c>
      <c r="M157" s="72">
        <v>0</v>
      </c>
      <c r="N157" s="72">
        <v>1</v>
      </c>
      <c r="O157" s="71">
        <v>2360</v>
      </c>
      <c r="Q157" s="73"/>
      <c r="R157" s="59"/>
    </row>
    <row r="158" spans="2:18" x14ac:dyDescent="0.3">
      <c r="B158" s="33" t="s">
        <v>283</v>
      </c>
      <c r="C158" s="21" t="s">
        <v>115</v>
      </c>
      <c r="D158" s="33" t="s">
        <v>201</v>
      </c>
      <c r="E158" s="72">
        <v>2.0910209102091022E-2</v>
      </c>
      <c r="F158" s="72">
        <v>0.11070110701107011</v>
      </c>
      <c r="G158" s="72">
        <v>0.32349323493234933</v>
      </c>
      <c r="H158" s="72">
        <v>0.17220172201722017</v>
      </c>
      <c r="I158" s="72">
        <v>0.14637146371463713</v>
      </c>
      <c r="J158" s="72">
        <v>8.9790897908979095E-2</v>
      </c>
      <c r="K158" s="72">
        <v>3.1980319803198029E-2</v>
      </c>
      <c r="L158" s="72">
        <v>6.1500615006150061E-3</v>
      </c>
      <c r="M158" s="72" t="s">
        <v>601</v>
      </c>
      <c r="N158" s="72">
        <v>9.8400984009840098E-2</v>
      </c>
      <c r="O158" s="71">
        <v>4065</v>
      </c>
      <c r="Q158" s="73"/>
      <c r="R158" s="59"/>
    </row>
    <row r="159" spans="2:18" x14ac:dyDescent="0.3">
      <c r="B159" s="33" t="s">
        <v>283</v>
      </c>
      <c r="C159" s="21" t="s">
        <v>116</v>
      </c>
      <c r="D159" s="33" t="s">
        <v>202</v>
      </c>
      <c r="E159" s="72">
        <v>4.2801556420233464E-2</v>
      </c>
      <c r="F159" s="72">
        <v>3.6316472114137487E-2</v>
      </c>
      <c r="G159" s="72">
        <v>8.9494163424124515E-2</v>
      </c>
      <c r="H159" s="72">
        <v>0.13878080415045396</v>
      </c>
      <c r="I159" s="72">
        <v>0.13229571984435798</v>
      </c>
      <c r="J159" s="72">
        <v>0.14915693904020752</v>
      </c>
      <c r="K159" s="72">
        <v>7.0038910505836577E-2</v>
      </c>
      <c r="L159" s="72">
        <v>9.0791180285343717E-3</v>
      </c>
      <c r="M159" s="72">
        <v>6.4850843060959796E-3</v>
      </c>
      <c r="N159" s="72">
        <v>0.32555123216601817</v>
      </c>
      <c r="O159" s="71">
        <v>3855</v>
      </c>
      <c r="Q159" s="73"/>
      <c r="R159" s="59"/>
    </row>
    <row r="160" spans="2:18" x14ac:dyDescent="0.3">
      <c r="B160" s="33" t="s">
        <v>283</v>
      </c>
      <c r="C160" s="21" t="s">
        <v>117</v>
      </c>
      <c r="D160" s="33" t="s">
        <v>203</v>
      </c>
      <c r="E160" s="72">
        <v>5.1020408163265307E-2</v>
      </c>
      <c r="F160" s="72">
        <v>0.14200680272108843</v>
      </c>
      <c r="G160" s="72">
        <v>0.30697278911564624</v>
      </c>
      <c r="H160" s="72">
        <v>0.1870748299319728</v>
      </c>
      <c r="I160" s="72">
        <v>0.12159863945578231</v>
      </c>
      <c r="J160" s="72">
        <v>9.3537414965986401E-2</v>
      </c>
      <c r="K160" s="72">
        <v>3.7414965986394558E-2</v>
      </c>
      <c r="L160" s="72">
        <v>9.3537414965986394E-3</v>
      </c>
      <c r="M160" s="72">
        <v>1.7006802721088435E-3</v>
      </c>
      <c r="N160" s="72">
        <v>4.9319727891156462E-2</v>
      </c>
      <c r="O160" s="71">
        <v>5880</v>
      </c>
      <c r="Q160" s="73"/>
      <c r="R160" s="59"/>
    </row>
    <row r="161" spans="2:18" x14ac:dyDescent="0.3">
      <c r="B161" s="33" t="s">
        <v>283</v>
      </c>
      <c r="C161" s="21" t="s">
        <v>118</v>
      </c>
      <c r="D161" s="33" t="s">
        <v>204</v>
      </c>
      <c r="E161" s="72">
        <v>0</v>
      </c>
      <c r="F161" s="72">
        <v>0</v>
      </c>
      <c r="G161" s="72">
        <v>0</v>
      </c>
      <c r="H161" s="72">
        <v>0</v>
      </c>
      <c r="I161" s="72">
        <v>0</v>
      </c>
      <c r="J161" s="72">
        <v>0</v>
      </c>
      <c r="K161" s="72">
        <v>0</v>
      </c>
      <c r="L161" s="72">
        <v>0</v>
      </c>
      <c r="M161" s="72">
        <v>0</v>
      </c>
      <c r="N161" s="72">
        <v>1</v>
      </c>
      <c r="O161" s="71">
        <v>3085</v>
      </c>
      <c r="Q161" s="73"/>
      <c r="R161" s="59"/>
    </row>
    <row r="162" spans="2:18" x14ac:dyDescent="0.3">
      <c r="B162" s="33" t="s">
        <v>283</v>
      </c>
      <c r="C162" s="21" t="s">
        <v>119</v>
      </c>
      <c r="D162" s="33" t="s">
        <v>334</v>
      </c>
      <c r="E162" s="72">
        <v>0</v>
      </c>
      <c r="F162" s="72">
        <v>0</v>
      </c>
      <c r="G162" s="72">
        <v>0</v>
      </c>
      <c r="H162" s="72">
        <v>0</v>
      </c>
      <c r="I162" s="72">
        <v>0</v>
      </c>
      <c r="J162" s="72">
        <v>0</v>
      </c>
      <c r="K162" s="72">
        <v>0</v>
      </c>
      <c r="L162" s="72">
        <v>0</v>
      </c>
      <c r="M162" s="72">
        <v>0</v>
      </c>
      <c r="N162" s="72">
        <v>1</v>
      </c>
      <c r="O162" s="71">
        <v>1865</v>
      </c>
      <c r="Q162" s="73"/>
      <c r="R162" s="59"/>
    </row>
    <row r="163" spans="2:18" x14ac:dyDescent="0.3">
      <c r="B163" s="33" t="s">
        <v>283</v>
      </c>
      <c r="C163" s="21" t="s">
        <v>120</v>
      </c>
      <c r="D163" s="33" t="s">
        <v>335</v>
      </c>
      <c r="E163" s="72">
        <v>3.0716723549488054E-2</v>
      </c>
      <c r="F163" s="72">
        <v>3.1854379977246869E-2</v>
      </c>
      <c r="G163" s="72">
        <v>6.5984072810011382E-2</v>
      </c>
      <c r="H163" s="72">
        <v>4.4368600682593858E-2</v>
      </c>
      <c r="I163" s="72">
        <v>3.2992036405005691E-2</v>
      </c>
      <c r="J163" s="72">
        <v>3.4129692832764506E-2</v>
      </c>
      <c r="K163" s="72">
        <v>1.7064846416382253E-2</v>
      </c>
      <c r="L163" s="72">
        <v>2.2753128555176336E-3</v>
      </c>
      <c r="M163" s="72" t="s">
        <v>601</v>
      </c>
      <c r="N163" s="72">
        <v>0.73947667804323092</v>
      </c>
      <c r="O163" s="71">
        <v>4395</v>
      </c>
      <c r="Q163" s="73"/>
      <c r="R163" s="59"/>
    </row>
    <row r="164" spans="2:18" x14ac:dyDescent="0.3">
      <c r="B164" s="33" t="s">
        <v>283</v>
      </c>
      <c r="C164" s="21" t="s">
        <v>121</v>
      </c>
      <c r="D164" s="33" t="s">
        <v>205</v>
      </c>
      <c r="E164" s="72">
        <v>0</v>
      </c>
      <c r="F164" s="72">
        <v>0</v>
      </c>
      <c r="G164" s="72">
        <v>0</v>
      </c>
      <c r="H164" s="72">
        <v>0</v>
      </c>
      <c r="I164" s="72">
        <v>0</v>
      </c>
      <c r="J164" s="72">
        <v>0</v>
      </c>
      <c r="K164" s="72">
        <v>0</v>
      </c>
      <c r="L164" s="72">
        <v>0</v>
      </c>
      <c r="M164" s="72">
        <v>0</v>
      </c>
      <c r="N164" s="72">
        <v>1</v>
      </c>
      <c r="O164" s="71">
        <v>2495</v>
      </c>
      <c r="Q164" s="73"/>
      <c r="R164" s="59"/>
    </row>
    <row r="165" spans="2:18" x14ac:dyDescent="0.3">
      <c r="B165" s="33" t="s">
        <v>283</v>
      </c>
      <c r="C165" s="21" t="s">
        <v>122</v>
      </c>
      <c r="D165" s="33" t="s">
        <v>206</v>
      </c>
      <c r="E165" s="72">
        <v>7.7727952167414044E-2</v>
      </c>
      <c r="F165" s="72">
        <v>0.33034379671150971</v>
      </c>
      <c r="G165" s="72">
        <v>0.24962630792227206</v>
      </c>
      <c r="H165" s="72">
        <v>0.13452914798206278</v>
      </c>
      <c r="I165" s="72">
        <v>7.9222720478325862E-2</v>
      </c>
      <c r="J165" s="72">
        <v>7.0254110612855011E-2</v>
      </c>
      <c r="K165" s="72">
        <v>3.2884902840059793E-2</v>
      </c>
      <c r="L165" s="72">
        <v>7.4738415545590429E-3</v>
      </c>
      <c r="M165" s="72" t="s">
        <v>601</v>
      </c>
      <c r="N165" s="72">
        <v>1.7937219730941704E-2</v>
      </c>
      <c r="O165" s="71">
        <v>3345</v>
      </c>
      <c r="Q165" s="73"/>
      <c r="R165" s="59"/>
    </row>
    <row r="166" spans="2:18" x14ac:dyDescent="0.3">
      <c r="B166" s="33" t="s">
        <v>283</v>
      </c>
      <c r="C166" s="21" t="s">
        <v>123</v>
      </c>
      <c r="D166" s="33" t="s">
        <v>336</v>
      </c>
      <c r="E166" s="72">
        <v>2.0463847203274217E-2</v>
      </c>
      <c r="F166" s="72">
        <v>0.12687585266030013</v>
      </c>
      <c r="G166" s="72">
        <v>0.24556616643929058</v>
      </c>
      <c r="H166" s="72">
        <v>0.16916780354706684</v>
      </c>
      <c r="I166" s="72">
        <v>0.1432469304229195</v>
      </c>
      <c r="J166" s="72">
        <v>0.12824010914051842</v>
      </c>
      <c r="K166" s="72">
        <v>7.2305593451568895E-2</v>
      </c>
      <c r="L166" s="72">
        <v>1.0914051841746248E-2</v>
      </c>
      <c r="M166" s="72" t="s">
        <v>601</v>
      </c>
      <c r="N166" s="72">
        <v>8.1855388813096869E-2</v>
      </c>
      <c r="O166" s="71">
        <v>3665</v>
      </c>
      <c r="Q166" s="73"/>
      <c r="R166" s="59"/>
    </row>
    <row r="167" spans="2:18" x14ac:dyDescent="0.3">
      <c r="B167" s="33" t="s">
        <v>283</v>
      </c>
      <c r="C167" s="21" t="s">
        <v>124</v>
      </c>
      <c r="D167" s="33" t="s">
        <v>207</v>
      </c>
      <c r="E167" s="72" t="s">
        <v>601</v>
      </c>
      <c r="F167" s="72" t="s">
        <v>601</v>
      </c>
      <c r="G167" s="72">
        <v>6.9637883008356544E-3</v>
      </c>
      <c r="H167" s="72">
        <v>9.7493036211699167E-3</v>
      </c>
      <c r="I167" s="72">
        <v>1.9498607242339833E-2</v>
      </c>
      <c r="J167" s="72">
        <v>2.5069637883008356E-2</v>
      </c>
      <c r="K167" s="72">
        <v>1.3927576601671309E-2</v>
      </c>
      <c r="L167" s="72" t="s">
        <v>601</v>
      </c>
      <c r="M167" s="72">
        <v>0</v>
      </c>
      <c r="N167" s="72">
        <v>0.92200557103064062</v>
      </c>
      <c r="O167" s="71">
        <v>3590</v>
      </c>
      <c r="Q167" s="73"/>
      <c r="R167" s="59"/>
    </row>
    <row r="168" spans="2:18" x14ac:dyDescent="0.3">
      <c r="B168" s="33" t="s">
        <v>283</v>
      </c>
      <c r="C168" s="21" t="s">
        <v>125</v>
      </c>
      <c r="D168" s="33" t="s">
        <v>208</v>
      </c>
      <c r="E168" s="72">
        <v>0</v>
      </c>
      <c r="F168" s="72">
        <v>0</v>
      </c>
      <c r="G168" s="72">
        <v>0</v>
      </c>
      <c r="H168" s="72">
        <v>0</v>
      </c>
      <c r="I168" s="72">
        <v>0</v>
      </c>
      <c r="J168" s="72">
        <v>0</v>
      </c>
      <c r="K168" s="72">
        <v>0</v>
      </c>
      <c r="L168" s="72">
        <v>0</v>
      </c>
      <c r="M168" s="72">
        <v>0</v>
      </c>
      <c r="N168" s="72">
        <v>1</v>
      </c>
      <c r="O168" s="71">
        <v>1675</v>
      </c>
      <c r="Q168" s="73"/>
      <c r="R168" s="59"/>
    </row>
    <row r="169" spans="2:18" x14ac:dyDescent="0.3">
      <c r="B169" s="33" t="s">
        <v>283</v>
      </c>
      <c r="C169" s="21" t="s">
        <v>126</v>
      </c>
      <c r="D169" s="33" t="s">
        <v>337</v>
      </c>
      <c r="E169" s="72">
        <v>0</v>
      </c>
      <c r="F169" s="72">
        <v>0</v>
      </c>
      <c r="G169" s="72">
        <v>0</v>
      </c>
      <c r="H169" s="72">
        <v>0</v>
      </c>
      <c r="I169" s="72">
        <v>0</v>
      </c>
      <c r="J169" s="72">
        <v>0</v>
      </c>
      <c r="K169" s="72">
        <v>0</v>
      </c>
      <c r="L169" s="72">
        <v>0</v>
      </c>
      <c r="M169" s="72">
        <v>0</v>
      </c>
      <c r="N169" s="72">
        <v>1</v>
      </c>
      <c r="O169" s="71">
        <v>2720</v>
      </c>
      <c r="Q169" s="73"/>
      <c r="R169" s="59"/>
    </row>
    <row r="170" spans="2:18" x14ac:dyDescent="0.3">
      <c r="B170" s="33" t="s">
        <v>283</v>
      </c>
      <c r="C170" s="21" t="s">
        <v>127</v>
      </c>
      <c r="D170" s="33" t="s">
        <v>209</v>
      </c>
      <c r="E170" s="72">
        <v>0.125</v>
      </c>
      <c r="F170" s="72">
        <v>0.12058823529411765</v>
      </c>
      <c r="G170" s="72">
        <v>0.3014705882352941</v>
      </c>
      <c r="H170" s="72">
        <v>0.22794117647058823</v>
      </c>
      <c r="I170" s="72">
        <v>0.10294117647058823</v>
      </c>
      <c r="J170" s="72">
        <v>7.7941176470588236E-2</v>
      </c>
      <c r="K170" s="72">
        <v>2.5000000000000001E-2</v>
      </c>
      <c r="L170" s="72">
        <v>2.9411764705882353E-3</v>
      </c>
      <c r="M170" s="72" t="s">
        <v>601</v>
      </c>
      <c r="N170" s="72">
        <v>1.6176470588235296E-2</v>
      </c>
      <c r="O170" s="71">
        <v>3400</v>
      </c>
      <c r="Q170" s="73"/>
      <c r="R170" s="59"/>
    </row>
    <row r="171" spans="2:18" x14ac:dyDescent="0.3">
      <c r="B171" s="33" t="s">
        <v>283</v>
      </c>
      <c r="C171" s="21" t="s">
        <v>128</v>
      </c>
      <c r="D171" s="33" t="s">
        <v>338</v>
      </c>
      <c r="E171" s="72">
        <v>1.3231197771587743E-2</v>
      </c>
      <c r="F171" s="72">
        <v>0.11350974930362116</v>
      </c>
      <c r="G171" s="72">
        <v>0.28969359331476324</v>
      </c>
      <c r="H171" s="72">
        <v>0.2116991643454039</v>
      </c>
      <c r="I171" s="72">
        <v>0.14345403899721448</v>
      </c>
      <c r="J171" s="72">
        <v>7.4512534818941503E-2</v>
      </c>
      <c r="K171" s="72">
        <v>2.9944289693593314E-2</v>
      </c>
      <c r="L171" s="72">
        <v>9.0529247910863513E-3</v>
      </c>
      <c r="M171" s="72">
        <v>1.3927576601671309E-3</v>
      </c>
      <c r="N171" s="72">
        <v>0.11350974930362116</v>
      </c>
      <c r="O171" s="71">
        <v>7180</v>
      </c>
      <c r="Q171" s="73"/>
      <c r="R171" s="59"/>
    </row>
    <row r="172" spans="2:18" x14ac:dyDescent="0.3">
      <c r="B172" s="33" t="s">
        <v>290</v>
      </c>
      <c r="C172" s="21" t="s">
        <v>129</v>
      </c>
      <c r="D172" s="33" t="s">
        <v>210</v>
      </c>
      <c r="E172" s="72">
        <v>1.0362694300518135E-2</v>
      </c>
      <c r="F172" s="72">
        <v>3.8860103626943004E-2</v>
      </c>
      <c r="G172" s="72">
        <v>0.15803108808290156</v>
      </c>
      <c r="H172" s="72">
        <v>0.16580310880829016</v>
      </c>
      <c r="I172" s="72">
        <v>0.11398963730569948</v>
      </c>
      <c r="J172" s="72">
        <v>8.549222797927461E-2</v>
      </c>
      <c r="K172" s="72">
        <v>3.1088082901554404E-2</v>
      </c>
      <c r="L172" s="72">
        <v>5.1813471502590676E-3</v>
      </c>
      <c r="M172" s="72" t="s">
        <v>601</v>
      </c>
      <c r="N172" s="72">
        <v>0.39119170984455959</v>
      </c>
      <c r="O172" s="71">
        <v>1930</v>
      </c>
      <c r="Q172" s="73"/>
      <c r="R172" s="59"/>
    </row>
    <row r="173" spans="2:18" x14ac:dyDescent="0.3">
      <c r="B173" s="33" t="s">
        <v>290</v>
      </c>
      <c r="C173" s="21" t="s">
        <v>130</v>
      </c>
      <c r="D173" s="33" t="s">
        <v>211</v>
      </c>
      <c r="E173" s="72">
        <v>1.5942028985507246E-2</v>
      </c>
      <c r="F173" s="72">
        <v>1.8840579710144929E-2</v>
      </c>
      <c r="G173" s="72">
        <v>2.4637681159420291E-2</v>
      </c>
      <c r="H173" s="72">
        <v>2.1739130434782608E-2</v>
      </c>
      <c r="I173" s="72">
        <v>1.7391304347826087E-2</v>
      </c>
      <c r="J173" s="72">
        <v>2.8985507246376812E-2</v>
      </c>
      <c r="K173" s="72">
        <v>1.5942028985507246E-2</v>
      </c>
      <c r="L173" s="72">
        <v>4.3478260869565218E-3</v>
      </c>
      <c r="M173" s="72" t="s">
        <v>601</v>
      </c>
      <c r="N173" s="72">
        <v>0.85217391304347823</v>
      </c>
      <c r="O173" s="71">
        <v>3450</v>
      </c>
      <c r="Q173" s="73"/>
      <c r="R173" s="59"/>
    </row>
    <row r="174" spans="2:18" x14ac:dyDescent="0.3">
      <c r="B174" s="33" t="s">
        <v>290</v>
      </c>
      <c r="C174" s="21" t="s">
        <v>131</v>
      </c>
      <c r="D174" s="33" t="s">
        <v>212</v>
      </c>
      <c r="E174" s="72">
        <v>0</v>
      </c>
      <c r="F174" s="72">
        <v>0</v>
      </c>
      <c r="G174" s="72">
        <v>0</v>
      </c>
      <c r="H174" s="72">
        <v>0</v>
      </c>
      <c r="I174" s="72">
        <v>0</v>
      </c>
      <c r="J174" s="72">
        <v>0</v>
      </c>
      <c r="K174" s="72">
        <v>0</v>
      </c>
      <c r="L174" s="72">
        <v>0</v>
      </c>
      <c r="M174" s="72">
        <v>0</v>
      </c>
      <c r="N174" s="72">
        <v>1</v>
      </c>
      <c r="O174" s="71">
        <v>1935</v>
      </c>
      <c r="Q174" s="73"/>
      <c r="R174" s="59"/>
    </row>
    <row r="175" spans="2:18" x14ac:dyDescent="0.3">
      <c r="B175" s="33" t="s">
        <v>290</v>
      </c>
      <c r="C175" s="21" t="s">
        <v>132</v>
      </c>
      <c r="D175" s="33" t="s">
        <v>213</v>
      </c>
      <c r="E175" s="72">
        <v>1.7857142857142856E-2</v>
      </c>
      <c r="F175" s="72">
        <v>7.3412698412698416E-2</v>
      </c>
      <c r="G175" s="72">
        <v>0.16071428571428573</v>
      </c>
      <c r="H175" s="72">
        <v>0.12698412698412698</v>
      </c>
      <c r="I175" s="72">
        <v>0.1111111111111111</v>
      </c>
      <c r="J175" s="72">
        <v>8.9285714285714288E-2</v>
      </c>
      <c r="K175" s="72">
        <v>3.5714285714285712E-2</v>
      </c>
      <c r="L175" s="72" t="s">
        <v>601</v>
      </c>
      <c r="M175" s="72" t="s">
        <v>601</v>
      </c>
      <c r="N175" s="72">
        <v>0.38095238095238093</v>
      </c>
      <c r="O175" s="71">
        <v>2520</v>
      </c>
      <c r="Q175" s="73"/>
      <c r="R175" s="59"/>
    </row>
    <row r="176" spans="2:18" x14ac:dyDescent="0.3">
      <c r="B176" s="33" t="s">
        <v>290</v>
      </c>
      <c r="C176" s="21" t="s">
        <v>134</v>
      </c>
      <c r="D176" s="33" t="s">
        <v>214</v>
      </c>
      <c r="E176" s="72">
        <v>2.1653543307086614E-2</v>
      </c>
      <c r="F176" s="72">
        <v>0.1437007874015748</v>
      </c>
      <c r="G176" s="72">
        <v>0.28346456692913385</v>
      </c>
      <c r="H176" s="72">
        <v>0.19488188976377951</v>
      </c>
      <c r="I176" s="72">
        <v>0.14763779527559054</v>
      </c>
      <c r="J176" s="72">
        <v>0.12401574803149606</v>
      </c>
      <c r="K176" s="72">
        <v>6.2992125984251968E-2</v>
      </c>
      <c r="L176" s="72">
        <v>7.874015748031496E-3</v>
      </c>
      <c r="M176" s="72">
        <v>3.937007874015748E-3</v>
      </c>
      <c r="N176" s="72">
        <v>7.874015748031496E-3</v>
      </c>
      <c r="O176" s="71">
        <v>2540</v>
      </c>
      <c r="Q176" s="73"/>
      <c r="R176" s="59"/>
    </row>
    <row r="177" spans="2:18" x14ac:dyDescent="0.3">
      <c r="B177" s="33" t="s">
        <v>290</v>
      </c>
      <c r="C177" s="21" t="s">
        <v>135</v>
      </c>
      <c r="D177" s="33" t="s">
        <v>339</v>
      </c>
      <c r="E177" s="72">
        <v>0</v>
      </c>
      <c r="F177" s="72">
        <v>0</v>
      </c>
      <c r="G177" s="72">
        <v>0</v>
      </c>
      <c r="H177" s="72">
        <v>0</v>
      </c>
      <c r="I177" s="72">
        <v>0</v>
      </c>
      <c r="J177" s="72">
        <v>0</v>
      </c>
      <c r="K177" s="72">
        <v>0</v>
      </c>
      <c r="L177" s="72">
        <v>0</v>
      </c>
      <c r="M177" s="72">
        <v>0</v>
      </c>
      <c r="N177" s="72">
        <v>1</v>
      </c>
      <c r="O177" s="71">
        <v>4270</v>
      </c>
      <c r="Q177" s="73"/>
      <c r="R177" s="59"/>
    </row>
    <row r="178" spans="2:18" x14ac:dyDescent="0.3">
      <c r="B178" s="33" t="s">
        <v>290</v>
      </c>
      <c r="C178" s="21" t="s">
        <v>136</v>
      </c>
      <c r="D178" s="33" t="s">
        <v>215</v>
      </c>
      <c r="E178" s="72">
        <v>3.9840637450199202E-2</v>
      </c>
      <c r="F178" s="72">
        <v>0.13745019920318724</v>
      </c>
      <c r="G178" s="72">
        <v>0.24900398406374502</v>
      </c>
      <c r="H178" s="72">
        <v>0.1693227091633466</v>
      </c>
      <c r="I178" s="72">
        <v>0.13147410358565736</v>
      </c>
      <c r="J178" s="72">
        <v>0.11553784860557768</v>
      </c>
      <c r="K178" s="72">
        <v>5.3784860557768925E-2</v>
      </c>
      <c r="L178" s="72">
        <v>3.9840637450199202E-3</v>
      </c>
      <c r="M178" s="72" t="s">
        <v>601</v>
      </c>
      <c r="N178" s="72">
        <v>9.9601593625498003E-2</v>
      </c>
      <c r="O178" s="71">
        <v>2510</v>
      </c>
      <c r="Q178" s="73"/>
      <c r="R178" s="59"/>
    </row>
    <row r="179" spans="2:18" x14ac:dyDescent="0.3">
      <c r="B179" s="33" t="s">
        <v>290</v>
      </c>
      <c r="C179" s="21" t="s">
        <v>137</v>
      </c>
      <c r="D179" s="33" t="s">
        <v>216</v>
      </c>
      <c r="E179" s="72">
        <v>0</v>
      </c>
      <c r="F179" s="72">
        <v>0</v>
      </c>
      <c r="G179" s="72">
        <v>0</v>
      </c>
      <c r="H179" s="72">
        <v>0</v>
      </c>
      <c r="I179" s="72">
        <v>0</v>
      </c>
      <c r="J179" s="72">
        <v>0</v>
      </c>
      <c r="K179" s="72">
        <v>0</v>
      </c>
      <c r="L179" s="72">
        <v>0</v>
      </c>
      <c r="M179" s="72">
        <v>0</v>
      </c>
      <c r="N179" s="72">
        <v>1</v>
      </c>
      <c r="O179" s="71">
        <v>1530</v>
      </c>
      <c r="Q179" s="73"/>
      <c r="R179" s="59"/>
    </row>
    <row r="180" spans="2:18" x14ac:dyDescent="0.3">
      <c r="B180" s="33" t="s">
        <v>290</v>
      </c>
      <c r="C180" s="21" t="s">
        <v>138</v>
      </c>
      <c r="D180" s="33" t="s">
        <v>217</v>
      </c>
      <c r="E180" s="72">
        <v>1.0430247718383311E-2</v>
      </c>
      <c r="F180" s="72">
        <v>1.8252933507170794E-2</v>
      </c>
      <c r="G180" s="72">
        <v>4.563233376792699E-2</v>
      </c>
      <c r="H180" s="72">
        <v>3.5202086049543675E-2</v>
      </c>
      <c r="I180" s="72">
        <v>3.5202086049543675E-2</v>
      </c>
      <c r="J180" s="72">
        <v>4.0417209908735333E-2</v>
      </c>
      <c r="K180" s="72">
        <v>3.3898305084745763E-2</v>
      </c>
      <c r="L180" s="72">
        <v>2.6075619295958278E-3</v>
      </c>
      <c r="M180" s="72" t="s">
        <v>601</v>
      </c>
      <c r="N180" s="72">
        <v>0.77574967405475881</v>
      </c>
      <c r="O180" s="71">
        <v>3835</v>
      </c>
      <c r="Q180" s="73"/>
      <c r="R180" s="59"/>
    </row>
    <row r="181" spans="2:18" x14ac:dyDescent="0.3">
      <c r="B181" s="33" t="s">
        <v>290</v>
      </c>
      <c r="C181" s="21" t="s">
        <v>139</v>
      </c>
      <c r="D181" s="33" t="s">
        <v>340</v>
      </c>
      <c r="E181" s="72">
        <v>6.5173116089613028E-2</v>
      </c>
      <c r="F181" s="72">
        <v>0.14052953156822812</v>
      </c>
      <c r="G181" s="72">
        <v>0.23217922606924643</v>
      </c>
      <c r="H181" s="72">
        <v>0</v>
      </c>
      <c r="I181" s="72">
        <v>0</v>
      </c>
      <c r="J181" s="72">
        <v>0</v>
      </c>
      <c r="K181" s="72">
        <v>0</v>
      </c>
      <c r="L181" s="72">
        <v>0</v>
      </c>
      <c r="M181" s="72">
        <v>0</v>
      </c>
      <c r="N181" s="72">
        <v>0.56008146639511203</v>
      </c>
      <c r="O181" s="71">
        <v>2455</v>
      </c>
      <c r="Q181" s="73"/>
      <c r="R181" s="59"/>
    </row>
    <row r="182" spans="2:18" x14ac:dyDescent="0.3">
      <c r="B182" s="33" t="s">
        <v>290</v>
      </c>
      <c r="C182" s="21" t="s">
        <v>140</v>
      </c>
      <c r="D182" s="33" t="s">
        <v>218</v>
      </c>
      <c r="E182" s="72">
        <v>0</v>
      </c>
      <c r="F182" s="72">
        <v>0</v>
      </c>
      <c r="G182" s="72">
        <v>0</v>
      </c>
      <c r="H182" s="72">
        <v>0</v>
      </c>
      <c r="I182" s="72">
        <v>0</v>
      </c>
      <c r="J182" s="72">
        <v>0</v>
      </c>
      <c r="K182" s="72">
        <v>0</v>
      </c>
      <c r="L182" s="72">
        <v>0</v>
      </c>
      <c r="M182" s="72">
        <v>0</v>
      </c>
      <c r="N182" s="72">
        <v>1</v>
      </c>
      <c r="O182" s="71">
        <v>3955</v>
      </c>
      <c r="Q182" s="73"/>
      <c r="R182" s="59"/>
    </row>
    <row r="183" spans="2:18" x14ac:dyDescent="0.3">
      <c r="B183" s="33" t="s">
        <v>290</v>
      </c>
      <c r="C183" s="21" t="s">
        <v>341</v>
      </c>
      <c r="D183" s="33" t="s">
        <v>342</v>
      </c>
      <c r="E183" s="72">
        <v>1.1387163561076604E-2</v>
      </c>
      <c r="F183" s="72">
        <v>6.5217391304347824E-2</v>
      </c>
      <c r="G183" s="72">
        <v>0.25983436853002068</v>
      </c>
      <c r="H183" s="72">
        <v>0.14803312629399587</v>
      </c>
      <c r="I183" s="72">
        <v>0.11801242236024845</v>
      </c>
      <c r="J183" s="72">
        <v>9.3167701863354033E-2</v>
      </c>
      <c r="K183" s="72">
        <v>4.5548654244306416E-2</v>
      </c>
      <c r="L183" s="72">
        <v>7.246376811594203E-3</v>
      </c>
      <c r="M183" s="72">
        <v>2.070393374741201E-3</v>
      </c>
      <c r="N183" s="72">
        <v>0.24948240165631469</v>
      </c>
      <c r="O183" s="71">
        <v>4830</v>
      </c>
      <c r="Q183" s="73"/>
      <c r="R183" s="59"/>
    </row>
    <row r="184" spans="2:18" x14ac:dyDescent="0.3">
      <c r="B184" s="33" t="s">
        <v>290</v>
      </c>
      <c r="C184" s="21" t="s">
        <v>133</v>
      </c>
      <c r="D184" s="33" t="s">
        <v>343</v>
      </c>
      <c r="E184" s="72">
        <v>0</v>
      </c>
      <c r="F184" s="72" t="s">
        <v>601</v>
      </c>
      <c r="G184" s="72" t="s">
        <v>601</v>
      </c>
      <c r="H184" s="72" t="s">
        <v>601</v>
      </c>
      <c r="I184" s="72" t="s">
        <v>601</v>
      </c>
      <c r="J184" s="72" t="s">
        <v>601</v>
      </c>
      <c r="K184" s="72" t="s">
        <v>601</v>
      </c>
      <c r="L184" s="72" t="s">
        <v>601</v>
      </c>
      <c r="M184" s="72" t="s">
        <v>601</v>
      </c>
      <c r="N184" s="72">
        <v>0.99019607843137258</v>
      </c>
      <c r="O184" s="71">
        <v>2550</v>
      </c>
      <c r="Q184" s="73"/>
      <c r="R184" s="59"/>
    </row>
    <row r="185" spans="2:18" x14ac:dyDescent="0.3">
      <c r="B185"/>
      <c r="C185"/>
      <c r="D185"/>
      <c r="E185"/>
      <c r="F185"/>
      <c r="G185"/>
      <c r="H185"/>
      <c r="I185"/>
      <c r="J185"/>
      <c r="K185"/>
      <c r="L185"/>
      <c r="M185"/>
      <c r="N185"/>
      <c r="O185"/>
    </row>
    <row r="186" spans="2:18" x14ac:dyDescent="0.3">
      <c r="B186" s="35" t="s">
        <v>241</v>
      </c>
    </row>
    <row r="187" spans="2:18" x14ac:dyDescent="0.3">
      <c r="B187" s="16"/>
    </row>
    <row r="188" spans="2:18" x14ac:dyDescent="0.3">
      <c r="B188" s="16" t="s">
        <v>560</v>
      </c>
    </row>
    <row r="189" spans="2:18" x14ac:dyDescent="0.3">
      <c r="B189" s="16" t="s">
        <v>242</v>
      </c>
    </row>
    <row r="190" spans="2:18" x14ac:dyDescent="0.3">
      <c r="B190" s="16" t="s">
        <v>243</v>
      </c>
    </row>
    <row r="191" spans="2:18" x14ac:dyDescent="0.3">
      <c r="B191" s="16" t="s">
        <v>412</v>
      </c>
    </row>
    <row r="192" spans="2:18" x14ac:dyDescent="0.3">
      <c r="B192" s="69" t="s">
        <v>577</v>
      </c>
    </row>
    <row r="193" spans="2:3" x14ac:dyDescent="0.3">
      <c r="B193" s="16" t="s">
        <v>582</v>
      </c>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c r="C201" s="14"/>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4898B-6E4D-414F-9A41-7C9ADCF1DB3B}">
  <dimension ref="B1:O312"/>
  <sheetViews>
    <sheetView showGridLines="0" zoomScale="85" zoomScaleNormal="85" zoomScaleSheetLayoutView="25" workbookViewId="0"/>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14" width="12.54296875" style="2" customWidth="1"/>
    <col min="15" max="15" width="14.453125" style="2" customWidth="1"/>
    <col min="16" max="16" width="9.453125" style="2" customWidth="1"/>
    <col min="17" max="16384" width="9.453125" style="2"/>
  </cols>
  <sheetData>
    <row r="1" spans="2:15" s="15" customFormat="1" ht="18" customHeight="1" x14ac:dyDescent="0.35"/>
    <row r="2" spans="2:15" ht="19.5" customHeight="1" x14ac:dyDescent="0.3">
      <c r="B2" s="3" t="s">
        <v>0</v>
      </c>
      <c r="C2" s="22" t="s">
        <v>576</v>
      </c>
    </row>
    <row r="3" spans="2:15" ht="12.75" customHeight="1" x14ac:dyDescent="0.3">
      <c r="B3" s="3" t="s">
        <v>4</v>
      </c>
      <c r="C3" s="12" t="s">
        <v>587</v>
      </c>
    </row>
    <row r="4" spans="2:15" ht="12.75" customHeight="1" x14ac:dyDescent="0.3">
      <c r="B4" s="3"/>
      <c r="C4" s="12"/>
    </row>
    <row r="5" spans="2:15" ht="15" x14ac:dyDescent="0.3">
      <c r="B5" s="3" t="s">
        <v>1</v>
      </c>
      <c r="C5" s="45" t="str">
        <f>'System &amp; Provider Summary - T1'!$C$5</f>
        <v>June 2025</v>
      </c>
    </row>
    <row r="6" spans="2:15" x14ac:dyDescent="0.3">
      <c r="B6" s="3" t="s">
        <v>2</v>
      </c>
      <c r="C6" s="2" t="s">
        <v>396</v>
      </c>
    </row>
    <row r="7" spans="2:15" ht="12.75" customHeight="1" x14ac:dyDescent="0.3">
      <c r="B7" s="3" t="s">
        <v>6</v>
      </c>
      <c r="C7" s="2" t="s">
        <v>537</v>
      </c>
    </row>
    <row r="8" spans="2:15" ht="12.75" customHeight="1" x14ac:dyDescent="0.3">
      <c r="B8" s="3" t="s">
        <v>3</v>
      </c>
      <c r="C8" s="2" t="str">
        <f>'System &amp; Provider Summary - T1'!C8</f>
        <v>10th July 2025</v>
      </c>
    </row>
    <row r="9" spans="2:15" ht="12.75" customHeight="1" x14ac:dyDescent="0.3">
      <c r="B9" s="3" t="s">
        <v>5</v>
      </c>
      <c r="C9" s="8" t="s">
        <v>400</v>
      </c>
    </row>
    <row r="10" spans="2:15" ht="12.75" customHeight="1" x14ac:dyDescent="0.3">
      <c r="B10" s="3" t="s">
        <v>8</v>
      </c>
      <c r="C10" s="2" t="str">
        <f>'System &amp; Provider Summary - T1'!C10</f>
        <v>Published (Provisional) - Official Statistics in development</v>
      </c>
    </row>
    <row r="11" spans="2:15" ht="12.75" customHeight="1" x14ac:dyDescent="0.3">
      <c r="B11" s="3" t="s">
        <v>9</v>
      </c>
      <c r="C11" s="2" t="str">
        <f>'System &amp; Provider Summary - T1'!C11</f>
        <v>Kerry Evert - england.aedata@nhs.net</v>
      </c>
    </row>
    <row r="12" spans="2:15" x14ac:dyDescent="0.3">
      <c r="B12" s="3"/>
    </row>
    <row r="13" spans="2:15" ht="15" x14ac:dyDescent="0.3">
      <c r="B13" s="5" t="s">
        <v>408</v>
      </c>
    </row>
    <row r="14" spans="2:15" ht="15" x14ac:dyDescent="0.3">
      <c r="B14" s="5"/>
      <c r="C14" s="5"/>
    </row>
    <row r="15" spans="2:15" ht="15" x14ac:dyDescent="0.3">
      <c r="B15" s="5"/>
      <c r="C15" s="9"/>
      <c r="E15" s="84" t="s">
        <v>566</v>
      </c>
      <c r="F15" s="85"/>
      <c r="G15" s="85"/>
      <c r="H15" s="85"/>
      <c r="I15" s="85"/>
      <c r="J15" s="85"/>
      <c r="K15" s="85"/>
      <c r="L15" s="85"/>
      <c r="M15" s="85"/>
      <c r="N15" s="86"/>
    </row>
    <row r="16" spans="2:15" s="12" customFormat="1" ht="54" x14ac:dyDescent="0.25">
      <c r="B16" s="47" t="s">
        <v>239</v>
      </c>
      <c r="C16" s="11" t="s">
        <v>248</v>
      </c>
      <c r="D16" s="10" t="s">
        <v>249</v>
      </c>
      <c r="E16" s="68" t="s">
        <v>567</v>
      </c>
      <c r="F16" s="68" t="s">
        <v>568</v>
      </c>
      <c r="G16" s="68" t="s">
        <v>569</v>
      </c>
      <c r="H16" s="68" t="s">
        <v>570</v>
      </c>
      <c r="I16" s="68" t="s">
        <v>571</v>
      </c>
      <c r="J16" s="68" t="s">
        <v>572</v>
      </c>
      <c r="K16" s="68" t="s">
        <v>573</v>
      </c>
      <c r="L16" s="68" t="s">
        <v>575</v>
      </c>
      <c r="M16" s="68" t="s">
        <v>574</v>
      </c>
      <c r="N16" s="68" t="s">
        <v>564</v>
      </c>
      <c r="O16" s="67" t="s">
        <v>565</v>
      </c>
    </row>
    <row r="17" spans="2:15" x14ac:dyDescent="0.3">
      <c r="B17" s="49" t="s">
        <v>7</v>
      </c>
      <c r="C17" s="1" t="s">
        <v>7</v>
      </c>
      <c r="D17" s="13" t="s">
        <v>10</v>
      </c>
      <c r="E17" s="75">
        <v>1.0296702431858129E-2</v>
      </c>
      <c r="F17" s="75">
        <v>2.7794538156824682E-2</v>
      </c>
      <c r="G17" s="75">
        <v>3.7527217398147905E-2</v>
      </c>
      <c r="H17" s="75">
        <v>1.2920066108764658E-2</v>
      </c>
      <c r="I17" s="75">
        <v>5.1286759883522656E-3</v>
      </c>
      <c r="J17" s="75">
        <v>3.3972559615939556E-3</v>
      </c>
      <c r="K17" s="75">
        <v>1.0099950156090139E-3</v>
      </c>
      <c r="L17" s="75">
        <v>0</v>
      </c>
      <c r="M17" s="75">
        <v>3.9350455153597945E-5</v>
      </c>
      <c r="N17" s="75">
        <v>0.9017812639366195</v>
      </c>
      <c r="O17" s="70">
        <v>76238</v>
      </c>
    </row>
    <row r="18" spans="2:15" ht="6" customHeight="1" x14ac:dyDescent="0.3">
      <c r="D18" s="4"/>
      <c r="N18" s="66"/>
      <c r="O18" s="65"/>
    </row>
    <row r="19" spans="2:15" x14ac:dyDescent="0.3">
      <c r="B19" s="33" t="s">
        <v>250</v>
      </c>
      <c r="C19" s="18" t="s">
        <v>251</v>
      </c>
      <c r="D19" s="18" t="s">
        <v>365</v>
      </c>
      <c r="E19" s="72">
        <v>0</v>
      </c>
      <c r="F19" s="72">
        <v>0</v>
      </c>
      <c r="G19" s="72">
        <v>0</v>
      </c>
      <c r="H19" s="72">
        <v>0</v>
      </c>
      <c r="I19" s="72">
        <v>0</v>
      </c>
      <c r="J19" s="72">
        <v>0</v>
      </c>
      <c r="K19" s="72">
        <v>0</v>
      </c>
      <c r="L19" s="72">
        <v>0</v>
      </c>
      <c r="M19" s="72">
        <v>0</v>
      </c>
      <c r="N19" s="72">
        <v>0</v>
      </c>
      <c r="O19" s="74">
        <v>0</v>
      </c>
    </row>
    <row r="20" spans="2:15" x14ac:dyDescent="0.3">
      <c r="B20" s="33" t="s">
        <v>250</v>
      </c>
      <c r="C20" s="18" t="s">
        <v>252</v>
      </c>
      <c r="D20" s="18" t="s">
        <v>366</v>
      </c>
      <c r="E20" s="72">
        <v>0</v>
      </c>
      <c r="F20" s="72">
        <v>0</v>
      </c>
      <c r="G20" s="72">
        <v>0</v>
      </c>
      <c r="H20" s="72">
        <v>0</v>
      </c>
      <c r="I20" s="72">
        <v>0</v>
      </c>
      <c r="J20" s="72">
        <v>0</v>
      </c>
      <c r="K20" s="72">
        <v>0</v>
      </c>
      <c r="L20" s="72">
        <v>0</v>
      </c>
      <c r="M20" s="72">
        <v>0</v>
      </c>
      <c r="N20" s="72">
        <v>1</v>
      </c>
      <c r="O20" s="74">
        <v>305</v>
      </c>
    </row>
    <row r="21" spans="2:15" x14ac:dyDescent="0.3">
      <c r="B21" s="33" t="s">
        <v>250</v>
      </c>
      <c r="C21" s="18" t="s">
        <v>253</v>
      </c>
      <c r="D21" s="18" t="s">
        <v>367</v>
      </c>
      <c r="E21" s="72">
        <v>4.2328042328042326E-2</v>
      </c>
      <c r="F21" s="72">
        <v>7.1428571428571425E-2</v>
      </c>
      <c r="G21" s="72">
        <v>8.7301587301587297E-2</v>
      </c>
      <c r="H21" s="72">
        <v>0</v>
      </c>
      <c r="I21" s="72">
        <v>1.0582010582010581E-2</v>
      </c>
      <c r="J21" s="72">
        <v>7.9365079365079361E-3</v>
      </c>
      <c r="K21" s="72" t="s">
        <v>601</v>
      </c>
      <c r="L21" s="72">
        <v>0</v>
      </c>
      <c r="M21" s="72">
        <v>0</v>
      </c>
      <c r="N21" s="72">
        <v>0.77777777777777779</v>
      </c>
      <c r="O21" s="74">
        <v>1890</v>
      </c>
    </row>
    <row r="22" spans="2:15" x14ac:dyDescent="0.3">
      <c r="B22" s="33" t="s">
        <v>250</v>
      </c>
      <c r="C22" s="18" t="s">
        <v>254</v>
      </c>
      <c r="D22" s="18" t="s">
        <v>368</v>
      </c>
      <c r="E22" s="72">
        <v>0</v>
      </c>
      <c r="F22" s="72">
        <v>0</v>
      </c>
      <c r="G22" s="72">
        <v>0</v>
      </c>
      <c r="H22" s="72">
        <v>0</v>
      </c>
      <c r="I22" s="72">
        <v>0</v>
      </c>
      <c r="J22" s="72">
        <v>0</v>
      </c>
      <c r="K22" s="72">
        <v>0</v>
      </c>
      <c r="L22" s="72">
        <v>0</v>
      </c>
      <c r="M22" s="72">
        <v>0</v>
      </c>
      <c r="N22" s="72">
        <v>1</v>
      </c>
      <c r="O22" s="74">
        <v>1790</v>
      </c>
    </row>
    <row r="23" spans="2:15" x14ac:dyDescent="0.3">
      <c r="B23" s="33" t="s">
        <v>250</v>
      </c>
      <c r="C23" s="18" t="s">
        <v>255</v>
      </c>
      <c r="D23" s="18" t="s">
        <v>369</v>
      </c>
      <c r="E23" s="72">
        <v>0</v>
      </c>
      <c r="F23" s="72">
        <v>0</v>
      </c>
      <c r="G23" s="72">
        <v>0</v>
      </c>
      <c r="H23" s="72">
        <v>0</v>
      </c>
      <c r="I23" s="72">
        <v>0</v>
      </c>
      <c r="J23" s="72">
        <v>0</v>
      </c>
      <c r="K23" s="72">
        <v>0</v>
      </c>
      <c r="L23" s="72">
        <v>0</v>
      </c>
      <c r="M23" s="72">
        <v>0</v>
      </c>
      <c r="N23" s="72">
        <v>0</v>
      </c>
      <c r="O23" s="74">
        <v>0</v>
      </c>
    </row>
    <row r="24" spans="2:15" x14ac:dyDescent="0.3">
      <c r="B24" s="33" t="s">
        <v>250</v>
      </c>
      <c r="C24" s="18" t="s">
        <v>256</v>
      </c>
      <c r="D24" s="18" t="s">
        <v>370</v>
      </c>
      <c r="E24" s="72">
        <v>1.4184397163120567E-2</v>
      </c>
      <c r="F24" s="72">
        <v>3.5460992907801421E-2</v>
      </c>
      <c r="G24" s="72">
        <v>0.14893617021276595</v>
      </c>
      <c r="H24" s="72">
        <v>9.2198581560283682E-2</v>
      </c>
      <c r="I24" s="72">
        <v>1.4184397163120567E-2</v>
      </c>
      <c r="J24" s="72">
        <v>1.4184397163120567E-2</v>
      </c>
      <c r="K24" s="72" t="s">
        <v>601</v>
      </c>
      <c r="L24" s="72">
        <v>0</v>
      </c>
      <c r="M24" s="72">
        <v>0</v>
      </c>
      <c r="N24" s="72">
        <v>0.68794326241134751</v>
      </c>
      <c r="O24" s="74">
        <v>705</v>
      </c>
    </row>
    <row r="25" spans="2:15" x14ac:dyDescent="0.3">
      <c r="B25" s="33" t="s">
        <v>240</v>
      </c>
      <c r="C25" s="18" t="s">
        <v>257</v>
      </c>
      <c r="D25" s="18" t="s">
        <v>347</v>
      </c>
      <c r="E25" s="72">
        <v>9.8441345365053324E-3</v>
      </c>
      <c r="F25" s="72">
        <v>2.3789991796554551E-2</v>
      </c>
      <c r="G25" s="72">
        <v>5.742411812961444E-2</v>
      </c>
      <c r="H25" s="72">
        <v>1.1484823625922888E-2</v>
      </c>
      <c r="I25" s="72">
        <v>6.5627563576702219E-3</v>
      </c>
      <c r="J25" s="72">
        <v>3.2813781788351109E-3</v>
      </c>
      <c r="K25" s="72" t="s">
        <v>601</v>
      </c>
      <c r="L25" s="72">
        <v>0</v>
      </c>
      <c r="M25" s="72">
        <v>0</v>
      </c>
      <c r="N25" s="72">
        <v>0.88761279737489751</v>
      </c>
      <c r="O25" s="74">
        <v>6095</v>
      </c>
    </row>
    <row r="26" spans="2:15" x14ac:dyDescent="0.3">
      <c r="B26" s="33" t="s">
        <v>240</v>
      </c>
      <c r="C26" s="18" t="s">
        <v>258</v>
      </c>
      <c r="D26" s="18" t="s">
        <v>348</v>
      </c>
      <c r="E26" s="72">
        <v>0</v>
      </c>
      <c r="F26" s="72" t="s">
        <v>601</v>
      </c>
      <c r="G26" s="72" t="s">
        <v>601</v>
      </c>
      <c r="H26" s="72" t="s">
        <v>601</v>
      </c>
      <c r="I26" s="72">
        <v>0</v>
      </c>
      <c r="J26" s="72" t="s">
        <v>601</v>
      </c>
      <c r="K26" s="72">
        <v>0</v>
      </c>
      <c r="L26" s="72">
        <v>0</v>
      </c>
      <c r="M26" s="72">
        <v>0</v>
      </c>
      <c r="N26" s="72">
        <v>0.99875000000000003</v>
      </c>
      <c r="O26" s="74">
        <v>4000</v>
      </c>
    </row>
    <row r="27" spans="2:15" x14ac:dyDescent="0.3">
      <c r="B27" s="33" t="s">
        <v>240</v>
      </c>
      <c r="C27" s="18" t="s">
        <v>259</v>
      </c>
      <c r="D27" s="18" t="s">
        <v>349</v>
      </c>
      <c r="E27" s="72">
        <v>3.9603960396039604E-2</v>
      </c>
      <c r="F27" s="72">
        <v>5.6930693069306933E-2</v>
      </c>
      <c r="G27" s="72">
        <v>0.26732673267326734</v>
      </c>
      <c r="H27" s="72">
        <v>7.6732673267326731E-2</v>
      </c>
      <c r="I27" s="72">
        <v>2.9702970297029702E-2</v>
      </c>
      <c r="J27" s="72">
        <v>1.2376237623762377E-2</v>
      </c>
      <c r="K27" s="72" t="s">
        <v>601</v>
      </c>
      <c r="L27" s="72">
        <v>0</v>
      </c>
      <c r="M27" s="72">
        <v>0</v>
      </c>
      <c r="N27" s="72">
        <v>0.51485148514851486</v>
      </c>
      <c r="O27" s="74">
        <v>2020</v>
      </c>
    </row>
    <row r="28" spans="2:15" x14ac:dyDescent="0.3">
      <c r="B28" s="33" t="s">
        <v>240</v>
      </c>
      <c r="C28" s="18" t="s">
        <v>260</v>
      </c>
      <c r="D28" s="18" t="s">
        <v>350</v>
      </c>
      <c r="E28" s="72">
        <v>5.9760956175298807E-2</v>
      </c>
      <c r="F28" s="72">
        <v>0.25099601593625498</v>
      </c>
      <c r="G28" s="72">
        <v>0.30278884462151395</v>
      </c>
      <c r="H28" s="72">
        <v>5.5776892430278883E-2</v>
      </c>
      <c r="I28" s="72">
        <v>2.3904382470119521E-2</v>
      </c>
      <c r="J28" s="72">
        <v>1.5936254980079681E-2</v>
      </c>
      <c r="K28" s="72">
        <v>7.9681274900398405E-3</v>
      </c>
      <c r="L28" s="72">
        <v>0</v>
      </c>
      <c r="M28" s="72" t="s">
        <v>601</v>
      </c>
      <c r="N28" s="72">
        <v>0.2788844621513944</v>
      </c>
      <c r="O28" s="74">
        <v>1255</v>
      </c>
    </row>
    <row r="29" spans="2:15" x14ac:dyDescent="0.3">
      <c r="B29" s="33" t="s">
        <v>240</v>
      </c>
      <c r="C29" s="18" t="s">
        <v>261</v>
      </c>
      <c r="D29" s="18" t="s">
        <v>351</v>
      </c>
      <c r="E29" s="72" t="s">
        <v>601</v>
      </c>
      <c r="F29" s="72">
        <v>4.3196544276457886E-3</v>
      </c>
      <c r="G29" s="72" t="s">
        <v>601</v>
      </c>
      <c r="H29" s="72" t="s">
        <v>601</v>
      </c>
      <c r="I29" s="72">
        <v>0</v>
      </c>
      <c r="J29" s="72">
        <v>0</v>
      </c>
      <c r="K29" s="72">
        <v>0</v>
      </c>
      <c r="L29" s="72">
        <v>0</v>
      </c>
      <c r="M29" s="72">
        <v>0</v>
      </c>
      <c r="N29" s="72">
        <v>0.99136069114470837</v>
      </c>
      <c r="O29" s="74">
        <v>2315</v>
      </c>
    </row>
    <row r="30" spans="2:15" x14ac:dyDescent="0.3">
      <c r="B30" s="33" t="s">
        <v>262</v>
      </c>
      <c r="C30" s="18" t="s">
        <v>263</v>
      </c>
      <c r="D30" s="18" t="s">
        <v>371</v>
      </c>
      <c r="E30" s="72">
        <v>0</v>
      </c>
      <c r="F30" s="72">
        <v>0</v>
      </c>
      <c r="G30" s="72">
        <v>0</v>
      </c>
      <c r="H30" s="72">
        <v>0</v>
      </c>
      <c r="I30" s="72">
        <v>0</v>
      </c>
      <c r="J30" s="72">
        <v>0</v>
      </c>
      <c r="K30" s="72">
        <v>0</v>
      </c>
      <c r="L30" s="72">
        <v>0</v>
      </c>
      <c r="M30" s="72">
        <v>0</v>
      </c>
      <c r="N30" s="72">
        <v>0</v>
      </c>
      <c r="O30" s="74">
        <v>0</v>
      </c>
    </row>
    <row r="31" spans="2:15" x14ac:dyDescent="0.3">
      <c r="B31" s="33" t="s">
        <v>262</v>
      </c>
      <c r="C31" s="18" t="s">
        <v>264</v>
      </c>
      <c r="D31" s="18" t="s">
        <v>372</v>
      </c>
      <c r="E31" s="72">
        <v>0</v>
      </c>
      <c r="F31" s="72">
        <v>0</v>
      </c>
      <c r="G31" s="72">
        <v>0</v>
      </c>
      <c r="H31" s="72">
        <v>0</v>
      </c>
      <c r="I31" s="72">
        <v>0</v>
      </c>
      <c r="J31" s="72">
        <v>0</v>
      </c>
      <c r="K31" s="72">
        <v>0</v>
      </c>
      <c r="L31" s="72">
        <v>0</v>
      </c>
      <c r="M31" s="72">
        <v>0</v>
      </c>
      <c r="N31" s="72">
        <v>1</v>
      </c>
      <c r="O31" s="74">
        <v>965</v>
      </c>
    </row>
    <row r="32" spans="2:15" x14ac:dyDescent="0.3">
      <c r="B32" s="33" t="s">
        <v>262</v>
      </c>
      <c r="C32" s="18" t="s">
        <v>265</v>
      </c>
      <c r="D32" s="18" t="s">
        <v>373</v>
      </c>
      <c r="E32" s="72">
        <v>0</v>
      </c>
      <c r="F32" s="72">
        <v>0</v>
      </c>
      <c r="G32" s="72">
        <v>0</v>
      </c>
      <c r="H32" s="72">
        <v>0</v>
      </c>
      <c r="I32" s="72">
        <v>0</v>
      </c>
      <c r="J32" s="72">
        <v>0</v>
      </c>
      <c r="K32" s="72">
        <v>0</v>
      </c>
      <c r="L32" s="72">
        <v>0</v>
      </c>
      <c r="M32" s="72">
        <v>0</v>
      </c>
      <c r="N32" s="72">
        <v>1</v>
      </c>
      <c r="O32" s="74">
        <v>1980</v>
      </c>
    </row>
    <row r="33" spans="2:15" x14ac:dyDescent="0.3">
      <c r="B33" s="33" t="s">
        <v>262</v>
      </c>
      <c r="C33" s="18" t="s">
        <v>266</v>
      </c>
      <c r="D33" s="18" t="s">
        <v>352</v>
      </c>
      <c r="E33" s="72">
        <v>0</v>
      </c>
      <c r="F33" s="72">
        <v>0</v>
      </c>
      <c r="G33" s="72">
        <v>0</v>
      </c>
      <c r="H33" s="72">
        <v>0</v>
      </c>
      <c r="I33" s="72">
        <v>0</v>
      </c>
      <c r="J33" s="72">
        <v>0</v>
      </c>
      <c r="K33" s="72">
        <v>0</v>
      </c>
      <c r="L33" s="72">
        <v>0</v>
      </c>
      <c r="M33" s="72">
        <v>0</v>
      </c>
      <c r="N33" s="72">
        <v>1</v>
      </c>
      <c r="O33" s="74">
        <v>3005</v>
      </c>
    </row>
    <row r="34" spans="2:15" x14ac:dyDescent="0.3">
      <c r="B34" s="33" t="s">
        <v>262</v>
      </c>
      <c r="C34" s="18" t="s">
        <v>267</v>
      </c>
      <c r="D34" s="18" t="s">
        <v>374</v>
      </c>
      <c r="E34" s="79">
        <v>0</v>
      </c>
      <c r="F34" s="79">
        <v>0</v>
      </c>
      <c r="G34" s="79">
        <v>0</v>
      </c>
      <c r="H34" s="79">
        <v>0</v>
      </c>
      <c r="I34" s="79">
        <v>0</v>
      </c>
      <c r="J34" s="79">
        <v>0</v>
      </c>
      <c r="K34" s="79">
        <v>0</v>
      </c>
      <c r="L34" s="79">
        <v>0</v>
      </c>
      <c r="M34" s="79">
        <v>0</v>
      </c>
      <c r="N34" s="79" t="s">
        <v>601</v>
      </c>
      <c r="O34" s="81" t="s">
        <v>601</v>
      </c>
    </row>
    <row r="35" spans="2:15" x14ac:dyDescent="0.3">
      <c r="B35" s="33" t="s">
        <v>262</v>
      </c>
      <c r="C35" s="18" t="s">
        <v>268</v>
      </c>
      <c r="D35" s="18" t="s">
        <v>375</v>
      </c>
      <c r="E35" s="79">
        <v>0</v>
      </c>
      <c r="F35" s="79">
        <v>0</v>
      </c>
      <c r="G35" s="79">
        <v>0</v>
      </c>
      <c r="H35" s="79">
        <v>0</v>
      </c>
      <c r="I35" s="79">
        <v>0</v>
      </c>
      <c r="J35" s="79">
        <v>0</v>
      </c>
      <c r="K35" s="79">
        <v>0</v>
      </c>
      <c r="L35" s="79">
        <v>0</v>
      </c>
      <c r="M35" s="79">
        <v>0</v>
      </c>
      <c r="N35" s="79">
        <v>0</v>
      </c>
      <c r="O35" s="81">
        <v>0</v>
      </c>
    </row>
    <row r="36" spans="2:15" x14ac:dyDescent="0.3">
      <c r="B36" s="33" t="s">
        <v>262</v>
      </c>
      <c r="C36" s="18" t="s">
        <v>269</v>
      </c>
      <c r="D36" s="18" t="s">
        <v>376</v>
      </c>
      <c r="E36" s="72">
        <v>0</v>
      </c>
      <c r="F36" s="72">
        <v>0</v>
      </c>
      <c r="G36" s="72">
        <v>0</v>
      </c>
      <c r="H36" s="72">
        <v>0</v>
      </c>
      <c r="I36" s="72">
        <v>0</v>
      </c>
      <c r="J36" s="72">
        <v>0</v>
      </c>
      <c r="K36" s="72">
        <v>0</v>
      </c>
      <c r="L36" s="72">
        <v>0</v>
      </c>
      <c r="M36" s="72">
        <v>0</v>
      </c>
      <c r="N36" s="72">
        <v>1</v>
      </c>
      <c r="O36" s="74">
        <v>380</v>
      </c>
    </row>
    <row r="37" spans="2:15" x14ac:dyDescent="0.3">
      <c r="B37" s="33" t="s">
        <v>262</v>
      </c>
      <c r="C37" s="18" t="s">
        <v>270</v>
      </c>
      <c r="D37" s="18" t="s">
        <v>353</v>
      </c>
      <c r="E37" s="72">
        <v>0</v>
      </c>
      <c r="F37" s="72">
        <v>0</v>
      </c>
      <c r="G37" s="72">
        <v>0</v>
      </c>
      <c r="H37" s="72">
        <v>0</v>
      </c>
      <c r="I37" s="72">
        <v>0</v>
      </c>
      <c r="J37" s="72">
        <v>0</v>
      </c>
      <c r="K37" s="72">
        <v>0</v>
      </c>
      <c r="L37" s="72">
        <v>0</v>
      </c>
      <c r="M37" s="72">
        <v>0</v>
      </c>
      <c r="N37" s="72">
        <v>0</v>
      </c>
      <c r="O37" s="74">
        <v>0</v>
      </c>
    </row>
    <row r="38" spans="2:15" x14ac:dyDescent="0.3">
      <c r="B38" s="33" t="s">
        <v>262</v>
      </c>
      <c r="C38" s="18" t="s">
        <v>271</v>
      </c>
      <c r="D38" s="18" t="s">
        <v>377</v>
      </c>
      <c r="E38" s="72">
        <v>0</v>
      </c>
      <c r="F38" s="72">
        <v>0</v>
      </c>
      <c r="G38" s="72">
        <v>0</v>
      </c>
      <c r="H38" s="72">
        <v>0</v>
      </c>
      <c r="I38" s="72">
        <v>0</v>
      </c>
      <c r="J38" s="72">
        <v>0</v>
      </c>
      <c r="K38" s="72">
        <v>0</v>
      </c>
      <c r="L38" s="72">
        <v>0</v>
      </c>
      <c r="M38" s="72">
        <v>0</v>
      </c>
      <c r="N38" s="72">
        <v>1</v>
      </c>
      <c r="O38" s="74">
        <v>1385</v>
      </c>
    </row>
    <row r="39" spans="2:15" x14ac:dyDescent="0.3">
      <c r="B39" s="33" t="s">
        <v>262</v>
      </c>
      <c r="C39" s="18" t="s">
        <v>272</v>
      </c>
      <c r="D39" s="18" t="s">
        <v>354</v>
      </c>
      <c r="E39" s="72">
        <v>0</v>
      </c>
      <c r="F39" s="72">
        <v>0</v>
      </c>
      <c r="G39" s="72">
        <v>0</v>
      </c>
      <c r="H39" s="72">
        <v>0</v>
      </c>
      <c r="I39" s="72">
        <v>0</v>
      </c>
      <c r="J39" s="72">
        <v>0</v>
      </c>
      <c r="K39" s="72">
        <v>0</v>
      </c>
      <c r="L39" s="72">
        <v>0</v>
      </c>
      <c r="M39" s="72">
        <v>0</v>
      </c>
      <c r="N39" s="72">
        <v>1</v>
      </c>
      <c r="O39" s="74">
        <v>2930</v>
      </c>
    </row>
    <row r="40" spans="2:15" x14ac:dyDescent="0.3">
      <c r="B40" s="33" t="s">
        <v>262</v>
      </c>
      <c r="C40" s="18" t="s">
        <v>273</v>
      </c>
      <c r="D40" s="18" t="s">
        <v>378</v>
      </c>
      <c r="E40" s="72">
        <v>0</v>
      </c>
      <c r="F40" s="72" t="s">
        <v>601</v>
      </c>
      <c r="G40" s="72" t="s">
        <v>601</v>
      </c>
      <c r="H40" s="72">
        <v>0</v>
      </c>
      <c r="I40" s="72" t="s">
        <v>601</v>
      </c>
      <c r="J40" s="72" t="s">
        <v>601</v>
      </c>
      <c r="K40" s="72">
        <v>0</v>
      </c>
      <c r="L40" s="72">
        <v>0</v>
      </c>
      <c r="M40" s="72">
        <v>0</v>
      </c>
      <c r="N40" s="72">
        <v>0.99435028248587576</v>
      </c>
      <c r="O40" s="74">
        <v>885</v>
      </c>
    </row>
    <row r="41" spans="2:15" x14ac:dyDescent="0.3">
      <c r="B41" s="33" t="s">
        <v>274</v>
      </c>
      <c r="C41" s="18" t="s">
        <v>275</v>
      </c>
      <c r="D41" s="18" t="s">
        <v>355</v>
      </c>
      <c r="E41" s="72">
        <v>0</v>
      </c>
      <c r="F41" s="72">
        <v>0</v>
      </c>
      <c r="G41" s="72">
        <v>0</v>
      </c>
      <c r="H41" s="72">
        <v>0</v>
      </c>
      <c r="I41" s="72">
        <v>0</v>
      </c>
      <c r="J41" s="72">
        <v>0</v>
      </c>
      <c r="K41" s="72">
        <v>0</v>
      </c>
      <c r="L41" s="72">
        <v>0</v>
      </c>
      <c r="M41" s="72">
        <v>0</v>
      </c>
      <c r="N41" s="72">
        <v>0</v>
      </c>
      <c r="O41" s="74">
        <v>0</v>
      </c>
    </row>
    <row r="42" spans="2:15" x14ac:dyDescent="0.3">
      <c r="B42" s="33" t="s">
        <v>274</v>
      </c>
      <c r="C42" s="18" t="s">
        <v>276</v>
      </c>
      <c r="D42" s="18" t="s">
        <v>379</v>
      </c>
      <c r="E42" s="72" t="s">
        <v>601</v>
      </c>
      <c r="F42" s="72">
        <v>0</v>
      </c>
      <c r="G42" s="72" t="s">
        <v>601</v>
      </c>
      <c r="H42" s="72">
        <v>0</v>
      </c>
      <c r="I42" s="72">
        <v>0</v>
      </c>
      <c r="J42" s="72">
        <v>0</v>
      </c>
      <c r="K42" s="72">
        <v>0</v>
      </c>
      <c r="L42" s="72">
        <v>0</v>
      </c>
      <c r="M42" s="72">
        <v>0</v>
      </c>
      <c r="N42" s="72">
        <v>0.99937146448774361</v>
      </c>
      <c r="O42" s="74">
        <v>7955</v>
      </c>
    </row>
    <row r="43" spans="2:15" x14ac:dyDescent="0.3">
      <c r="B43" s="33" t="s">
        <v>274</v>
      </c>
      <c r="C43" s="18" t="s">
        <v>277</v>
      </c>
      <c r="D43" s="18" t="s">
        <v>380</v>
      </c>
      <c r="E43" s="72" t="s">
        <v>601</v>
      </c>
      <c r="F43" s="72" t="s">
        <v>601</v>
      </c>
      <c r="G43" s="72" t="s">
        <v>601</v>
      </c>
      <c r="H43" s="72">
        <v>0</v>
      </c>
      <c r="I43" s="72">
        <v>0</v>
      </c>
      <c r="J43" s="72">
        <v>0</v>
      </c>
      <c r="K43" s="72">
        <v>0</v>
      </c>
      <c r="L43" s="72">
        <v>0</v>
      </c>
      <c r="M43" s="72">
        <v>0</v>
      </c>
      <c r="N43" s="72">
        <v>0.9974025974025974</v>
      </c>
      <c r="O43" s="74">
        <v>3850</v>
      </c>
    </row>
    <row r="44" spans="2:15" x14ac:dyDescent="0.3">
      <c r="B44" s="33" t="s">
        <v>274</v>
      </c>
      <c r="C44" s="18" t="s">
        <v>278</v>
      </c>
      <c r="D44" s="18" t="s">
        <v>356</v>
      </c>
      <c r="E44" s="72">
        <v>0.15862068965517243</v>
      </c>
      <c r="F44" s="72">
        <v>2.0689655172413793E-2</v>
      </c>
      <c r="G44" s="72">
        <v>6.8965517241379309E-2</v>
      </c>
      <c r="H44" s="72">
        <v>6.2068965517241378E-2</v>
      </c>
      <c r="I44" s="72">
        <v>2.7586206896551724E-2</v>
      </c>
      <c r="J44" s="72" t="s">
        <v>601</v>
      </c>
      <c r="K44" s="72" t="s">
        <v>601</v>
      </c>
      <c r="L44" s="72">
        <v>0</v>
      </c>
      <c r="M44" s="72">
        <v>0</v>
      </c>
      <c r="N44" s="72">
        <v>0.66206896551724137</v>
      </c>
      <c r="O44" s="74">
        <v>725</v>
      </c>
    </row>
    <row r="45" spans="2:15" x14ac:dyDescent="0.3">
      <c r="B45" s="33" t="s">
        <v>279</v>
      </c>
      <c r="C45" s="18" t="s">
        <v>280</v>
      </c>
      <c r="D45" s="18" t="s">
        <v>381</v>
      </c>
      <c r="E45" s="72">
        <v>1.4656144306651634E-2</v>
      </c>
      <c r="F45" s="72">
        <v>7.3280721533258167E-2</v>
      </c>
      <c r="G45" s="72">
        <v>3.8331454340473504E-2</v>
      </c>
      <c r="H45" s="72">
        <v>1.8038331454340473E-2</v>
      </c>
      <c r="I45" s="72">
        <v>6.7643742953776773E-3</v>
      </c>
      <c r="J45" s="72">
        <v>5.6369785794813977E-3</v>
      </c>
      <c r="K45" s="72" t="s">
        <v>601</v>
      </c>
      <c r="L45" s="72">
        <v>0</v>
      </c>
      <c r="M45" s="72">
        <v>0</v>
      </c>
      <c r="N45" s="72">
        <v>0.84103720405862459</v>
      </c>
      <c r="O45" s="74">
        <v>4435</v>
      </c>
    </row>
    <row r="46" spans="2:15" x14ac:dyDescent="0.3">
      <c r="B46" s="33" t="s">
        <v>279</v>
      </c>
      <c r="C46" s="18" t="s">
        <v>281</v>
      </c>
      <c r="D46" s="18" t="s">
        <v>357</v>
      </c>
      <c r="E46" s="72">
        <v>2.8943560057887118E-3</v>
      </c>
      <c r="F46" s="72">
        <v>1.4471780028943559E-2</v>
      </c>
      <c r="G46" s="72">
        <v>1.1577424023154847E-2</v>
      </c>
      <c r="H46" s="72">
        <v>7.2358900144717797E-3</v>
      </c>
      <c r="I46" s="72">
        <v>2.8943560057887118E-3</v>
      </c>
      <c r="J46" s="72" t="s">
        <v>601</v>
      </c>
      <c r="K46" s="72" t="s">
        <v>601</v>
      </c>
      <c r="L46" s="72">
        <v>0</v>
      </c>
      <c r="M46" s="72">
        <v>0</v>
      </c>
      <c r="N46" s="72">
        <v>0.95947901591895801</v>
      </c>
      <c r="O46" s="74">
        <v>3455</v>
      </c>
    </row>
    <row r="47" spans="2:15" x14ac:dyDescent="0.3">
      <c r="B47" s="33" t="s">
        <v>279</v>
      </c>
      <c r="C47" s="18" t="s">
        <v>282</v>
      </c>
      <c r="D47" s="18" t="s">
        <v>382</v>
      </c>
      <c r="E47" s="72">
        <v>0</v>
      </c>
      <c r="F47" s="72" t="s">
        <v>601</v>
      </c>
      <c r="G47" s="72">
        <v>1.6867469879518072E-2</v>
      </c>
      <c r="H47" s="72" t="s">
        <v>601</v>
      </c>
      <c r="I47" s="72">
        <v>0</v>
      </c>
      <c r="J47" s="72">
        <v>0</v>
      </c>
      <c r="K47" s="72" t="s">
        <v>601</v>
      </c>
      <c r="L47" s="72">
        <v>0</v>
      </c>
      <c r="M47" s="72">
        <v>0</v>
      </c>
      <c r="N47" s="72">
        <v>0.98072289156626502</v>
      </c>
      <c r="O47" s="74">
        <v>2075</v>
      </c>
    </row>
    <row r="48" spans="2:15" x14ac:dyDescent="0.3">
      <c r="B48" s="33" t="s">
        <v>283</v>
      </c>
      <c r="C48" s="18" t="s">
        <v>284</v>
      </c>
      <c r="D48" s="18" t="s">
        <v>383</v>
      </c>
      <c r="E48" s="72">
        <v>2.5125628140703518E-3</v>
      </c>
      <c r="F48" s="72">
        <v>1.6750418760469012E-3</v>
      </c>
      <c r="G48" s="72">
        <v>2.5125628140703518E-3</v>
      </c>
      <c r="H48" s="72" t="s">
        <v>601</v>
      </c>
      <c r="I48" s="72" t="s">
        <v>601</v>
      </c>
      <c r="J48" s="72" t="s">
        <v>601</v>
      </c>
      <c r="K48" s="72" t="s">
        <v>601</v>
      </c>
      <c r="L48" s="72">
        <v>0</v>
      </c>
      <c r="M48" s="72">
        <v>0</v>
      </c>
      <c r="N48" s="72">
        <v>0.99078726968174202</v>
      </c>
      <c r="O48" s="74">
        <v>5970</v>
      </c>
    </row>
    <row r="49" spans="2:15" x14ac:dyDescent="0.3">
      <c r="B49" s="33" t="s">
        <v>283</v>
      </c>
      <c r="C49" s="18" t="s">
        <v>285</v>
      </c>
      <c r="D49" s="18" t="s">
        <v>358</v>
      </c>
      <c r="E49" s="72">
        <v>0</v>
      </c>
      <c r="F49" s="72">
        <v>0</v>
      </c>
      <c r="G49" s="72">
        <v>0</v>
      </c>
      <c r="H49" s="72">
        <v>0</v>
      </c>
      <c r="I49" s="72">
        <v>0</v>
      </c>
      <c r="J49" s="72">
        <v>0</v>
      </c>
      <c r="K49" s="72">
        <v>0</v>
      </c>
      <c r="L49" s="72">
        <v>0</v>
      </c>
      <c r="M49" s="72">
        <v>0</v>
      </c>
      <c r="N49" s="72">
        <v>1</v>
      </c>
      <c r="O49" s="74">
        <v>745</v>
      </c>
    </row>
    <row r="50" spans="2:15" x14ac:dyDescent="0.3">
      <c r="B50" s="33" t="s">
        <v>283</v>
      </c>
      <c r="C50" s="18" t="s">
        <v>286</v>
      </c>
      <c r="D50" s="18" t="s">
        <v>359</v>
      </c>
      <c r="E50" s="72">
        <v>4.9738219895287955E-2</v>
      </c>
      <c r="F50" s="72">
        <v>9.293193717277487E-2</v>
      </c>
      <c r="G50" s="72">
        <v>0.15183246073298429</v>
      </c>
      <c r="H50" s="72">
        <v>8.1151832460732987E-2</v>
      </c>
      <c r="I50" s="72">
        <v>2.6178010471204188E-2</v>
      </c>
      <c r="J50" s="72">
        <v>2.356020942408377E-2</v>
      </c>
      <c r="K50" s="72">
        <v>6.5445026178010471E-3</v>
      </c>
      <c r="L50" s="72">
        <v>0</v>
      </c>
      <c r="M50" s="72" t="s">
        <v>601</v>
      </c>
      <c r="N50" s="72">
        <v>0.56413612565445026</v>
      </c>
      <c r="O50" s="74">
        <v>3820</v>
      </c>
    </row>
    <row r="51" spans="2:15" x14ac:dyDescent="0.3">
      <c r="B51" s="33" t="s">
        <v>283</v>
      </c>
      <c r="C51" s="18" t="s">
        <v>287</v>
      </c>
      <c r="D51" s="18" t="s">
        <v>384</v>
      </c>
      <c r="E51" s="72">
        <v>1.4354066985645933E-2</v>
      </c>
      <c r="F51" s="72">
        <v>7.7751196172248807E-2</v>
      </c>
      <c r="G51" s="72">
        <v>6.3397129186602869E-2</v>
      </c>
      <c r="H51" s="72">
        <v>2.3923444976076555E-2</v>
      </c>
      <c r="I51" s="72">
        <v>9.5693779904306216E-3</v>
      </c>
      <c r="J51" s="72">
        <v>4.7846889952153108E-3</v>
      </c>
      <c r="K51" s="72" t="s">
        <v>601</v>
      </c>
      <c r="L51" s="72">
        <v>0</v>
      </c>
      <c r="M51" s="72">
        <v>0</v>
      </c>
      <c r="N51" s="72">
        <v>0.80622009569377995</v>
      </c>
      <c r="O51" s="74">
        <v>4180</v>
      </c>
    </row>
    <row r="52" spans="2:15" x14ac:dyDescent="0.3">
      <c r="B52" s="33" t="s">
        <v>283</v>
      </c>
      <c r="C52" s="18" t="s">
        <v>288</v>
      </c>
      <c r="D52" s="18" t="s">
        <v>385</v>
      </c>
      <c r="E52" s="72">
        <v>0</v>
      </c>
      <c r="F52" s="72">
        <v>0</v>
      </c>
      <c r="G52" s="72">
        <v>0</v>
      </c>
      <c r="H52" s="72">
        <v>0</v>
      </c>
      <c r="I52" s="72">
        <v>0</v>
      </c>
      <c r="J52" s="72">
        <v>0</v>
      </c>
      <c r="K52" s="72">
        <v>0</v>
      </c>
      <c r="L52" s="72">
        <v>0</v>
      </c>
      <c r="M52" s="72">
        <v>0</v>
      </c>
      <c r="N52" s="72">
        <v>1</v>
      </c>
      <c r="O52" s="74">
        <v>775</v>
      </c>
    </row>
    <row r="53" spans="2:15" x14ac:dyDescent="0.3">
      <c r="B53" s="33" t="s">
        <v>283</v>
      </c>
      <c r="C53" s="18" t="s">
        <v>289</v>
      </c>
      <c r="D53" s="18" t="s">
        <v>360</v>
      </c>
      <c r="E53" s="72">
        <v>0</v>
      </c>
      <c r="F53" s="72">
        <v>0</v>
      </c>
      <c r="G53" s="72">
        <v>0</v>
      </c>
      <c r="H53" s="72">
        <v>0</v>
      </c>
      <c r="I53" s="72">
        <v>0</v>
      </c>
      <c r="J53" s="72">
        <v>0</v>
      </c>
      <c r="K53" s="72">
        <v>0</v>
      </c>
      <c r="L53" s="72">
        <v>0</v>
      </c>
      <c r="M53" s="72">
        <v>0</v>
      </c>
      <c r="N53" s="72">
        <v>0</v>
      </c>
      <c r="O53" s="74">
        <v>0</v>
      </c>
    </row>
    <row r="54" spans="2:15" x14ac:dyDescent="0.3">
      <c r="B54" s="33" t="s">
        <v>290</v>
      </c>
      <c r="C54" s="18" t="s">
        <v>291</v>
      </c>
      <c r="D54" s="18" t="s">
        <v>361</v>
      </c>
      <c r="E54" s="72">
        <v>0</v>
      </c>
      <c r="F54" s="72">
        <v>0</v>
      </c>
      <c r="G54" s="72">
        <v>0</v>
      </c>
      <c r="H54" s="72">
        <v>0</v>
      </c>
      <c r="I54" s="72">
        <v>0</v>
      </c>
      <c r="J54" s="72">
        <v>0</v>
      </c>
      <c r="K54" s="72">
        <v>0</v>
      </c>
      <c r="L54" s="72">
        <v>0</v>
      </c>
      <c r="M54" s="72">
        <v>0</v>
      </c>
      <c r="N54" s="72">
        <v>1</v>
      </c>
      <c r="O54" s="74">
        <v>2040</v>
      </c>
    </row>
    <row r="55" spans="2:15" x14ac:dyDescent="0.3">
      <c r="B55" s="33" t="s">
        <v>290</v>
      </c>
      <c r="C55" s="18" t="s">
        <v>292</v>
      </c>
      <c r="D55" s="18" t="s">
        <v>386</v>
      </c>
      <c r="E55" s="72">
        <v>0</v>
      </c>
      <c r="F55" s="72">
        <v>0</v>
      </c>
      <c r="G55" s="72">
        <v>0</v>
      </c>
      <c r="H55" s="72">
        <v>0</v>
      </c>
      <c r="I55" s="72">
        <v>0</v>
      </c>
      <c r="J55" s="72">
        <v>0</v>
      </c>
      <c r="K55" s="72">
        <v>0</v>
      </c>
      <c r="L55" s="72">
        <v>0</v>
      </c>
      <c r="M55" s="72">
        <v>0</v>
      </c>
      <c r="N55" s="72">
        <v>1</v>
      </c>
      <c r="O55" s="74">
        <v>655</v>
      </c>
    </row>
    <row r="56" spans="2:15" x14ac:dyDescent="0.3">
      <c r="B56" s="33" t="s">
        <v>290</v>
      </c>
      <c r="C56" s="18" t="s">
        <v>293</v>
      </c>
      <c r="D56" s="18" t="s">
        <v>362</v>
      </c>
      <c r="E56" s="72">
        <v>0</v>
      </c>
      <c r="F56" s="72">
        <v>0</v>
      </c>
      <c r="G56" s="72">
        <v>0</v>
      </c>
      <c r="H56" s="72">
        <v>0</v>
      </c>
      <c r="I56" s="72">
        <v>0</v>
      </c>
      <c r="J56" s="72">
        <v>0</v>
      </c>
      <c r="K56" s="72">
        <v>0</v>
      </c>
      <c r="L56" s="72">
        <v>0</v>
      </c>
      <c r="M56" s="72">
        <v>0</v>
      </c>
      <c r="N56" s="72">
        <v>0</v>
      </c>
      <c r="O56" s="74">
        <v>0</v>
      </c>
    </row>
    <row r="57" spans="2:15" x14ac:dyDescent="0.3">
      <c r="B57" s="33" t="s">
        <v>290</v>
      </c>
      <c r="C57" s="18" t="s">
        <v>294</v>
      </c>
      <c r="D57" s="18" t="s">
        <v>363</v>
      </c>
      <c r="E57" s="72" t="s">
        <v>601</v>
      </c>
      <c r="F57" s="72">
        <v>4.5351473922902496E-3</v>
      </c>
      <c r="G57" s="72">
        <v>4.5351473922902496E-3</v>
      </c>
      <c r="H57" s="72" t="s">
        <v>601</v>
      </c>
      <c r="I57" s="72">
        <v>0</v>
      </c>
      <c r="J57" s="72">
        <v>0</v>
      </c>
      <c r="K57" s="72">
        <v>0</v>
      </c>
      <c r="L57" s="72">
        <v>0</v>
      </c>
      <c r="M57" s="72">
        <v>0</v>
      </c>
      <c r="N57" s="72">
        <v>0.99092970521541945</v>
      </c>
      <c r="O57" s="74">
        <v>2205</v>
      </c>
    </row>
    <row r="58" spans="2:15" x14ac:dyDescent="0.3">
      <c r="B58" s="33" t="s">
        <v>290</v>
      </c>
      <c r="C58" s="18" t="s">
        <v>295</v>
      </c>
      <c r="D58" s="18" t="s">
        <v>387</v>
      </c>
      <c r="E58" s="72">
        <v>4.5871559633027525E-2</v>
      </c>
      <c r="F58" s="72">
        <v>0.50458715596330272</v>
      </c>
      <c r="G58" s="72">
        <v>0.25688073394495414</v>
      </c>
      <c r="H58" s="72">
        <v>9.1743119266055051E-2</v>
      </c>
      <c r="I58" s="72">
        <v>5.5045871559633031E-2</v>
      </c>
      <c r="J58" s="72">
        <v>3.669724770642202E-2</v>
      </c>
      <c r="K58" s="72">
        <v>1.834862385321101E-2</v>
      </c>
      <c r="L58" s="72">
        <v>0</v>
      </c>
      <c r="M58" s="72">
        <v>0</v>
      </c>
      <c r="N58" s="72" t="s">
        <v>601</v>
      </c>
      <c r="O58" s="74">
        <v>545</v>
      </c>
    </row>
    <row r="59" spans="2:15" x14ac:dyDescent="0.3">
      <c r="B59" s="33" t="s">
        <v>290</v>
      </c>
      <c r="C59" s="18" t="s">
        <v>296</v>
      </c>
      <c r="D59" s="18" t="s">
        <v>388</v>
      </c>
      <c r="E59" s="72">
        <v>0</v>
      </c>
      <c r="F59" s="72">
        <v>0</v>
      </c>
      <c r="G59" s="72">
        <v>0</v>
      </c>
      <c r="H59" s="72">
        <v>0</v>
      </c>
      <c r="I59" s="72">
        <v>0</v>
      </c>
      <c r="J59" s="72">
        <v>0</v>
      </c>
      <c r="K59" s="72">
        <v>0</v>
      </c>
      <c r="L59" s="72">
        <v>0</v>
      </c>
      <c r="M59" s="72">
        <v>0</v>
      </c>
      <c r="N59" s="72">
        <v>0</v>
      </c>
      <c r="O59" s="74">
        <v>0</v>
      </c>
    </row>
    <row r="60" spans="2:15" x14ac:dyDescent="0.3">
      <c r="B60" s="33" t="s">
        <v>290</v>
      </c>
      <c r="C60" s="18" t="s">
        <v>297</v>
      </c>
      <c r="D60" s="18" t="s">
        <v>364</v>
      </c>
      <c r="E60" s="72">
        <v>0</v>
      </c>
      <c r="F60" s="72">
        <v>0</v>
      </c>
      <c r="G60" s="72">
        <v>0</v>
      </c>
      <c r="H60" s="72">
        <v>0</v>
      </c>
      <c r="I60" s="72">
        <v>0</v>
      </c>
      <c r="J60" s="72">
        <v>0</v>
      </c>
      <c r="K60" s="72">
        <v>0</v>
      </c>
      <c r="L60" s="72">
        <v>0</v>
      </c>
      <c r="M60" s="72">
        <v>0</v>
      </c>
      <c r="N60" s="72">
        <v>1</v>
      </c>
      <c r="O60" s="74">
        <v>885</v>
      </c>
    </row>
    <row r="61" spans="2:15" ht="6.75" customHeight="1" x14ac:dyDescent="0.3">
      <c r="N61" s="66"/>
      <c r="O61" s="65"/>
    </row>
    <row r="62" spans="2:15" x14ac:dyDescent="0.3">
      <c r="B62" s="33" t="s">
        <v>250</v>
      </c>
      <c r="C62" s="18" t="s">
        <v>38</v>
      </c>
      <c r="D62" s="21" t="s">
        <v>152</v>
      </c>
      <c r="E62" s="23">
        <v>0</v>
      </c>
      <c r="F62" s="23">
        <v>0</v>
      </c>
      <c r="G62" s="23">
        <v>0</v>
      </c>
      <c r="H62" s="23">
        <v>0</v>
      </c>
      <c r="I62" s="23">
        <v>0</v>
      </c>
      <c r="J62" s="23">
        <v>0</v>
      </c>
      <c r="K62" s="23">
        <v>0</v>
      </c>
      <c r="L62" s="23">
        <v>0</v>
      </c>
      <c r="M62" s="23">
        <v>0</v>
      </c>
      <c r="N62" s="23">
        <v>1</v>
      </c>
      <c r="O62" s="74">
        <v>305</v>
      </c>
    </row>
    <row r="63" spans="2:15" x14ac:dyDescent="0.3">
      <c r="B63" s="33" t="s">
        <v>250</v>
      </c>
      <c r="C63" s="18" t="s">
        <v>40</v>
      </c>
      <c r="D63" s="21" t="s">
        <v>153</v>
      </c>
      <c r="E63" s="23">
        <v>0</v>
      </c>
      <c r="F63" s="23">
        <v>0</v>
      </c>
      <c r="G63" s="23">
        <v>0</v>
      </c>
      <c r="H63" s="23">
        <v>0</v>
      </c>
      <c r="I63" s="23">
        <v>0</v>
      </c>
      <c r="J63" s="23">
        <v>0</v>
      </c>
      <c r="K63" s="23">
        <v>0</v>
      </c>
      <c r="L63" s="23">
        <v>0</v>
      </c>
      <c r="M63" s="23">
        <v>0</v>
      </c>
      <c r="N63" s="23">
        <v>1</v>
      </c>
      <c r="O63" s="74">
        <v>210</v>
      </c>
    </row>
    <row r="64" spans="2:15" x14ac:dyDescent="0.3">
      <c r="B64" s="33" t="s">
        <v>250</v>
      </c>
      <c r="C64" s="18" t="s">
        <v>42</v>
      </c>
      <c r="D64" s="21" t="s">
        <v>300</v>
      </c>
      <c r="E64" s="23">
        <v>0</v>
      </c>
      <c r="F64" s="23">
        <v>0</v>
      </c>
      <c r="G64" s="23">
        <v>0</v>
      </c>
      <c r="H64" s="23">
        <v>0</v>
      </c>
      <c r="I64" s="23">
        <v>0</v>
      </c>
      <c r="J64" s="23">
        <v>0</v>
      </c>
      <c r="K64" s="23">
        <v>0</v>
      </c>
      <c r="L64" s="23">
        <v>0</v>
      </c>
      <c r="M64" s="23">
        <v>0</v>
      </c>
      <c r="N64" s="23">
        <v>1</v>
      </c>
      <c r="O64" s="74">
        <v>745</v>
      </c>
    </row>
    <row r="65" spans="2:15" x14ac:dyDescent="0.3">
      <c r="B65" s="33" t="s">
        <v>250</v>
      </c>
      <c r="C65" s="18" t="s">
        <v>43</v>
      </c>
      <c r="D65" s="21" t="s">
        <v>301</v>
      </c>
      <c r="E65" s="23">
        <v>4.2328042328042326E-2</v>
      </c>
      <c r="F65" s="23">
        <v>7.1428571428571425E-2</v>
      </c>
      <c r="G65" s="23">
        <v>8.7301587301587297E-2</v>
      </c>
      <c r="H65" s="23">
        <v>0</v>
      </c>
      <c r="I65" s="23">
        <v>1.0582010582010581E-2</v>
      </c>
      <c r="J65" s="23">
        <v>7.9365079365079361E-3</v>
      </c>
      <c r="K65" s="23" t="s">
        <v>601</v>
      </c>
      <c r="L65" s="23">
        <v>0</v>
      </c>
      <c r="M65" s="23">
        <v>0</v>
      </c>
      <c r="N65" s="23">
        <v>0.77777777777777779</v>
      </c>
      <c r="O65" s="74">
        <v>1890</v>
      </c>
    </row>
    <row r="66" spans="2:15" x14ac:dyDescent="0.3">
      <c r="B66" s="33" t="s">
        <v>250</v>
      </c>
      <c r="C66" s="18" t="s">
        <v>526</v>
      </c>
      <c r="D66" s="21" t="s">
        <v>527</v>
      </c>
      <c r="E66" s="23">
        <v>0</v>
      </c>
      <c r="F66" s="23">
        <v>0</v>
      </c>
      <c r="G66" s="23">
        <v>0</v>
      </c>
      <c r="H66" s="23">
        <v>0</v>
      </c>
      <c r="I66" s="23">
        <v>0</v>
      </c>
      <c r="J66" s="23">
        <v>0</v>
      </c>
      <c r="K66" s="23">
        <v>0</v>
      </c>
      <c r="L66" s="23">
        <v>0</v>
      </c>
      <c r="M66" s="23">
        <v>0</v>
      </c>
      <c r="N66" s="23">
        <v>0</v>
      </c>
      <c r="O66" s="74">
        <v>0</v>
      </c>
    </row>
    <row r="67" spans="2:15" x14ac:dyDescent="0.3">
      <c r="B67" s="33" t="s">
        <v>250</v>
      </c>
      <c r="C67" s="18" t="s">
        <v>434</v>
      </c>
      <c r="D67" s="21" t="s">
        <v>435</v>
      </c>
      <c r="E67" s="23">
        <v>0</v>
      </c>
      <c r="F67" s="23">
        <v>0</v>
      </c>
      <c r="G67" s="23">
        <v>0</v>
      </c>
      <c r="H67" s="23">
        <v>0</v>
      </c>
      <c r="I67" s="23">
        <v>0</v>
      </c>
      <c r="J67" s="23">
        <v>0</v>
      </c>
      <c r="K67" s="23">
        <v>0</v>
      </c>
      <c r="L67" s="23">
        <v>0</v>
      </c>
      <c r="M67" s="23">
        <v>0</v>
      </c>
      <c r="N67" s="23">
        <v>0</v>
      </c>
      <c r="O67" s="74">
        <v>0</v>
      </c>
    </row>
    <row r="68" spans="2:15" x14ac:dyDescent="0.3">
      <c r="B68" s="33" t="s">
        <v>250</v>
      </c>
      <c r="C68" s="18" t="s">
        <v>50</v>
      </c>
      <c r="D68" s="21" t="s">
        <v>160</v>
      </c>
      <c r="E68" s="23">
        <v>2.0202020202020204E-2</v>
      </c>
      <c r="F68" s="23">
        <v>5.0505050505050504E-2</v>
      </c>
      <c r="G68" s="23">
        <v>0.21212121212121213</v>
      </c>
      <c r="H68" s="23">
        <v>0.13131313131313133</v>
      </c>
      <c r="I68" s="23">
        <v>2.0202020202020204E-2</v>
      </c>
      <c r="J68" s="23">
        <v>2.0202020202020204E-2</v>
      </c>
      <c r="K68" s="23" t="s">
        <v>601</v>
      </c>
      <c r="L68" s="23">
        <v>0</v>
      </c>
      <c r="M68" s="23">
        <v>0</v>
      </c>
      <c r="N68" s="23">
        <v>0.55555555555555558</v>
      </c>
      <c r="O68" s="74">
        <v>495</v>
      </c>
    </row>
    <row r="69" spans="2:15" x14ac:dyDescent="0.3">
      <c r="B69" s="33" t="s">
        <v>250</v>
      </c>
      <c r="C69" s="18" t="s">
        <v>58</v>
      </c>
      <c r="D69" s="21" t="s">
        <v>166</v>
      </c>
      <c r="E69" s="23">
        <v>0</v>
      </c>
      <c r="F69" s="23">
        <v>0</v>
      </c>
      <c r="G69" s="23">
        <v>0</v>
      </c>
      <c r="H69" s="23">
        <v>0</v>
      </c>
      <c r="I69" s="23">
        <v>0</v>
      </c>
      <c r="J69" s="23">
        <v>0</v>
      </c>
      <c r="K69" s="23">
        <v>0</v>
      </c>
      <c r="L69" s="23">
        <v>0</v>
      </c>
      <c r="M69" s="23">
        <v>0</v>
      </c>
      <c r="N69" s="23">
        <v>0</v>
      </c>
      <c r="O69" s="74">
        <v>0</v>
      </c>
    </row>
    <row r="70" spans="2:15" x14ac:dyDescent="0.3">
      <c r="B70" s="33" t="s">
        <v>250</v>
      </c>
      <c r="C70" s="18" t="s">
        <v>68</v>
      </c>
      <c r="D70" s="21" t="s">
        <v>303</v>
      </c>
      <c r="E70" s="23">
        <v>0</v>
      </c>
      <c r="F70" s="23">
        <v>0</v>
      </c>
      <c r="G70" s="23">
        <v>0</v>
      </c>
      <c r="H70" s="23">
        <v>0</v>
      </c>
      <c r="I70" s="23">
        <v>0</v>
      </c>
      <c r="J70" s="23">
        <v>0</v>
      </c>
      <c r="K70" s="23">
        <v>0</v>
      </c>
      <c r="L70" s="23">
        <v>0</v>
      </c>
      <c r="M70" s="23">
        <v>0</v>
      </c>
      <c r="N70" s="23">
        <v>1</v>
      </c>
      <c r="O70" s="74">
        <v>1045</v>
      </c>
    </row>
    <row r="71" spans="2:15" x14ac:dyDescent="0.3">
      <c r="B71" s="33" t="s">
        <v>240</v>
      </c>
      <c r="C71" s="18" t="s">
        <v>22</v>
      </c>
      <c r="D71" s="21" t="s">
        <v>141</v>
      </c>
      <c r="E71" s="23">
        <v>0</v>
      </c>
      <c r="F71" s="23" t="s">
        <v>601</v>
      </c>
      <c r="G71" s="23" t="s">
        <v>601</v>
      </c>
      <c r="H71" s="23">
        <v>0</v>
      </c>
      <c r="I71" s="23">
        <v>0</v>
      </c>
      <c r="J71" s="23" t="s">
        <v>601</v>
      </c>
      <c r="K71" s="23">
        <v>0</v>
      </c>
      <c r="L71" s="23">
        <v>0</v>
      </c>
      <c r="M71" s="23">
        <v>0</v>
      </c>
      <c r="N71" s="23">
        <v>0.97959183673469385</v>
      </c>
      <c r="O71" s="74">
        <v>245</v>
      </c>
    </row>
    <row r="72" spans="2:15" x14ac:dyDescent="0.3">
      <c r="B72" s="33" t="s">
        <v>240</v>
      </c>
      <c r="C72" s="18" t="s">
        <v>438</v>
      </c>
      <c r="D72" s="21" t="s">
        <v>439</v>
      </c>
      <c r="E72" s="23">
        <v>0</v>
      </c>
      <c r="F72" s="23">
        <v>0</v>
      </c>
      <c r="G72" s="23">
        <v>0</v>
      </c>
      <c r="H72" s="23">
        <v>0</v>
      </c>
      <c r="I72" s="23">
        <v>0</v>
      </c>
      <c r="J72" s="23">
        <v>0</v>
      </c>
      <c r="K72" s="23">
        <v>0</v>
      </c>
      <c r="L72" s="23">
        <v>0</v>
      </c>
      <c r="M72" s="23">
        <v>0</v>
      </c>
      <c r="N72" s="23">
        <v>1</v>
      </c>
      <c r="O72" s="74">
        <v>680</v>
      </c>
    </row>
    <row r="73" spans="2:15" x14ac:dyDescent="0.3">
      <c r="B73" s="33" t="s">
        <v>240</v>
      </c>
      <c r="C73" s="18" t="s">
        <v>23</v>
      </c>
      <c r="D73" s="21" t="s">
        <v>305</v>
      </c>
      <c r="E73" s="23">
        <v>0.05</v>
      </c>
      <c r="F73" s="23">
        <v>0.21249999999999999</v>
      </c>
      <c r="G73" s="23">
        <v>0.2</v>
      </c>
      <c r="H73" s="23">
        <v>6.25E-2</v>
      </c>
      <c r="I73" s="23" t="s">
        <v>601</v>
      </c>
      <c r="J73" s="23">
        <v>2.5000000000000001E-2</v>
      </c>
      <c r="K73" s="23" t="s">
        <v>601</v>
      </c>
      <c r="L73" s="23">
        <v>0</v>
      </c>
      <c r="M73" s="23" t="s">
        <v>601</v>
      </c>
      <c r="N73" s="23">
        <v>0.42499999999999999</v>
      </c>
      <c r="O73" s="74">
        <v>400</v>
      </c>
    </row>
    <row r="74" spans="2:15" x14ac:dyDescent="0.3">
      <c r="B74" s="33" t="s">
        <v>240</v>
      </c>
      <c r="C74" s="18" t="s">
        <v>24</v>
      </c>
      <c r="D74" s="21" t="s">
        <v>142</v>
      </c>
      <c r="E74" s="23">
        <v>0</v>
      </c>
      <c r="F74" s="23">
        <v>0</v>
      </c>
      <c r="G74" s="23">
        <v>0</v>
      </c>
      <c r="H74" s="23">
        <v>0</v>
      </c>
      <c r="I74" s="23">
        <v>0</v>
      </c>
      <c r="J74" s="23">
        <v>0</v>
      </c>
      <c r="K74" s="23">
        <v>0</v>
      </c>
      <c r="L74" s="23">
        <v>0</v>
      </c>
      <c r="M74" s="23">
        <v>0</v>
      </c>
      <c r="N74" s="23">
        <v>1</v>
      </c>
      <c r="O74" s="74">
        <v>130</v>
      </c>
    </row>
    <row r="75" spans="2:15" x14ac:dyDescent="0.3">
      <c r="B75" s="33" t="s">
        <v>240</v>
      </c>
      <c r="C75" s="18" t="s">
        <v>25</v>
      </c>
      <c r="D75" s="21" t="s">
        <v>306</v>
      </c>
      <c r="E75" s="23" t="s">
        <v>601</v>
      </c>
      <c r="F75" s="23">
        <v>2.5316455696202531E-2</v>
      </c>
      <c r="G75" s="23" t="s">
        <v>601</v>
      </c>
      <c r="H75" s="23" t="s">
        <v>601</v>
      </c>
      <c r="I75" s="23">
        <v>0</v>
      </c>
      <c r="J75" s="23">
        <v>0</v>
      </c>
      <c r="K75" s="23">
        <v>0</v>
      </c>
      <c r="L75" s="23">
        <v>0</v>
      </c>
      <c r="M75" s="23">
        <v>0</v>
      </c>
      <c r="N75" s="23">
        <v>0.94936708860759489</v>
      </c>
      <c r="O75" s="74">
        <v>395</v>
      </c>
    </row>
    <row r="76" spans="2:15" x14ac:dyDescent="0.3">
      <c r="B76" s="33" t="s">
        <v>240</v>
      </c>
      <c r="C76" s="18" t="s">
        <v>442</v>
      </c>
      <c r="D76" s="21" t="s">
        <v>443</v>
      </c>
      <c r="E76" s="23">
        <v>0</v>
      </c>
      <c r="F76" s="23">
        <v>0</v>
      </c>
      <c r="G76" s="23">
        <v>0</v>
      </c>
      <c r="H76" s="23">
        <v>0</v>
      </c>
      <c r="I76" s="23">
        <v>0</v>
      </c>
      <c r="J76" s="23">
        <v>0</v>
      </c>
      <c r="K76" s="23">
        <v>0</v>
      </c>
      <c r="L76" s="23">
        <v>0</v>
      </c>
      <c r="M76" s="23">
        <v>0</v>
      </c>
      <c r="N76" s="23">
        <v>1</v>
      </c>
      <c r="O76" s="74">
        <v>465</v>
      </c>
    </row>
    <row r="77" spans="2:15" x14ac:dyDescent="0.3">
      <c r="B77" s="33" t="s">
        <v>240</v>
      </c>
      <c r="C77" s="18" t="s">
        <v>26</v>
      </c>
      <c r="D77" s="21" t="s">
        <v>307</v>
      </c>
      <c r="E77" s="23">
        <v>7.9710144927536225E-2</v>
      </c>
      <c r="F77" s="23">
        <v>0.19565217391304349</v>
      </c>
      <c r="G77" s="23">
        <v>0.43478260869565216</v>
      </c>
      <c r="H77" s="23">
        <v>5.7971014492753624E-2</v>
      </c>
      <c r="I77" s="23">
        <v>4.3478260869565216E-2</v>
      </c>
      <c r="J77" s="23">
        <v>2.8985507246376812E-2</v>
      </c>
      <c r="K77" s="23" t="s">
        <v>601</v>
      </c>
      <c r="L77" s="23">
        <v>0</v>
      </c>
      <c r="M77" s="23">
        <v>0</v>
      </c>
      <c r="N77" s="23">
        <v>0.15942028985507245</v>
      </c>
      <c r="O77" s="74">
        <v>690</v>
      </c>
    </row>
    <row r="78" spans="2:15" x14ac:dyDescent="0.3">
      <c r="B78" s="33" t="s">
        <v>240</v>
      </c>
      <c r="C78" s="18" t="s">
        <v>28</v>
      </c>
      <c r="D78" s="21" t="s">
        <v>144</v>
      </c>
      <c r="E78" s="23">
        <v>5.8823529411764705E-2</v>
      </c>
      <c r="F78" s="23">
        <v>0.36470588235294116</v>
      </c>
      <c r="G78" s="23">
        <v>0.35294117647058826</v>
      </c>
      <c r="H78" s="23">
        <v>5.8823529411764705E-2</v>
      </c>
      <c r="I78" s="23">
        <v>2.3529411764705882E-2</v>
      </c>
      <c r="J78" s="23">
        <v>2.3529411764705882E-2</v>
      </c>
      <c r="K78" s="23" t="s">
        <v>601</v>
      </c>
      <c r="L78" s="23">
        <v>0</v>
      </c>
      <c r="M78" s="23">
        <v>0</v>
      </c>
      <c r="N78" s="23">
        <v>0.11764705882352941</v>
      </c>
      <c r="O78" s="74">
        <v>425</v>
      </c>
    </row>
    <row r="79" spans="2:15" x14ac:dyDescent="0.3">
      <c r="B79" s="33" t="s">
        <v>240</v>
      </c>
      <c r="C79" s="18" t="s">
        <v>29</v>
      </c>
      <c r="D79" s="21" t="s">
        <v>145</v>
      </c>
      <c r="E79" s="23">
        <v>0</v>
      </c>
      <c r="F79" s="23">
        <v>0</v>
      </c>
      <c r="G79" s="23">
        <v>0</v>
      </c>
      <c r="H79" s="23">
        <v>0</v>
      </c>
      <c r="I79" s="23">
        <v>0</v>
      </c>
      <c r="J79" s="23">
        <v>0</v>
      </c>
      <c r="K79" s="23">
        <v>0</v>
      </c>
      <c r="L79" s="23">
        <v>0</v>
      </c>
      <c r="M79" s="23">
        <v>0</v>
      </c>
      <c r="N79" s="23">
        <v>1</v>
      </c>
      <c r="O79" s="74">
        <v>1140</v>
      </c>
    </row>
    <row r="80" spans="2:15" x14ac:dyDescent="0.3">
      <c r="B80" s="33" t="s">
        <v>240</v>
      </c>
      <c r="C80" s="18" t="s">
        <v>30</v>
      </c>
      <c r="D80" s="21" t="s">
        <v>146</v>
      </c>
      <c r="E80" s="23">
        <v>0</v>
      </c>
      <c r="F80" s="23">
        <v>0</v>
      </c>
      <c r="G80" s="23">
        <v>0</v>
      </c>
      <c r="H80" s="23">
        <v>0</v>
      </c>
      <c r="I80" s="23">
        <v>0</v>
      </c>
      <c r="J80" s="23">
        <v>0</v>
      </c>
      <c r="K80" s="23">
        <v>0</v>
      </c>
      <c r="L80" s="23">
        <v>0</v>
      </c>
      <c r="M80" s="23">
        <v>0</v>
      </c>
      <c r="N80" s="23">
        <v>1</v>
      </c>
      <c r="O80" s="74">
        <v>1380</v>
      </c>
    </row>
    <row r="81" spans="2:15" x14ac:dyDescent="0.3">
      <c r="B81" s="33" t="s">
        <v>240</v>
      </c>
      <c r="C81" s="18" t="s">
        <v>31</v>
      </c>
      <c r="D81" s="21" t="s">
        <v>308</v>
      </c>
      <c r="E81" s="23" t="s">
        <v>601</v>
      </c>
      <c r="F81" s="23">
        <v>2.7777777777777776E-2</v>
      </c>
      <c r="G81" s="23">
        <v>0.125</v>
      </c>
      <c r="H81" s="23">
        <v>8.3333333333333329E-2</v>
      </c>
      <c r="I81" s="23">
        <v>2.7777777777777776E-2</v>
      </c>
      <c r="J81" s="23" t="s">
        <v>601</v>
      </c>
      <c r="K81" s="23" t="s">
        <v>601</v>
      </c>
      <c r="L81" s="23">
        <v>0</v>
      </c>
      <c r="M81" s="23">
        <v>0</v>
      </c>
      <c r="N81" s="23">
        <v>0.70833333333333337</v>
      </c>
      <c r="O81" s="74">
        <v>360</v>
      </c>
    </row>
    <row r="82" spans="2:15" x14ac:dyDescent="0.3">
      <c r="B82" s="33" t="s">
        <v>240</v>
      </c>
      <c r="C82" s="18" t="s">
        <v>32</v>
      </c>
      <c r="D82" s="21" t="s">
        <v>309</v>
      </c>
      <c r="E82" s="23">
        <v>0</v>
      </c>
      <c r="F82" s="23">
        <v>0</v>
      </c>
      <c r="G82" s="23">
        <v>0</v>
      </c>
      <c r="H82" s="23">
        <v>0</v>
      </c>
      <c r="I82" s="23">
        <v>0</v>
      </c>
      <c r="J82" s="23">
        <v>0</v>
      </c>
      <c r="K82" s="23">
        <v>0</v>
      </c>
      <c r="L82" s="23">
        <v>0</v>
      </c>
      <c r="M82" s="23">
        <v>0</v>
      </c>
      <c r="N82" s="23">
        <v>0</v>
      </c>
      <c r="O82" s="74">
        <v>0</v>
      </c>
    </row>
    <row r="83" spans="2:15" x14ac:dyDescent="0.3">
      <c r="B83" s="33" t="s">
        <v>240</v>
      </c>
      <c r="C83" s="18" t="s">
        <v>450</v>
      </c>
      <c r="D83" s="21" t="s">
        <v>451</v>
      </c>
      <c r="E83" s="23">
        <v>0</v>
      </c>
      <c r="F83" s="23">
        <v>0</v>
      </c>
      <c r="G83" s="23">
        <v>0</v>
      </c>
      <c r="H83" s="23" t="s">
        <v>601</v>
      </c>
      <c r="I83" s="23">
        <v>0</v>
      </c>
      <c r="J83" s="23">
        <v>0</v>
      </c>
      <c r="K83" s="23">
        <v>0</v>
      </c>
      <c r="L83" s="23">
        <v>0</v>
      </c>
      <c r="M83" s="23">
        <v>0</v>
      </c>
      <c r="N83" s="23">
        <v>1</v>
      </c>
      <c r="O83" s="74">
        <v>340</v>
      </c>
    </row>
    <row r="84" spans="2:15" x14ac:dyDescent="0.3">
      <c r="B84" s="33" t="s">
        <v>240</v>
      </c>
      <c r="C84" s="18" t="s">
        <v>452</v>
      </c>
      <c r="D84" s="21" t="s">
        <v>453</v>
      </c>
      <c r="E84" s="23">
        <v>0</v>
      </c>
      <c r="F84" s="23">
        <v>0</v>
      </c>
      <c r="G84" s="23">
        <v>0</v>
      </c>
      <c r="H84" s="23">
        <v>0</v>
      </c>
      <c r="I84" s="23">
        <v>0</v>
      </c>
      <c r="J84" s="23">
        <v>0</v>
      </c>
      <c r="K84" s="23">
        <v>0</v>
      </c>
      <c r="L84" s="23">
        <v>0</v>
      </c>
      <c r="M84" s="23">
        <v>0</v>
      </c>
      <c r="N84" s="23">
        <v>1</v>
      </c>
      <c r="O84" s="74">
        <v>3415</v>
      </c>
    </row>
    <row r="85" spans="2:15" x14ac:dyDescent="0.3">
      <c r="B85" s="33" t="s">
        <v>240</v>
      </c>
      <c r="C85" s="18" t="s">
        <v>440</v>
      </c>
      <c r="D85" s="21" t="s">
        <v>441</v>
      </c>
      <c r="E85" s="23">
        <v>0</v>
      </c>
      <c r="F85" s="23">
        <v>0</v>
      </c>
      <c r="G85" s="23">
        <v>0</v>
      </c>
      <c r="H85" s="23">
        <v>0</v>
      </c>
      <c r="I85" s="23">
        <v>0</v>
      </c>
      <c r="J85" s="23">
        <v>0</v>
      </c>
      <c r="K85" s="23">
        <v>0</v>
      </c>
      <c r="L85" s="23">
        <v>0</v>
      </c>
      <c r="M85" s="23">
        <v>0</v>
      </c>
      <c r="N85" s="23">
        <v>0</v>
      </c>
      <c r="O85" s="74">
        <v>0</v>
      </c>
    </row>
    <row r="86" spans="2:15" x14ac:dyDescent="0.3">
      <c r="B86" s="33" t="s">
        <v>240</v>
      </c>
      <c r="C86" s="18" t="s">
        <v>444</v>
      </c>
      <c r="D86" s="21" t="s">
        <v>445</v>
      </c>
      <c r="E86" s="23">
        <v>0</v>
      </c>
      <c r="F86" s="23">
        <v>0</v>
      </c>
      <c r="G86" s="23">
        <v>0</v>
      </c>
      <c r="H86" s="23">
        <v>0</v>
      </c>
      <c r="I86" s="23">
        <v>0</v>
      </c>
      <c r="J86" s="23">
        <v>0</v>
      </c>
      <c r="K86" s="23">
        <v>0</v>
      </c>
      <c r="L86" s="23">
        <v>0</v>
      </c>
      <c r="M86" s="23">
        <v>0</v>
      </c>
      <c r="N86" s="23">
        <v>1</v>
      </c>
      <c r="O86" s="74">
        <v>815</v>
      </c>
    </row>
    <row r="87" spans="2:15" x14ac:dyDescent="0.3">
      <c r="B87" s="33" t="s">
        <v>240</v>
      </c>
      <c r="C87" s="18" t="s">
        <v>33</v>
      </c>
      <c r="D87" s="21" t="s">
        <v>147</v>
      </c>
      <c r="E87" s="23">
        <v>2.3738872403560832E-2</v>
      </c>
      <c r="F87" s="23">
        <v>4.7477744807121663E-2</v>
      </c>
      <c r="G87" s="23">
        <v>0.28783382789317508</v>
      </c>
      <c r="H87" s="23">
        <v>7.71513353115727E-2</v>
      </c>
      <c r="I87" s="23">
        <v>3.2640949554896145E-2</v>
      </c>
      <c r="J87" s="23">
        <v>1.1869436201780416E-2</v>
      </c>
      <c r="K87" s="23" t="s">
        <v>601</v>
      </c>
      <c r="L87" s="23">
        <v>0</v>
      </c>
      <c r="M87" s="23">
        <v>0</v>
      </c>
      <c r="N87" s="23">
        <v>0.51632047477744802</v>
      </c>
      <c r="O87" s="74">
        <v>1685</v>
      </c>
    </row>
    <row r="88" spans="2:15" x14ac:dyDescent="0.3">
      <c r="B88" s="33" t="s">
        <v>240</v>
      </c>
      <c r="C88" s="18" t="s">
        <v>446</v>
      </c>
      <c r="D88" s="21" t="s">
        <v>447</v>
      </c>
      <c r="E88" s="23">
        <v>0</v>
      </c>
      <c r="F88" s="23">
        <v>0</v>
      </c>
      <c r="G88" s="23">
        <v>0</v>
      </c>
      <c r="H88" s="23" t="s">
        <v>601</v>
      </c>
      <c r="I88" s="23">
        <v>0</v>
      </c>
      <c r="J88" s="23">
        <v>0</v>
      </c>
      <c r="K88" s="23">
        <v>0</v>
      </c>
      <c r="L88" s="23">
        <v>0</v>
      </c>
      <c r="M88" s="23">
        <v>0</v>
      </c>
      <c r="N88" s="23">
        <v>1</v>
      </c>
      <c r="O88" s="74">
        <v>600</v>
      </c>
    </row>
    <row r="89" spans="2:15" x14ac:dyDescent="0.3">
      <c r="B89" s="33" t="s">
        <v>240</v>
      </c>
      <c r="C89" s="18" t="s">
        <v>34</v>
      </c>
      <c r="D89" s="21" t="s">
        <v>148</v>
      </c>
      <c r="E89" s="23">
        <v>0</v>
      </c>
      <c r="F89" s="23">
        <v>0</v>
      </c>
      <c r="G89" s="23">
        <v>0</v>
      </c>
      <c r="H89" s="23">
        <v>0</v>
      </c>
      <c r="I89" s="23">
        <v>0</v>
      </c>
      <c r="J89" s="23">
        <v>0</v>
      </c>
      <c r="K89" s="23">
        <v>0</v>
      </c>
      <c r="L89" s="23">
        <v>0</v>
      </c>
      <c r="M89" s="23">
        <v>0</v>
      </c>
      <c r="N89" s="23">
        <v>1</v>
      </c>
      <c r="O89" s="74">
        <v>410</v>
      </c>
    </row>
    <row r="90" spans="2:15" x14ac:dyDescent="0.3">
      <c r="B90" s="33" t="s">
        <v>240</v>
      </c>
      <c r="C90" s="18" t="s">
        <v>448</v>
      </c>
      <c r="D90" s="21" t="s">
        <v>449</v>
      </c>
      <c r="E90" s="23">
        <v>0</v>
      </c>
      <c r="F90" s="23">
        <v>0</v>
      </c>
      <c r="G90" s="23">
        <v>0</v>
      </c>
      <c r="H90" s="23">
        <v>0</v>
      </c>
      <c r="I90" s="23">
        <v>0</v>
      </c>
      <c r="J90" s="23">
        <v>0</v>
      </c>
      <c r="K90" s="23">
        <v>0</v>
      </c>
      <c r="L90" s="23">
        <v>0</v>
      </c>
      <c r="M90" s="23">
        <v>0</v>
      </c>
      <c r="N90" s="23">
        <v>0</v>
      </c>
      <c r="O90" s="74">
        <v>0</v>
      </c>
    </row>
    <row r="91" spans="2:15" x14ac:dyDescent="0.3">
      <c r="B91" s="33" t="s">
        <v>240</v>
      </c>
      <c r="C91" s="18" t="s">
        <v>35</v>
      </c>
      <c r="D91" s="21" t="s">
        <v>149</v>
      </c>
      <c r="E91" s="23">
        <v>5.8823529411764705E-2</v>
      </c>
      <c r="F91" s="23">
        <v>0.17647058823529413</v>
      </c>
      <c r="G91" s="23">
        <v>0.35294117647058826</v>
      </c>
      <c r="H91" s="23">
        <v>5.8823529411764705E-2</v>
      </c>
      <c r="I91" s="23">
        <v>3.5294117647058823E-2</v>
      </c>
      <c r="J91" s="23" t="s">
        <v>601</v>
      </c>
      <c r="K91" s="23">
        <v>0</v>
      </c>
      <c r="L91" s="23">
        <v>0</v>
      </c>
      <c r="M91" s="23">
        <v>0</v>
      </c>
      <c r="N91" s="23">
        <v>0.31764705882352939</v>
      </c>
      <c r="O91" s="74">
        <v>425</v>
      </c>
    </row>
    <row r="92" spans="2:15" x14ac:dyDescent="0.3">
      <c r="B92" s="33" t="s">
        <v>240</v>
      </c>
      <c r="C92" s="18" t="s">
        <v>436</v>
      </c>
      <c r="D92" s="21" t="s">
        <v>437</v>
      </c>
      <c r="E92" s="23">
        <v>0</v>
      </c>
      <c r="F92" s="23">
        <v>0</v>
      </c>
      <c r="G92" s="23">
        <v>0</v>
      </c>
      <c r="H92" s="23">
        <v>0</v>
      </c>
      <c r="I92" s="23">
        <v>0</v>
      </c>
      <c r="J92" s="23">
        <v>0</v>
      </c>
      <c r="K92" s="23">
        <v>0</v>
      </c>
      <c r="L92" s="23">
        <v>0</v>
      </c>
      <c r="M92" s="23">
        <v>0</v>
      </c>
      <c r="N92" s="23">
        <v>1</v>
      </c>
      <c r="O92" s="74">
        <v>1345</v>
      </c>
    </row>
    <row r="93" spans="2:15" x14ac:dyDescent="0.3">
      <c r="B93" s="33" t="s">
        <v>240</v>
      </c>
      <c r="C93" s="18" t="s">
        <v>36</v>
      </c>
      <c r="D93" s="21" t="s">
        <v>150</v>
      </c>
      <c r="E93" s="23">
        <v>0</v>
      </c>
      <c r="F93" s="23">
        <v>0</v>
      </c>
      <c r="G93" s="23">
        <v>0</v>
      </c>
      <c r="H93" s="23">
        <v>0</v>
      </c>
      <c r="I93" s="23">
        <v>0</v>
      </c>
      <c r="J93" s="23">
        <v>0</v>
      </c>
      <c r="K93" s="23">
        <v>0</v>
      </c>
      <c r="L93" s="23">
        <v>0</v>
      </c>
      <c r="M93" s="23">
        <v>0</v>
      </c>
      <c r="N93" s="23">
        <v>0</v>
      </c>
      <c r="O93" s="74">
        <v>0</v>
      </c>
    </row>
    <row r="94" spans="2:15" x14ac:dyDescent="0.3">
      <c r="B94" s="33" t="s">
        <v>240</v>
      </c>
      <c r="C94" s="18" t="s">
        <v>37</v>
      </c>
      <c r="D94" s="21" t="s">
        <v>151</v>
      </c>
      <c r="E94" s="23">
        <v>0.11940298507462686</v>
      </c>
      <c r="F94" s="23">
        <v>0.11940298507462686</v>
      </c>
      <c r="G94" s="23">
        <v>0.16417910447761194</v>
      </c>
      <c r="H94" s="23">
        <v>7.4626865671641784E-2</v>
      </c>
      <c r="I94" s="23" t="s">
        <v>601</v>
      </c>
      <c r="J94" s="23" t="s">
        <v>601</v>
      </c>
      <c r="K94" s="23" t="s">
        <v>601</v>
      </c>
      <c r="L94" s="23">
        <v>0</v>
      </c>
      <c r="M94" s="23">
        <v>0</v>
      </c>
      <c r="N94" s="23">
        <v>0.4925373134328358</v>
      </c>
      <c r="O94" s="74">
        <v>335</v>
      </c>
    </row>
    <row r="95" spans="2:15" x14ac:dyDescent="0.3">
      <c r="B95" s="33" t="s">
        <v>262</v>
      </c>
      <c r="C95" s="18" t="s">
        <v>458</v>
      </c>
      <c r="D95" s="21" t="s">
        <v>459</v>
      </c>
      <c r="E95" s="23">
        <v>0</v>
      </c>
      <c r="F95" s="23">
        <v>0</v>
      </c>
      <c r="G95" s="23">
        <v>0</v>
      </c>
      <c r="H95" s="23">
        <v>0</v>
      </c>
      <c r="I95" s="23">
        <v>0</v>
      </c>
      <c r="J95" s="23">
        <v>0</v>
      </c>
      <c r="K95" s="23">
        <v>0</v>
      </c>
      <c r="L95" s="23">
        <v>0</v>
      </c>
      <c r="M95" s="23">
        <v>0</v>
      </c>
      <c r="N95" s="23">
        <v>1</v>
      </c>
      <c r="O95" s="74">
        <v>165</v>
      </c>
    </row>
    <row r="96" spans="2:15" x14ac:dyDescent="0.3">
      <c r="B96" s="33" t="s">
        <v>262</v>
      </c>
      <c r="C96" s="18" t="s">
        <v>472</v>
      </c>
      <c r="D96" s="21" t="s">
        <v>473</v>
      </c>
      <c r="E96" s="23">
        <v>0</v>
      </c>
      <c r="F96" s="23">
        <v>0</v>
      </c>
      <c r="G96" s="23">
        <v>0</v>
      </c>
      <c r="H96" s="23">
        <v>0</v>
      </c>
      <c r="I96" s="23">
        <v>0</v>
      </c>
      <c r="J96" s="23">
        <v>0</v>
      </c>
      <c r="K96" s="23">
        <v>0</v>
      </c>
      <c r="L96" s="23">
        <v>0</v>
      </c>
      <c r="M96" s="23">
        <v>0</v>
      </c>
      <c r="N96" s="23">
        <v>0</v>
      </c>
      <c r="O96" s="74">
        <v>0</v>
      </c>
    </row>
    <row r="97" spans="2:15" x14ac:dyDescent="0.3">
      <c r="B97" s="33" t="s">
        <v>262</v>
      </c>
      <c r="C97" s="18" t="s">
        <v>470</v>
      </c>
      <c r="D97" s="21" t="s">
        <v>471</v>
      </c>
      <c r="E97" s="23">
        <v>0</v>
      </c>
      <c r="F97" s="23">
        <v>0</v>
      </c>
      <c r="G97" s="23">
        <v>0</v>
      </c>
      <c r="H97" s="23">
        <v>0</v>
      </c>
      <c r="I97" s="23">
        <v>0</v>
      </c>
      <c r="J97" s="23">
        <v>0</v>
      </c>
      <c r="K97" s="23">
        <v>0</v>
      </c>
      <c r="L97" s="23">
        <v>0</v>
      </c>
      <c r="M97" s="23">
        <v>0</v>
      </c>
      <c r="N97" s="23">
        <v>1</v>
      </c>
      <c r="O97" s="74">
        <v>1980</v>
      </c>
    </row>
    <row r="98" spans="2:15" x14ac:dyDescent="0.3">
      <c r="B98" s="33" t="s">
        <v>262</v>
      </c>
      <c r="C98" s="18" t="s">
        <v>456</v>
      </c>
      <c r="D98" s="21" t="s">
        <v>457</v>
      </c>
      <c r="E98" s="23">
        <v>0</v>
      </c>
      <c r="F98" s="23">
        <v>0</v>
      </c>
      <c r="G98" s="23">
        <v>0</v>
      </c>
      <c r="H98" s="23">
        <v>0</v>
      </c>
      <c r="I98" s="23">
        <v>0</v>
      </c>
      <c r="J98" s="23">
        <v>0</v>
      </c>
      <c r="K98" s="23">
        <v>0</v>
      </c>
      <c r="L98" s="23">
        <v>0</v>
      </c>
      <c r="M98" s="23">
        <v>0</v>
      </c>
      <c r="N98" s="23">
        <v>1</v>
      </c>
      <c r="O98" s="74">
        <v>145</v>
      </c>
    </row>
    <row r="99" spans="2:15" x14ac:dyDescent="0.3">
      <c r="B99" s="33" t="s">
        <v>262</v>
      </c>
      <c r="C99" s="18" t="s">
        <v>44</v>
      </c>
      <c r="D99" s="21" t="s">
        <v>155</v>
      </c>
      <c r="E99" s="23">
        <v>0</v>
      </c>
      <c r="F99" s="23">
        <v>0</v>
      </c>
      <c r="G99" s="23">
        <v>0</v>
      </c>
      <c r="H99" s="23">
        <v>0</v>
      </c>
      <c r="I99" s="23">
        <v>0</v>
      </c>
      <c r="J99" s="23">
        <v>0</v>
      </c>
      <c r="K99" s="23">
        <v>0</v>
      </c>
      <c r="L99" s="23">
        <v>0</v>
      </c>
      <c r="M99" s="23">
        <v>0</v>
      </c>
      <c r="N99" s="23">
        <v>1</v>
      </c>
      <c r="O99" s="74">
        <v>305</v>
      </c>
    </row>
    <row r="100" spans="2:15" x14ac:dyDescent="0.3">
      <c r="B100" s="33" t="s">
        <v>262</v>
      </c>
      <c r="C100" s="18" t="s">
        <v>550</v>
      </c>
      <c r="D100" s="21" t="s">
        <v>551</v>
      </c>
      <c r="E100" s="23">
        <v>0</v>
      </c>
      <c r="F100" s="23">
        <v>0</v>
      </c>
      <c r="G100" s="23">
        <v>0</v>
      </c>
      <c r="H100" s="23">
        <v>0</v>
      </c>
      <c r="I100" s="23">
        <v>0</v>
      </c>
      <c r="J100" s="23">
        <v>0</v>
      </c>
      <c r="K100" s="23">
        <v>0</v>
      </c>
      <c r="L100" s="23">
        <v>0</v>
      </c>
      <c r="M100" s="23">
        <v>0</v>
      </c>
      <c r="N100" s="23">
        <v>0</v>
      </c>
      <c r="O100" s="74">
        <v>0</v>
      </c>
    </row>
    <row r="101" spans="2:15" x14ac:dyDescent="0.3">
      <c r="B101" s="33" t="s">
        <v>262</v>
      </c>
      <c r="C101" s="18" t="s">
        <v>468</v>
      </c>
      <c r="D101" s="21" t="s">
        <v>469</v>
      </c>
      <c r="E101" s="23">
        <v>0</v>
      </c>
      <c r="F101" s="23">
        <v>0</v>
      </c>
      <c r="G101" s="23">
        <v>0</v>
      </c>
      <c r="H101" s="23">
        <v>0</v>
      </c>
      <c r="I101" s="23">
        <v>0</v>
      </c>
      <c r="J101" s="23">
        <v>0</v>
      </c>
      <c r="K101" s="23">
        <v>0</v>
      </c>
      <c r="L101" s="23">
        <v>0</v>
      </c>
      <c r="M101" s="23">
        <v>0</v>
      </c>
      <c r="N101" s="23">
        <v>1</v>
      </c>
      <c r="O101" s="74">
        <v>2110</v>
      </c>
    </row>
    <row r="102" spans="2:15" x14ac:dyDescent="0.3">
      <c r="B102" s="33" t="s">
        <v>262</v>
      </c>
      <c r="C102" s="18" t="s">
        <v>462</v>
      </c>
      <c r="D102" s="21" t="s">
        <v>463</v>
      </c>
      <c r="E102" s="23">
        <v>0</v>
      </c>
      <c r="F102" s="23">
        <v>0</v>
      </c>
      <c r="G102" s="23">
        <v>0</v>
      </c>
      <c r="H102" s="23">
        <v>0</v>
      </c>
      <c r="I102" s="23">
        <v>0</v>
      </c>
      <c r="J102" s="23">
        <v>0</v>
      </c>
      <c r="K102" s="23">
        <v>0</v>
      </c>
      <c r="L102" s="23">
        <v>0</v>
      </c>
      <c r="M102" s="23">
        <v>0</v>
      </c>
      <c r="N102" s="23">
        <v>0</v>
      </c>
      <c r="O102" s="74">
        <v>0</v>
      </c>
    </row>
    <row r="103" spans="2:15" x14ac:dyDescent="0.3">
      <c r="B103" s="33" t="s">
        <v>262</v>
      </c>
      <c r="C103" s="18" t="s">
        <v>460</v>
      </c>
      <c r="D103" s="21" t="s">
        <v>461</v>
      </c>
      <c r="E103" s="23">
        <v>0</v>
      </c>
      <c r="F103" s="23">
        <v>0</v>
      </c>
      <c r="G103" s="23">
        <v>0</v>
      </c>
      <c r="H103" s="23">
        <v>0</v>
      </c>
      <c r="I103" s="23">
        <v>0</v>
      </c>
      <c r="J103" s="23">
        <v>0</v>
      </c>
      <c r="K103" s="23">
        <v>0</v>
      </c>
      <c r="L103" s="23">
        <v>0</v>
      </c>
      <c r="M103" s="23">
        <v>0</v>
      </c>
      <c r="N103" s="23">
        <v>0</v>
      </c>
      <c r="O103" s="74">
        <v>0</v>
      </c>
    </row>
    <row r="104" spans="2:15" x14ac:dyDescent="0.3">
      <c r="B104" s="33" t="s">
        <v>262</v>
      </c>
      <c r="C104" s="18" t="s">
        <v>454</v>
      </c>
      <c r="D104" s="21" t="s">
        <v>455</v>
      </c>
      <c r="E104" s="23">
        <v>0</v>
      </c>
      <c r="F104" s="23">
        <v>0</v>
      </c>
      <c r="G104" s="23">
        <v>0</v>
      </c>
      <c r="H104" s="23">
        <v>0</v>
      </c>
      <c r="I104" s="23">
        <v>0</v>
      </c>
      <c r="J104" s="23">
        <v>0</v>
      </c>
      <c r="K104" s="23">
        <v>0</v>
      </c>
      <c r="L104" s="23">
        <v>0</v>
      </c>
      <c r="M104" s="23">
        <v>0</v>
      </c>
      <c r="N104" s="23">
        <v>1</v>
      </c>
      <c r="O104" s="74">
        <v>1365</v>
      </c>
    </row>
    <row r="105" spans="2:15" x14ac:dyDescent="0.3">
      <c r="B105" s="33" t="s">
        <v>262</v>
      </c>
      <c r="C105" s="18" t="s">
        <v>528</v>
      </c>
      <c r="D105" s="21" t="s">
        <v>529</v>
      </c>
      <c r="E105" s="23">
        <v>0</v>
      </c>
      <c r="F105" s="23">
        <v>0</v>
      </c>
      <c r="G105" s="23">
        <v>0</v>
      </c>
      <c r="H105" s="23">
        <v>0</v>
      </c>
      <c r="I105" s="23">
        <v>0</v>
      </c>
      <c r="J105" s="23">
        <v>0</v>
      </c>
      <c r="K105" s="23">
        <v>0</v>
      </c>
      <c r="L105" s="23">
        <v>0</v>
      </c>
      <c r="M105" s="23">
        <v>0</v>
      </c>
      <c r="N105" s="23">
        <v>1</v>
      </c>
      <c r="O105" s="74">
        <v>485</v>
      </c>
    </row>
    <row r="106" spans="2:15" x14ac:dyDescent="0.3">
      <c r="B106" s="33" t="s">
        <v>262</v>
      </c>
      <c r="C106" s="18" t="s">
        <v>466</v>
      </c>
      <c r="D106" s="21" t="s">
        <v>467</v>
      </c>
      <c r="E106" s="23">
        <v>0</v>
      </c>
      <c r="F106" s="23">
        <v>0</v>
      </c>
      <c r="G106" s="23">
        <v>0</v>
      </c>
      <c r="H106" s="23">
        <v>0</v>
      </c>
      <c r="I106" s="23">
        <v>0</v>
      </c>
      <c r="J106" s="23">
        <v>0</v>
      </c>
      <c r="K106" s="23">
        <v>0</v>
      </c>
      <c r="L106" s="23">
        <v>0</v>
      </c>
      <c r="M106" s="23">
        <v>0</v>
      </c>
      <c r="N106" s="23">
        <v>1</v>
      </c>
      <c r="O106" s="74">
        <v>565</v>
      </c>
    </row>
    <row r="107" spans="2:15" x14ac:dyDescent="0.3">
      <c r="B107" s="33" t="s">
        <v>262</v>
      </c>
      <c r="C107" s="18" t="s">
        <v>464</v>
      </c>
      <c r="D107" s="21" t="s">
        <v>465</v>
      </c>
      <c r="E107" s="23">
        <v>0</v>
      </c>
      <c r="F107" s="23">
        <v>0</v>
      </c>
      <c r="G107" s="23">
        <v>0</v>
      </c>
      <c r="H107" s="23">
        <v>0</v>
      </c>
      <c r="I107" s="23">
        <v>0</v>
      </c>
      <c r="J107" s="23">
        <v>0</v>
      </c>
      <c r="K107" s="23">
        <v>0</v>
      </c>
      <c r="L107" s="23">
        <v>0</v>
      </c>
      <c r="M107" s="23">
        <v>0</v>
      </c>
      <c r="N107" s="23">
        <v>0</v>
      </c>
      <c r="O107" s="74">
        <v>0</v>
      </c>
    </row>
    <row r="108" spans="2:15" x14ac:dyDescent="0.3">
      <c r="B108" s="33" t="s">
        <v>262</v>
      </c>
      <c r="C108" s="18" t="s">
        <v>53</v>
      </c>
      <c r="D108" s="21" t="s">
        <v>311</v>
      </c>
      <c r="E108" s="23">
        <v>0</v>
      </c>
      <c r="F108" s="23">
        <v>0</v>
      </c>
      <c r="G108" s="23">
        <v>0</v>
      </c>
      <c r="H108" s="23">
        <v>0</v>
      </c>
      <c r="I108" s="23">
        <v>0</v>
      </c>
      <c r="J108" s="23">
        <v>0</v>
      </c>
      <c r="K108" s="23">
        <v>0</v>
      </c>
      <c r="L108" s="23">
        <v>0</v>
      </c>
      <c r="M108" s="23">
        <v>0</v>
      </c>
      <c r="N108" s="23">
        <v>1</v>
      </c>
      <c r="O108" s="74">
        <v>245</v>
      </c>
    </row>
    <row r="109" spans="2:15" x14ac:dyDescent="0.3">
      <c r="B109" s="33" t="s">
        <v>262</v>
      </c>
      <c r="C109" s="18" t="s">
        <v>530</v>
      </c>
      <c r="D109" s="21" t="s">
        <v>531</v>
      </c>
      <c r="E109" s="23">
        <v>0</v>
      </c>
      <c r="F109" s="23">
        <v>0</v>
      </c>
      <c r="G109" s="23">
        <v>0</v>
      </c>
      <c r="H109" s="23">
        <v>0</v>
      </c>
      <c r="I109" s="23">
        <v>0</v>
      </c>
      <c r="J109" s="23">
        <v>0</v>
      </c>
      <c r="K109" s="23">
        <v>0</v>
      </c>
      <c r="L109" s="23">
        <v>0</v>
      </c>
      <c r="M109" s="23">
        <v>0</v>
      </c>
      <c r="N109" s="23">
        <v>1</v>
      </c>
      <c r="O109" s="74">
        <v>280</v>
      </c>
    </row>
    <row r="110" spans="2:15" x14ac:dyDescent="0.3">
      <c r="B110" s="33" t="s">
        <v>262</v>
      </c>
      <c r="C110" s="18" t="s">
        <v>54</v>
      </c>
      <c r="D110" s="21" t="s">
        <v>163</v>
      </c>
      <c r="E110" s="23">
        <v>0</v>
      </c>
      <c r="F110" s="23">
        <v>0</v>
      </c>
      <c r="G110" s="23">
        <v>0</v>
      </c>
      <c r="H110" s="23">
        <v>0</v>
      </c>
      <c r="I110" s="23">
        <v>0</v>
      </c>
      <c r="J110" s="23">
        <v>0</v>
      </c>
      <c r="K110" s="23">
        <v>0</v>
      </c>
      <c r="L110" s="23">
        <v>0</v>
      </c>
      <c r="M110" s="23">
        <v>0</v>
      </c>
      <c r="N110" s="23">
        <v>1</v>
      </c>
      <c r="O110" s="74">
        <v>820</v>
      </c>
    </row>
    <row r="111" spans="2:15" x14ac:dyDescent="0.3">
      <c r="B111" s="33" t="s">
        <v>262</v>
      </c>
      <c r="C111" s="18" t="s">
        <v>60</v>
      </c>
      <c r="D111" s="21" t="s">
        <v>168</v>
      </c>
      <c r="E111" s="23">
        <v>0</v>
      </c>
      <c r="F111" s="23">
        <v>0</v>
      </c>
      <c r="G111" s="23">
        <v>0</v>
      </c>
      <c r="H111" s="23">
        <v>0</v>
      </c>
      <c r="I111" s="23">
        <v>0</v>
      </c>
      <c r="J111" s="23">
        <v>0</v>
      </c>
      <c r="K111" s="23">
        <v>0</v>
      </c>
      <c r="L111" s="23">
        <v>0</v>
      </c>
      <c r="M111" s="23">
        <v>0</v>
      </c>
      <c r="N111" s="23">
        <v>1</v>
      </c>
      <c r="O111" s="74">
        <v>835</v>
      </c>
    </row>
    <row r="112" spans="2:15" x14ac:dyDescent="0.3">
      <c r="B112" s="33" t="s">
        <v>262</v>
      </c>
      <c r="C112" s="18" t="s">
        <v>55</v>
      </c>
      <c r="D112" s="21" t="s">
        <v>312</v>
      </c>
      <c r="E112" s="23">
        <v>0</v>
      </c>
      <c r="F112" s="23">
        <v>0</v>
      </c>
      <c r="G112" s="23">
        <v>0</v>
      </c>
      <c r="H112" s="23">
        <v>0</v>
      </c>
      <c r="I112" s="23">
        <v>0</v>
      </c>
      <c r="J112" s="23">
        <v>0</v>
      </c>
      <c r="K112" s="23">
        <v>0</v>
      </c>
      <c r="L112" s="23">
        <v>0</v>
      </c>
      <c r="M112" s="23">
        <v>0</v>
      </c>
      <c r="N112" s="23">
        <v>1</v>
      </c>
      <c r="O112" s="74">
        <v>380</v>
      </c>
    </row>
    <row r="113" spans="2:15" x14ac:dyDescent="0.3">
      <c r="B113" s="33" t="s">
        <v>262</v>
      </c>
      <c r="C113" s="18" t="s">
        <v>61</v>
      </c>
      <c r="D113" s="21" t="s">
        <v>169</v>
      </c>
      <c r="E113" s="23">
        <v>0</v>
      </c>
      <c r="F113" s="23">
        <v>0</v>
      </c>
      <c r="G113" s="23">
        <v>0</v>
      </c>
      <c r="H113" s="23">
        <v>0</v>
      </c>
      <c r="I113" s="23">
        <v>0</v>
      </c>
      <c r="J113" s="23">
        <v>0</v>
      </c>
      <c r="K113" s="23">
        <v>0</v>
      </c>
      <c r="L113" s="23">
        <v>0</v>
      </c>
      <c r="M113" s="23">
        <v>0</v>
      </c>
      <c r="N113" s="23">
        <v>1</v>
      </c>
      <c r="O113" s="74">
        <v>895</v>
      </c>
    </row>
    <row r="114" spans="2:15" x14ac:dyDescent="0.3">
      <c r="B114" s="33" t="s">
        <v>262</v>
      </c>
      <c r="C114" s="18" t="s">
        <v>62</v>
      </c>
      <c r="D114" s="21" t="s">
        <v>170</v>
      </c>
      <c r="E114" s="23">
        <v>0</v>
      </c>
      <c r="F114" s="23">
        <v>0</v>
      </c>
      <c r="G114" s="23">
        <v>0</v>
      </c>
      <c r="H114" s="23">
        <v>0</v>
      </c>
      <c r="I114" s="23">
        <v>0</v>
      </c>
      <c r="J114" s="23">
        <v>0</v>
      </c>
      <c r="K114" s="23">
        <v>0</v>
      </c>
      <c r="L114" s="23">
        <v>0</v>
      </c>
      <c r="M114" s="23">
        <v>0</v>
      </c>
      <c r="N114" s="23">
        <v>1</v>
      </c>
      <c r="O114" s="74">
        <v>375</v>
      </c>
    </row>
    <row r="115" spans="2:15" x14ac:dyDescent="0.3">
      <c r="B115" s="33" t="s">
        <v>262</v>
      </c>
      <c r="C115" s="18" t="s">
        <v>63</v>
      </c>
      <c r="D115" s="21" t="s">
        <v>313</v>
      </c>
      <c r="E115" s="23">
        <v>0</v>
      </c>
      <c r="F115" s="23" t="s">
        <v>601</v>
      </c>
      <c r="G115" s="23" t="s">
        <v>601</v>
      </c>
      <c r="H115" s="23">
        <v>0</v>
      </c>
      <c r="I115" s="23" t="s">
        <v>601</v>
      </c>
      <c r="J115" s="23" t="s">
        <v>601</v>
      </c>
      <c r="K115" s="23">
        <v>0</v>
      </c>
      <c r="L115" s="23">
        <v>0</v>
      </c>
      <c r="M115" s="23">
        <v>0</v>
      </c>
      <c r="N115" s="23">
        <v>0.99145299145299148</v>
      </c>
      <c r="O115" s="74">
        <v>585</v>
      </c>
    </row>
    <row r="116" spans="2:15" x14ac:dyDescent="0.3">
      <c r="B116" s="33" t="s">
        <v>274</v>
      </c>
      <c r="C116" s="18" t="s">
        <v>482</v>
      </c>
      <c r="D116" s="21" t="s">
        <v>483</v>
      </c>
      <c r="E116" s="23">
        <v>0</v>
      </c>
      <c r="F116" s="23">
        <v>0</v>
      </c>
      <c r="G116" s="23">
        <v>0</v>
      </c>
      <c r="H116" s="23">
        <v>0</v>
      </c>
      <c r="I116" s="23">
        <v>0</v>
      </c>
      <c r="J116" s="23">
        <v>0</v>
      </c>
      <c r="K116" s="23">
        <v>0</v>
      </c>
      <c r="L116" s="23">
        <v>0</v>
      </c>
      <c r="M116" s="23">
        <v>0</v>
      </c>
      <c r="N116" s="23">
        <v>1</v>
      </c>
      <c r="O116" s="74">
        <v>520</v>
      </c>
    </row>
    <row r="117" spans="2:15" x14ac:dyDescent="0.3">
      <c r="B117" s="33" t="s">
        <v>274</v>
      </c>
      <c r="C117" s="18" t="s">
        <v>484</v>
      </c>
      <c r="D117" s="21" t="s">
        <v>485</v>
      </c>
      <c r="E117" s="23">
        <v>0</v>
      </c>
      <c r="F117" s="23">
        <v>0</v>
      </c>
      <c r="G117" s="23">
        <v>0</v>
      </c>
      <c r="H117" s="23">
        <v>0</v>
      </c>
      <c r="I117" s="23">
        <v>0</v>
      </c>
      <c r="J117" s="23">
        <v>0</v>
      </c>
      <c r="K117" s="23">
        <v>0</v>
      </c>
      <c r="L117" s="23">
        <v>0</v>
      </c>
      <c r="M117" s="23">
        <v>0</v>
      </c>
      <c r="N117" s="23">
        <v>1</v>
      </c>
      <c r="O117" s="74">
        <v>495</v>
      </c>
    </row>
    <row r="118" spans="2:15" x14ac:dyDescent="0.3">
      <c r="B118" s="33" t="s">
        <v>274</v>
      </c>
      <c r="C118" s="18" t="s">
        <v>81</v>
      </c>
      <c r="D118" s="21" t="s">
        <v>318</v>
      </c>
      <c r="E118" s="23">
        <v>0</v>
      </c>
      <c r="F118" s="23">
        <v>0</v>
      </c>
      <c r="G118" s="23">
        <v>0</v>
      </c>
      <c r="H118" s="23">
        <v>0</v>
      </c>
      <c r="I118" s="23">
        <v>0</v>
      </c>
      <c r="J118" s="23">
        <v>0</v>
      </c>
      <c r="K118" s="23">
        <v>0</v>
      </c>
      <c r="L118" s="23">
        <v>0</v>
      </c>
      <c r="M118" s="23">
        <v>0</v>
      </c>
      <c r="N118" s="23">
        <v>0</v>
      </c>
      <c r="O118" s="74">
        <v>0</v>
      </c>
    </row>
    <row r="119" spans="2:15" x14ac:dyDescent="0.3">
      <c r="B119" s="33" t="s">
        <v>274</v>
      </c>
      <c r="C119" s="18" t="s">
        <v>82</v>
      </c>
      <c r="D119" s="21" t="s">
        <v>319</v>
      </c>
      <c r="E119" s="23">
        <v>0</v>
      </c>
      <c r="F119" s="23">
        <v>0</v>
      </c>
      <c r="G119" s="23">
        <v>0</v>
      </c>
      <c r="H119" s="23">
        <v>0</v>
      </c>
      <c r="I119" s="23">
        <v>0</v>
      </c>
      <c r="J119" s="23">
        <v>0</v>
      </c>
      <c r="K119" s="23">
        <v>0</v>
      </c>
      <c r="L119" s="23">
        <v>0</v>
      </c>
      <c r="M119" s="23">
        <v>0</v>
      </c>
      <c r="N119" s="23">
        <v>0</v>
      </c>
      <c r="O119" s="74">
        <v>0</v>
      </c>
    </row>
    <row r="120" spans="2:15" x14ac:dyDescent="0.3">
      <c r="B120" s="33" t="s">
        <v>274</v>
      </c>
      <c r="C120" s="18" t="s">
        <v>486</v>
      </c>
      <c r="D120" s="21" t="s">
        <v>487</v>
      </c>
      <c r="E120" s="23">
        <v>0</v>
      </c>
      <c r="F120" s="23">
        <v>0</v>
      </c>
      <c r="G120" s="23">
        <v>0</v>
      </c>
      <c r="H120" s="23">
        <v>0</v>
      </c>
      <c r="I120" s="23">
        <v>0</v>
      </c>
      <c r="J120" s="23">
        <v>0</v>
      </c>
      <c r="K120" s="23">
        <v>0</v>
      </c>
      <c r="L120" s="23">
        <v>0</v>
      </c>
      <c r="M120" s="23">
        <v>0</v>
      </c>
      <c r="N120" s="23">
        <v>1</v>
      </c>
      <c r="O120" s="74">
        <v>780</v>
      </c>
    </row>
    <row r="121" spans="2:15" x14ac:dyDescent="0.3">
      <c r="B121" s="33" t="s">
        <v>274</v>
      </c>
      <c r="C121" s="18" t="s">
        <v>85</v>
      </c>
      <c r="D121" s="21" t="s">
        <v>184</v>
      </c>
      <c r="E121" s="23">
        <v>0</v>
      </c>
      <c r="F121" s="23">
        <v>0</v>
      </c>
      <c r="G121" s="23">
        <v>0</v>
      </c>
      <c r="H121" s="23">
        <v>0</v>
      </c>
      <c r="I121" s="23">
        <v>0</v>
      </c>
      <c r="J121" s="23">
        <v>0</v>
      </c>
      <c r="K121" s="23">
        <v>0</v>
      </c>
      <c r="L121" s="23">
        <v>0</v>
      </c>
      <c r="M121" s="23">
        <v>0</v>
      </c>
      <c r="N121" s="23">
        <v>1</v>
      </c>
      <c r="O121" s="74">
        <v>640</v>
      </c>
    </row>
    <row r="122" spans="2:15" x14ac:dyDescent="0.3">
      <c r="B122" s="33" t="s">
        <v>274</v>
      </c>
      <c r="C122" s="18" t="s">
        <v>488</v>
      </c>
      <c r="D122" s="21" t="s">
        <v>489</v>
      </c>
      <c r="E122" s="23" t="s">
        <v>601</v>
      </c>
      <c r="F122" s="23" t="s">
        <v>601</v>
      </c>
      <c r="G122" s="23" t="s">
        <v>601</v>
      </c>
      <c r="H122" s="23">
        <v>0</v>
      </c>
      <c r="I122" s="23">
        <v>0</v>
      </c>
      <c r="J122" s="23">
        <v>0</v>
      </c>
      <c r="K122" s="23">
        <v>0</v>
      </c>
      <c r="L122" s="23">
        <v>0</v>
      </c>
      <c r="M122" s="23">
        <v>0</v>
      </c>
      <c r="N122" s="23">
        <v>0.96666666666666667</v>
      </c>
      <c r="O122" s="74">
        <v>300</v>
      </c>
    </row>
    <row r="123" spans="2:15" x14ac:dyDescent="0.3">
      <c r="B123" s="33" t="s">
        <v>274</v>
      </c>
      <c r="C123" s="18" t="s">
        <v>591</v>
      </c>
      <c r="D123" s="21" t="s">
        <v>592</v>
      </c>
      <c r="E123" s="23">
        <v>0</v>
      </c>
      <c r="F123" s="23">
        <v>0</v>
      </c>
      <c r="G123" s="23">
        <v>0</v>
      </c>
      <c r="H123" s="23">
        <v>0</v>
      </c>
      <c r="I123" s="23">
        <v>0</v>
      </c>
      <c r="J123" s="23">
        <v>0</v>
      </c>
      <c r="K123" s="23">
        <v>0</v>
      </c>
      <c r="L123" s="23">
        <v>0</v>
      </c>
      <c r="M123" s="23">
        <v>0</v>
      </c>
      <c r="N123" s="23">
        <v>1</v>
      </c>
      <c r="O123" s="74">
        <v>545</v>
      </c>
    </row>
    <row r="124" spans="2:15" x14ac:dyDescent="0.3">
      <c r="B124" s="33" t="s">
        <v>274</v>
      </c>
      <c r="C124" s="18" t="s">
        <v>490</v>
      </c>
      <c r="D124" s="21" t="s">
        <v>491</v>
      </c>
      <c r="E124" s="23">
        <v>0</v>
      </c>
      <c r="F124" s="23">
        <v>0</v>
      </c>
      <c r="G124" s="23">
        <v>0</v>
      </c>
      <c r="H124" s="23">
        <v>0</v>
      </c>
      <c r="I124" s="23">
        <v>0</v>
      </c>
      <c r="J124" s="23">
        <v>0</v>
      </c>
      <c r="K124" s="23">
        <v>0</v>
      </c>
      <c r="L124" s="23">
        <v>0</v>
      </c>
      <c r="M124" s="23">
        <v>0</v>
      </c>
      <c r="N124" s="23">
        <v>1</v>
      </c>
      <c r="O124" s="74">
        <v>355</v>
      </c>
    </row>
    <row r="125" spans="2:15" x14ac:dyDescent="0.3">
      <c r="B125" s="33" t="s">
        <v>274</v>
      </c>
      <c r="C125" s="18" t="s">
        <v>89</v>
      </c>
      <c r="D125" s="21" t="s">
        <v>186</v>
      </c>
      <c r="E125" s="23">
        <v>0</v>
      </c>
      <c r="F125" s="23">
        <v>0</v>
      </c>
      <c r="G125" s="23">
        <v>0</v>
      </c>
      <c r="H125" s="23">
        <v>0</v>
      </c>
      <c r="I125" s="23">
        <v>0</v>
      </c>
      <c r="J125" s="23">
        <v>0</v>
      </c>
      <c r="K125" s="23">
        <v>0</v>
      </c>
      <c r="L125" s="23">
        <v>0</v>
      </c>
      <c r="M125" s="23">
        <v>0</v>
      </c>
      <c r="N125" s="23">
        <v>0</v>
      </c>
      <c r="O125" s="74">
        <v>0</v>
      </c>
    </row>
    <row r="126" spans="2:15" x14ac:dyDescent="0.3">
      <c r="B126" s="33" t="s">
        <v>274</v>
      </c>
      <c r="C126" s="18" t="s">
        <v>476</v>
      </c>
      <c r="D126" s="21" t="s">
        <v>477</v>
      </c>
      <c r="E126" s="23">
        <v>0</v>
      </c>
      <c r="F126" s="23">
        <v>0</v>
      </c>
      <c r="G126" s="23">
        <v>0</v>
      </c>
      <c r="H126" s="23">
        <v>0</v>
      </c>
      <c r="I126" s="23">
        <v>0</v>
      </c>
      <c r="J126" s="23">
        <v>0</v>
      </c>
      <c r="K126" s="23">
        <v>0</v>
      </c>
      <c r="L126" s="23">
        <v>0</v>
      </c>
      <c r="M126" s="23">
        <v>0</v>
      </c>
      <c r="N126" s="23">
        <v>0</v>
      </c>
      <c r="O126" s="74">
        <v>0</v>
      </c>
    </row>
    <row r="127" spans="2:15" x14ac:dyDescent="0.3">
      <c r="B127" s="33" t="s">
        <v>274</v>
      </c>
      <c r="C127" s="18" t="s">
        <v>92</v>
      </c>
      <c r="D127" s="21" t="s">
        <v>189</v>
      </c>
      <c r="E127" s="23">
        <v>0.15862068965517243</v>
      </c>
      <c r="F127" s="23">
        <v>2.0689655172413793E-2</v>
      </c>
      <c r="G127" s="23">
        <v>6.8965517241379309E-2</v>
      </c>
      <c r="H127" s="23">
        <v>6.2068965517241378E-2</v>
      </c>
      <c r="I127" s="23">
        <v>2.7586206896551724E-2</v>
      </c>
      <c r="J127" s="23" t="s">
        <v>601</v>
      </c>
      <c r="K127" s="23" t="s">
        <v>601</v>
      </c>
      <c r="L127" s="23">
        <v>0</v>
      </c>
      <c r="M127" s="23">
        <v>0</v>
      </c>
      <c r="N127" s="23">
        <v>0.66206896551724137</v>
      </c>
      <c r="O127" s="74">
        <v>725</v>
      </c>
    </row>
    <row r="128" spans="2:15" x14ac:dyDescent="0.3">
      <c r="B128" s="33" t="s">
        <v>274</v>
      </c>
      <c r="C128" s="18" t="s">
        <v>93</v>
      </c>
      <c r="D128" s="21" t="s">
        <v>190</v>
      </c>
      <c r="E128" s="23">
        <v>0</v>
      </c>
      <c r="F128" s="23">
        <v>0</v>
      </c>
      <c r="G128" s="23">
        <v>0</v>
      </c>
      <c r="H128" s="23">
        <v>0</v>
      </c>
      <c r="I128" s="23">
        <v>0</v>
      </c>
      <c r="J128" s="23">
        <v>0</v>
      </c>
      <c r="K128" s="23">
        <v>0</v>
      </c>
      <c r="L128" s="23">
        <v>0</v>
      </c>
      <c r="M128" s="23">
        <v>0</v>
      </c>
      <c r="N128" s="23">
        <v>1</v>
      </c>
      <c r="O128" s="74">
        <v>600</v>
      </c>
    </row>
    <row r="129" spans="2:15" x14ac:dyDescent="0.3">
      <c r="B129" s="33" t="s">
        <v>274</v>
      </c>
      <c r="C129" s="18" t="s">
        <v>94</v>
      </c>
      <c r="D129" s="21" t="s">
        <v>322</v>
      </c>
      <c r="E129" s="23">
        <v>0</v>
      </c>
      <c r="F129" s="23">
        <v>0</v>
      </c>
      <c r="G129" s="23">
        <v>0</v>
      </c>
      <c r="H129" s="23">
        <v>0</v>
      </c>
      <c r="I129" s="23">
        <v>0</v>
      </c>
      <c r="J129" s="23">
        <v>0</v>
      </c>
      <c r="K129" s="23">
        <v>0</v>
      </c>
      <c r="L129" s="23">
        <v>0</v>
      </c>
      <c r="M129" s="23">
        <v>0</v>
      </c>
      <c r="N129" s="23">
        <v>1</v>
      </c>
      <c r="O129" s="74">
        <v>1495</v>
      </c>
    </row>
    <row r="130" spans="2:15" x14ac:dyDescent="0.3">
      <c r="B130" s="33" t="s">
        <v>274</v>
      </c>
      <c r="C130" s="18" t="s">
        <v>95</v>
      </c>
      <c r="D130" s="21" t="s">
        <v>323</v>
      </c>
      <c r="E130" s="23">
        <v>0</v>
      </c>
      <c r="F130" s="23">
        <v>0</v>
      </c>
      <c r="G130" s="23">
        <v>0</v>
      </c>
      <c r="H130" s="23">
        <v>0</v>
      </c>
      <c r="I130" s="23">
        <v>0</v>
      </c>
      <c r="J130" s="23">
        <v>0</v>
      </c>
      <c r="K130" s="23">
        <v>0</v>
      </c>
      <c r="L130" s="23">
        <v>0</v>
      </c>
      <c r="M130" s="23">
        <v>0</v>
      </c>
      <c r="N130" s="23">
        <v>1</v>
      </c>
      <c r="O130" s="74">
        <v>480</v>
      </c>
    </row>
    <row r="131" spans="2:15" x14ac:dyDescent="0.3">
      <c r="B131" s="33" t="s">
        <v>274</v>
      </c>
      <c r="C131" s="18" t="s">
        <v>96</v>
      </c>
      <c r="D131" s="21" t="s">
        <v>191</v>
      </c>
      <c r="E131" s="23">
        <v>0</v>
      </c>
      <c r="F131" s="23">
        <v>0</v>
      </c>
      <c r="G131" s="23">
        <v>0</v>
      </c>
      <c r="H131" s="23">
        <v>0</v>
      </c>
      <c r="I131" s="23">
        <v>0</v>
      </c>
      <c r="J131" s="23">
        <v>0</v>
      </c>
      <c r="K131" s="23">
        <v>0</v>
      </c>
      <c r="L131" s="23">
        <v>0</v>
      </c>
      <c r="M131" s="23">
        <v>0</v>
      </c>
      <c r="N131" s="23">
        <v>1</v>
      </c>
      <c r="O131" s="74">
        <v>2230</v>
      </c>
    </row>
    <row r="132" spans="2:15" x14ac:dyDescent="0.3">
      <c r="B132" s="33" t="s">
        <v>274</v>
      </c>
      <c r="C132" s="18" t="s">
        <v>478</v>
      </c>
      <c r="D132" s="21" t="s">
        <v>479</v>
      </c>
      <c r="E132" s="23">
        <v>0</v>
      </c>
      <c r="F132" s="23">
        <v>0</v>
      </c>
      <c r="G132" s="23">
        <v>0</v>
      </c>
      <c r="H132" s="23">
        <v>0</v>
      </c>
      <c r="I132" s="23">
        <v>0</v>
      </c>
      <c r="J132" s="23">
        <v>0</v>
      </c>
      <c r="K132" s="23">
        <v>0</v>
      </c>
      <c r="L132" s="23">
        <v>0</v>
      </c>
      <c r="M132" s="23">
        <v>0</v>
      </c>
      <c r="N132" s="23">
        <v>0</v>
      </c>
      <c r="O132" s="74">
        <v>0</v>
      </c>
    </row>
    <row r="133" spans="2:15" x14ac:dyDescent="0.3">
      <c r="B133" s="33" t="s">
        <v>274</v>
      </c>
      <c r="C133" s="18" t="s">
        <v>100</v>
      </c>
      <c r="D133" s="21" t="s">
        <v>194</v>
      </c>
      <c r="E133" s="23">
        <v>0</v>
      </c>
      <c r="F133" s="23">
        <v>0</v>
      </c>
      <c r="G133" s="23">
        <v>0</v>
      </c>
      <c r="H133" s="23">
        <v>0</v>
      </c>
      <c r="I133" s="23">
        <v>0</v>
      </c>
      <c r="J133" s="23">
        <v>0</v>
      </c>
      <c r="K133" s="23">
        <v>0</v>
      </c>
      <c r="L133" s="23">
        <v>0</v>
      </c>
      <c r="M133" s="23">
        <v>0</v>
      </c>
      <c r="N133" s="23">
        <v>1</v>
      </c>
      <c r="O133" s="74">
        <v>1275</v>
      </c>
    </row>
    <row r="134" spans="2:15" x14ac:dyDescent="0.3">
      <c r="B134" s="33" t="s">
        <v>274</v>
      </c>
      <c r="C134" s="18" t="s">
        <v>101</v>
      </c>
      <c r="D134" s="21" t="s">
        <v>195</v>
      </c>
      <c r="E134" s="23" t="s">
        <v>601</v>
      </c>
      <c r="F134" s="23">
        <v>0</v>
      </c>
      <c r="G134" s="23" t="s">
        <v>601</v>
      </c>
      <c r="H134" s="23">
        <v>0</v>
      </c>
      <c r="I134" s="23">
        <v>0</v>
      </c>
      <c r="J134" s="23">
        <v>0</v>
      </c>
      <c r="K134" s="23">
        <v>0</v>
      </c>
      <c r="L134" s="23">
        <v>0</v>
      </c>
      <c r="M134" s="23">
        <v>0</v>
      </c>
      <c r="N134" s="23">
        <v>0.99494949494949492</v>
      </c>
      <c r="O134" s="74">
        <v>990</v>
      </c>
    </row>
    <row r="135" spans="2:15" x14ac:dyDescent="0.3">
      <c r="B135" s="33" t="s">
        <v>274</v>
      </c>
      <c r="C135" s="18" t="s">
        <v>474</v>
      </c>
      <c r="D135" s="21" t="s">
        <v>475</v>
      </c>
      <c r="E135" s="23">
        <v>0</v>
      </c>
      <c r="F135" s="23">
        <v>0</v>
      </c>
      <c r="G135" s="23">
        <v>0</v>
      </c>
      <c r="H135" s="23">
        <v>0</v>
      </c>
      <c r="I135" s="23">
        <v>0</v>
      </c>
      <c r="J135" s="23">
        <v>0</v>
      </c>
      <c r="K135" s="23">
        <v>0</v>
      </c>
      <c r="L135" s="23">
        <v>0</v>
      </c>
      <c r="M135" s="23">
        <v>0</v>
      </c>
      <c r="N135" s="23">
        <v>0</v>
      </c>
      <c r="O135" s="74">
        <v>0</v>
      </c>
    </row>
    <row r="136" spans="2:15" x14ac:dyDescent="0.3">
      <c r="B136" s="33" t="s">
        <v>274</v>
      </c>
      <c r="C136" s="18" t="s">
        <v>105</v>
      </c>
      <c r="D136" s="21" t="s">
        <v>197</v>
      </c>
      <c r="E136" s="23">
        <v>0</v>
      </c>
      <c r="F136" s="23">
        <v>0</v>
      </c>
      <c r="G136" s="23">
        <v>0</v>
      </c>
      <c r="H136" s="23">
        <v>0</v>
      </c>
      <c r="I136" s="23">
        <v>0</v>
      </c>
      <c r="J136" s="23">
        <v>0</v>
      </c>
      <c r="K136" s="23">
        <v>0</v>
      </c>
      <c r="L136" s="23">
        <v>0</v>
      </c>
      <c r="M136" s="23">
        <v>0</v>
      </c>
      <c r="N136" s="23">
        <v>1</v>
      </c>
      <c r="O136" s="74">
        <v>730</v>
      </c>
    </row>
    <row r="137" spans="2:15" x14ac:dyDescent="0.3">
      <c r="B137" s="33" t="s">
        <v>274</v>
      </c>
      <c r="C137" s="18" t="s">
        <v>111</v>
      </c>
      <c r="D137" s="21" t="s">
        <v>324</v>
      </c>
      <c r="E137" s="23">
        <v>0</v>
      </c>
      <c r="F137" s="23">
        <v>0</v>
      </c>
      <c r="G137" s="23">
        <v>0</v>
      </c>
      <c r="H137" s="23">
        <v>0</v>
      </c>
      <c r="I137" s="23">
        <v>0</v>
      </c>
      <c r="J137" s="23">
        <v>0</v>
      </c>
      <c r="K137" s="23">
        <v>0</v>
      </c>
      <c r="L137" s="23">
        <v>0</v>
      </c>
      <c r="M137" s="23">
        <v>0</v>
      </c>
      <c r="N137" s="23">
        <v>1</v>
      </c>
      <c r="O137" s="74">
        <v>375</v>
      </c>
    </row>
    <row r="138" spans="2:15" x14ac:dyDescent="0.3">
      <c r="B138" s="33" t="s">
        <v>274</v>
      </c>
      <c r="C138" s="18" t="s">
        <v>480</v>
      </c>
      <c r="D138" s="21" t="s">
        <v>481</v>
      </c>
      <c r="E138" s="23">
        <v>0</v>
      </c>
      <c r="F138" s="23">
        <v>0</v>
      </c>
      <c r="G138" s="23">
        <v>0</v>
      </c>
      <c r="H138" s="23">
        <v>0</v>
      </c>
      <c r="I138" s="23">
        <v>0</v>
      </c>
      <c r="J138" s="23">
        <v>0</v>
      </c>
      <c r="K138" s="23">
        <v>0</v>
      </c>
      <c r="L138" s="23">
        <v>0</v>
      </c>
      <c r="M138" s="23">
        <v>0</v>
      </c>
      <c r="N138" s="23">
        <v>0</v>
      </c>
      <c r="O138" s="74">
        <v>0</v>
      </c>
    </row>
    <row r="139" spans="2:15" x14ac:dyDescent="0.3">
      <c r="B139" s="33" t="s">
        <v>279</v>
      </c>
      <c r="C139" s="18" t="s">
        <v>76</v>
      </c>
      <c r="D139" s="21" t="s">
        <v>179</v>
      </c>
      <c r="E139" s="23">
        <v>0</v>
      </c>
      <c r="F139" s="23">
        <v>0</v>
      </c>
      <c r="G139" s="23">
        <v>0</v>
      </c>
      <c r="H139" s="23">
        <v>0</v>
      </c>
      <c r="I139" s="23">
        <v>0</v>
      </c>
      <c r="J139" s="23">
        <v>0</v>
      </c>
      <c r="K139" s="23">
        <v>0</v>
      </c>
      <c r="L139" s="23">
        <v>0</v>
      </c>
      <c r="M139" s="23">
        <v>0</v>
      </c>
      <c r="N139" s="23">
        <v>1</v>
      </c>
      <c r="O139" s="74">
        <v>2650</v>
      </c>
    </row>
    <row r="140" spans="2:15" x14ac:dyDescent="0.3">
      <c r="B140" s="33" t="s">
        <v>279</v>
      </c>
      <c r="C140" s="18" t="s">
        <v>499</v>
      </c>
      <c r="D140" s="21" t="s">
        <v>500</v>
      </c>
      <c r="E140" s="23">
        <v>0</v>
      </c>
      <c r="F140" s="23">
        <v>0</v>
      </c>
      <c r="G140" s="23">
        <v>0</v>
      </c>
      <c r="H140" s="23">
        <v>0</v>
      </c>
      <c r="I140" s="23">
        <v>0</v>
      </c>
      <c r="J140" s="23">
        <v>0</v>
      </c>
      <c r="K140" s="23">
        <v>0</v>
      </c>
      <c r="L140" s="23">
        <v>0</v>
      </c>
      <c r="M140" s="23">
        <v>0</v>
      </c>
      <c r="N140" s="23">
        <v>0</v>
      </c>
      <c r="O140" s="74">
        <v>0</v>
      </c>
    </row>
    <row r="141" spans="2:15" x14ac:dyDescent="0.3">
      <c r="B141" s="33" t="s">
        <v>279</v>
      </c>
      <c r="C141" s="18" t="s">
        <v>495</v>
      </c>
      <c r="D141" s="21" t="s">
        <v>496</v>
      </c>
      <c r="E141" s="23">
        <v>0</v>
      </c>
      <c r="F141" s="23">
        <v>0</v>
      </c>
      <c r="G141" s="23">
        <v>0</v>
      </c>
      <c r="H141" s="23">
        <v>0</v>
      </c>
      <c r="I141" s="23">
        <v>0</v>
      </c>
      <c r="J141" s="23">
        <v>0</v>
      </c>
      <c r="K141" s="23">
        <v>0</v>
      </c>
      <c r="L141" s="23">
        <v>0</v>
      </c>
      <c r="M141" s="23">
        <v>0</v>
      </c>
      <c r="N141" s="23">
        <v>0</v>
      </c>
      <c r="O141" s="74">
        <v>0</v>
      </c>
    </row>
    <row r="142" spans="2:15" x14ac:dyDescent="0.3">
      <c r="B142" s="33" t="s">
        <v>279</v>
      </c>
      <c r="C142" s="18" t="s">
        <v>80</v>
      </c>
      <c r="D142" s="21" t="s">
        <v>325</v>
      </c>
      <c r="E142" s="23">
        <v>0</v>
      </c>
      <c r="F142" s="23">
        <v>0</v>
      </c>
      <c r="G142" s="23">
        <v>0</v>
      </c>
      <c r="H142" s="23">
        <v>0</v>
      </c>
      <c r="I142" s="23">
        <v>0</v>
      </c>
      <c r="J142" s="23">
        <v>0</v>
      </c>
      <c r="K142" s="23">
        <v>0</v>
      </c>
      <c r="L142" s="23">
        <v>0</v>
      </c>
      <c r="M142" s="23">
        <v>0</v>
      </c>
      <c r="N142" s="23">
        <v>1</v>
      </c>
      <c r="O142" s="74">
        <v>350</v>
      </c>
    </row>
    <row r="143" spans="2:15" x14ac:dyDescent="0.3">
      <c r="B143" s="33" t="s">
        <v>279</v>
      </c>
      <c r="C143" s="18" t="s">
        <v>84</v>
      </c>
      <c r="D143" s="21" t="s">
        <v>183</v>
      </c>
      <c r="E143" s="23">
        <v>0</v>
      </c>
      <c r="F143" s="23">
        <v>0</v>
      </c>
      <c r="G143" s="23">
        <v>0</v>
      </c>
      <c r="H143" s="23">
        <v>0</v>
      </c>
      <c r="I143" s="23">
        <v>0</v>
      </c>
      <c r="J143" s="23">
        <v>0</v>
      </c>
      <c r="K143" s="23">
        <v>0</v>
      </c>
      <c r="L143" s="23">
        <v>0</v>
      </c>
      <c r="M143" s="23">
        <v>0</v>
      </c>
      <c r="N143" s="23">
        <v>0</v>
      </c>
      <c r="O143" s="74">
        <v>0</v>
      </c>
    </row>
    <row r="144" spans="2:15" x14ac:dyDescent="0.3">
      <c r="B144" s="33" t="s">
        <v>279</v>
      </c>
      <c r="C144" s="18" t="s">
        <v>88</v>
      </c>
      <c r="D144" s="21" t="s">
        <v>185</v>
      </c>
      <c r="E144" s="23">
        <v>0</v>
      </c>
      <c r="F144" s="23">
        <v>0</v>
      </c>
      <c r="G144" s="23">
        <v>0</v>
      </c>
      <c r="H144" s="23">
        <v>0</v>
      </c>
      <c r="I144" s="23">
        <v>0</v>
      </c>
      <c r="J144" s="23">
        <v>0</v>
      </c>
      <c r="K144" s="23">
        <v>0</v>
      </c>
      <c r="L144" s="23">
        <v>0</v>
      </c>
      <c r="M144" s="23">
        <v>0</v>
      </c>
      <c r="N144" s="23">
        <v>1</v>
      </c>
      <c r="O144" s="74">
        <v>545</v>
      </c>
    </row>
    <row r="145" spans="2:15" x14ac:dyDescent="0.3">
      <c r="B145" s="33" t="s">
        <v>279</v>
      </c>
      <c r="C145" s="18" t="s">
        <v>72</v>
      </c>
      <c r="D145" s="21" t="s">
        <v>175</v>
      </c>
      <c r="E145" s="23">
        <v>0</v>
      </c>
      <c r="F145" s="23">
        <v>0</v>
      </c>
      <c r="G145" s="23">
        <v>0</v>
      </c>
      <c r="H145" s="23">
        <v>0</v>
      </c>
      <c r="I145" s="23">
        <v>0</v>
      </c>
      <c r="J145" s="23">
        <v>0</v>
      </c>
      <c r="K145" s="23">
        <v>0</v>
      </c>
      <c r="L145" s="23">
        <v>0</v>
      </c>
      <c r="M145" s="23">
        <v>0</v>
      </c>
      <c r="N145" s="23">
        <v>1</v>
      </c>
      <c r="O145" s="74">
        <v>30</v>
      </c>
    </row>
    <row r="146" spans="2:15" x14ac:dyDescent="0.3">
      <c r="B146" s="33" t="s">
        <v>279</v>
      </c>
      <c r="C146" s="18" t="s">
        <v>90</v>
      </c>
      <c r="D146" s="21" t="s">
        <v>187</v>
      </c>
      <c r="E146" s="23" t="s">
        <v>601</v>
      </c>
      <c r="F146" s="23">
        <v>3.3962264150943396E-2</v>
      </c>
      <c r="G146" s="23">
        <v>1.509433962264151E-2</v>
      </c>
      <c r="H146" s="23">
        <v>1.1320754716981131E-2</v>
      </c>
      <c r="I146" s="23" t="s">
        <v>601</v>
      </c>
      <c r="J146" s="23" t="s">
        <v>601</v>
      </c>
      <c r="K146" s="23" t="s">
        <v>601</v>
      </c>
      <c r="L146" s="23">
        <v>0</v>
      </c>
      <c r="M146" s="23">
        <v>0</v>
      </c>
      <c r="N146" s="23">
        <v>0.92830188679245285</v>
      </c>
      <c r="O146" s="74">
        <v>1325</v>
      </c>
    </row>
    <row r="147" spans="2:15" x14ac:dyDescent="0.3">
      <c r="B147" s="33" t="s">
        <v>279</v>
      </c>
      <c r="C147" s="18" t="s">
        <v>102</v>
      </c>
      <c r="D147" s="21" t="s">
        <v>422</v>
      </c>
      <c r="E147" s="23">
        <v>0</v>
      </c>
      <c r="F147" s="23">
        <v>0</v>
      </c>
      <c r="G147" s="23">
        <v>0</v>
      </c>
      <c r="H147" s="23">
        <v>0</v>
      </c>
      <c r="I147" s="23">
        <v>0</v>
      </c>
      <c r="J147" s="23">
        <v>0</v>
      </c>
      <c r="K147" s="23">
        <v>0</v>
      </c>
      <c r="L147" s="23">
        <v>0</v>
      </c>
      <c r="M147" s="23">
        <v>0</v>
      </c>
      <c r="N147" s="23">
        <v>0</v>
      </c>
      <c r="O147" s="74">
        <v>0</v>
      </c>
    </row>
    <row r="148" spans="2:15" x14ac:dyDescent="0.3">
      <c r="B148" s="33" t="s">
        <v>279</v>
      </c>
      <c r="C148" s="18" t="s">
        <v>493</v>
      </c>
      <c r="D148" s="21" t="s">
        <v>494</v>
      </c>
      <c r="E148" s="23">
        <v>0</v>
      </c>
      <c r="F148" s="23">
        <v>0</v>
      </c>
      <c r="G148" s="23">
        <v>0</v>
      </c>
      <c r="H148" s="23">
        <v>0</v>
      </c>
      <c r="I148" s="23">
        <v>0</v>
      </c>
      <c r="J148" s="23">
        <v>0</v>
      </c>
      <c r="K148" s="23">
        <v>0</v>
      </c>
      <c r="L148" s="23">
        <v>0</v>
      </c>
      <c r="M148" s="23">
        <v>0</v>
      </c>
      <c r="N148" s="23">
        <v>1</v>
      </c>
      <c r="O148" s="74">
        <v>965</v>
      </c>
    </row>
    <row r="149" spans="2:15" x14ac:dyDescent="0.3">
      <c r="B149" s="33" t="s">
        <v>279</v>
      </c>
      <c r="C149" s="18" t="s">
        <v>91</v>
      </c>
      <c r="D149" s="21" t="s">
        <v>188</v>
      </c>
      <c r="E149" s="23">
        <v>0</v>
      </c>
      <c r="F149" s="23" t="s">
        <v>601</v>
      </c>
      <c r="G149" s="23">
        <v>0.35</v>
      </c>
      <c r="H149" s="23" t="s">
        <v>601</v>
      </c>
      <c r="I149" s="23">
        <v>0</v>
      </c>
      <c r="J149" s="23">
        <v>0</v>
      </c>
      <c r="K149" s="23" t="s">
        <v>601</v>
      </c>
      <c r="L149" s="23">
        <v>0</v>
      </c>
      <c r="M149" s="23">
        <v>0</v>
      </c>
      <c r="N149" s="23">
        <v>0.6</v>
      </c>
      <c r="O149" s="74">
        <v>100</v>
      </c>
    </row>
    <row r="150" spans="2:15" x14ac:dyDescent="0.3">
      <c r="B150" s="33" t="s">
        <v>279</v>
      </c>
      <c r="C150" s="18" t="s">
        <v>497</v>
      </c>
      <c r="D150" s="21" t="s">
        <v>498</v>
      </c>
      <c r="E150" s="23">
        <v>0</v>
      </c>
      <c r="F150" s="23">
        <v>0</v>
      </c>
      <c r="G150" s="23">
        <v>0</v>
      </c>
      <c r="H150" s="23">
        <v>0</v>
      </c>
      <c r="I150" s="23">
        <v>0</v>
      </c>
      <c r="J150" s="23">
        <v>0</v>
      </c>
      <c r="K150" s="23">
        <v>0</v>
      </c>
      <c r="L150" s="23">
        <v>0</v>
      </c>
      <c r="M150" s="23">
        <v>0</v>
      </c>
      <c r="N150" s="23">
        <v>1</v>
      </c>
      <c r="O150" s="74">
        <v>415</v>
      </c>
    </row>
    <row r="151" spans="2:15" x14ac:dyDescent="0.3">
      <c r="B151" s="33" t="s">
        <v>279</v>
      </c>
      <c r="C151" s="18" t="s">
        <v>97</v>
      </c>
      <c r="D151" s="21" t="s">
        <v>326</v>
      </c>
      <c r="E151" s="23">
        <v>0</v>
      </c>
      <c r="F151" s="23">
        <v>0</v>
      </c>
      <c r="G151" s="23">
        <v>0</v>
      </c>
      <c r="H151" s="23">
        <v>0</v>
      </c>
      <c r="I151" s="23">
        <v>0</v>
      </c>
      <c r="J151" s="23">
        <v>0</v>
      </c>
      <c r="K151" s="23">
        <v>0</v>
      </c>
      <c r="L151" s="23">
        <v>0</v>
      </c>
      <c r="M151" s="23">
        <v>0</v>
      </c>
      <c r="N151" s="23">
        <v>1</v>
      </c>
      <c r="O151" s="74">
        <v>735</v>
      </c>
    </row>
    <row r="152" spans="2:15" x14ac:dyDescent="0.3">
      <c r="B152" s="33" t="s">
        <v>279</v>
      </c>
      <c r="C152" s="18" t="s">
        <v>492</v>
      </c>
      <c r="D152" s="21" t="s">
        <v>327</v>
      </c>
      <c r="E152" s="23">
        <v>0</v>
      </c>
      <c r="F152" s="23">
        <v>0</v>
      </c>
      <c r="G152" s="23">
        <v>0</v>
      </c>
      <c r="H152" s="23">
        <v>0</v>
      </c>
      <c r="I152" s="23">
        <v>0</v>
      </c>
      <c r="J152" s="23">
        <v>0</v>
      </c>
      <c r="K152" s="23">
        <v>0</v>
      </c>
      <c r="L152" s="23">
        <v>0</v>
      </c>
      <c r="M152" s="23">
        <v>0</v>
      </c>
      <c r="N152" s="23">
        <v>0</v>
      </c>
      <c r="O152" s="74">
        <v>0</v>
      </c>
    </row>
    <row r="153" spans="2:15" x14ac:dyDescent="0.3">
      <c r="B153" s="33" t="s">
        <v>279</v>
      </c>
      <c r="C153" s="18" t="s">
        <v>103</v>
      </c>
      <c r="D153" s="21" t="s">
        <v>196</v>
      </c>
      <c r="E153" s="23" t="s">
        <v>601</v>
      </c>
      <c r="F153" s="23">
        <v>4.7619047619047616E-2</v>
      </c>
      <c r="G153" s="23">
        <v>9.5238095238095233E-2</v>
      </c>
      <c r="H153" s="23">
        <v>4.7619047619047616E-2</v>
      </c>
      <c r="I153" s="23" t="s">
        <v>601</v>
      </c>
      <c r="J153" s="23" t="s">
        <v>601</v>
      </c>
      <c r="K153" s="23">
        <v>0</v>
      </c>
      <c r="L153" s="23">
        <v>0</v>
      </c>
      <c r="M153" s="23">
        <v>0</v>
      </c>
      <c r="N153" s="23">
        <v>0.7857142857142857</v>
      </c>
      <c r="O153" s="74">
        <v>210</v>
      </c>
    </row>
    <row r="154" spans="2:15" x14ac:dyDescent="0.3">
      <c r="B154" s="33" t="s">
        <v>279</v>
      </c>
      <c r="C154" s="18" t="s">
        <v>104</v>
      </c>
      <c r="D154" s="21" t="s">
        <v>328</v>
      </c>
      <c r="E154" s="23">
        <v>0</v>
      </c>
      <c r="F154" s="23">
        <v>0</v>
      </c>
      <c r="G154" s="23" t="s">
        <v>601</v>
      </c>
      <c r="H154" s="23" t="s">
        <v>601</v>
      </c>
      <c r="I154" s="23" t="s">
        <v>601</v>
      </c>
      <c r="J154" s="23">
        <v>0</v>
      </c>
      <c r="K154" s="23">
        <v>0</v>
      </c>
      <c r="L154" s="23">
        <v>0</v>
      </c>
      <c r="M154" s="23">
        <v>0</v>
      </c>
      <c r="N154" s="23">
        <v>1</v>
      </c>
      <c r="O154" s="74">
        <v>300</v>
      </c>
    </row>
    <row r="155" spans="2:15" x14ac:dyDescent="0.3">
      <c r="B155" s="33" t="s">
        <v>279</v>
      </c>
      <c r="C155" s="18" t="s">
        <v>107</v>
      </c>
      <c r="D155" s="21" t="s">
        <v>329</v>
      </c>
      <c r="E155" s="23">
        <v>7.926829268292683E-2</v>
      </c>
      <c r="F155" s="23">
        <v>0.39634146341463417</v>
      </c>
      <c r="G155" s="23">
        <v>0.2073170731707317</v>
      </c>
      <c r="H155" s="23">
        <v>9.7560975609756101E-2</v>
      </c>
      <c r="I155" s="23">
        <v>3.6585365853658534E-2</v>
      </c>
      <c r="J155" s="23">
        <v>3.048780487804878E-2</v>
      </c>
      <c r="K155" s="23" t="s">
        <v>601</v>
      </c>
      <c r="L155" s="23">
        <v>0</v>
      </c>
      <c r="M155" s="23">
        <v>0</v>
      </c>
      <c r="N155" s="23">
        <v>0.1402439024390244</v>
      </c>
      <c r="O155" s="74">
        <v>820</v>
      </c>
    </row>
    <row r="156" spans="2:15" x14ac:dyDescent="0.3">
      <c r="B156" s="33" t="s">
        <v>279</v>
      </c>
      <c r="C156" s="18" t="s">
        <v>108</v>
      </c>
      <c r="D156" s="21" t="s">
        <v>330</v>
      </c>
      <c r="E156" s="23">
        <v>0</v>
      </c>
      <c r="F156" s="23">
        <v>0</v>
      </c>
      <c r="G156" s="23">
        <v>0</v>
      </c>
      <c r="H156" s="23">
        <v>0</v>
      </c>
      <c r="I156" s="23">
        <v>0</v>
      </c>
      <c r="J156" s="23">
        <v>0</v>
      </c>
      <c r="K156" s="23">
        <v>0</v>
      </c>
      <c r="L156" s="23">
        <v>0</v>
      </c>
      <c r="M156" s="23">
        <v>0</v>
      </c>
      <c r="N156" s="23">
        <v>1</v>
      </c>
      <c r="O156" s="74">
        <v>625</v>
      </c>
    </row>
    <row r="157" spans="2:15" x14ac:dyDescent="0.3">
      <c r="B157" s="33" t="s">
        <v>279</v>
      </c>
      <c r="C157" s="18" t="s">
        <v>109</v>
      </c>
      <c r="D157" s="21" t="s">
        <v>199</v>
      </c>
      <c r="E157" s="23">
        <v>0</v>
      </c>
      <c r="F157" s="23">
        <v>0</v>
      </c>
      <c r="G157" s="23">
        <v>0</v>
      </c>
      <c r="H157" s="23">
        <v>0</v>
      </c>
      <c r="I157" s="23">
        <v>0</v>
      </c>
      <c r="J157" s="23">
        <v>0</v>
      </c>
      <c r="K157" s="23">
        <v>0</v>
      </c>
      <c r="L157" s="23">
        <v>0</v>
      </c>
      <c r="M157" s="23">
        <v>0</v>
      </c>
      <c r="N157" s="23">
        <v>0</v>
      </c>
      <c r="O157" s="74">
        <v>0</v>
      </c>
    </row>
    <row r="158" spans="2:15" x14ac:dyDescent="0.3">
      <c r="B158" s="33" t="s">
        <v>279</v>
      </c>
      <c r="C158" s="18" t="s">
        <v>110</v>
      </c>
      <c r="D158" s="21" t="s">
        <v>331</v>
      </c>
      <c r="E158" s="23">
        <v>0</v>
      </c>
      <c r="F158" s="23">
        <v>0</v>
      </c>
      <c r="G158" s="23">
        <v>0</v>
      </c>
      <c r="H158" s="23">
        <v>0</v>
      </c>
      <c r="I158" s="23">
        <v>0</v>
      </c>
      <c r="J158" s="23">
        <v>0</v>
      </c>
      <c r="K158" s="23">
        <v>0</v>
      </c>
      <c r="L158" s="23">
        <v>0</v>
      </c>
      <c r="M158" s="23">
        <v>0</v>
      </c>
      <c r="N158" s="23">
        <v>1</v>
      </c>
      <c r="O158" s="74">
        <v>880</v>
      </c>
    </row>
    <row r="159" spans="2:15" x14ac:dyDescent="0.3">
      <c r="B159" s="33" t="s">
        <v>283</v>
      </c>
      <c r="C159" s="18" t="s">
        <v>112</v>
      </c>
      <c r="D159" s="21" t="s">
        <v>332</v>
      </c>
      <c r="E159" s="23">
        <v>0</v>
      </c>
      <c r="F159" s="23">
        <v>0</v>
      </c>
      <c r="G159" s="23">
        <v>0</v>
      </c>
      <c r="H159" s="23">
        <v>0</v>
      </c>
      <c r="I159" s="23">
        <v>0</v>
      </c>
      <c r="J159" s="23">
        <v>0</v>
      </c>
      <c r="K159" s="23">
        <v>0</v>
      </c>
      <c r="L159" s="23">
        <v>0</v>
      </c>
      <c r="M159" s="23">
        <v>0</v>
      </c>
      <c r="N159" s="23">
        <v>0</v>
      </c>
      <c r="O159" s="74">
        <v>0</v>
      </c>
    </row>
    <row r="160" spans="2:15" x14ac:dyDescent="0.3">
      <c r="B160" s="33" t="s">
        <v>283</v>
      </c>
      <c r="C160" s="18" t="s">
        <v>595</v>
      </c>
      <c r="D160" s="21" t="s">
        <v>596</v>
      </c>
      <c r="E160" s="23">
        <v>0</v>
      </c>
      <c r="F160" s="23">
        <v>0</v>
      </c>
      <c r="G160" s="23">
        <v>0</v>
      </c>
      <c r="H160" s="23">
        <v>0</v>
      </c>
      <c r="I160" s="23">
        <v>0</v>
      </c>
      <c r="J160" s="23">
        <v>0</v>
      </c>
      <c r="K160" s="23">
        <v>0</v>
      </c>
      <c r="L160" s="23">
        <v>0</v>
      </c>
      <c r="M160" s="23">
        <v>0</v>
      </c>
      <c r="N160" s="23">
        <v>0</v>
      </c>
      <c r="O160" s="74">
        <v>0</v>
      </c>
    </row>
    <row r="161" spans="2:15" x14ac:dyDescent="0.3">
      <c r="B161" s="33" t="s">
        <v>283</v>
      </c>
      <c r="C161" s="18" t="s">
        <v>515</v>
      </c>
      <c r="D161" s="21" t="s">
        <v>516</v>
      </c>
      <c r="E161" s="23">
        <v>0</v>
      </c>
      <c r="F161" s="23">
        <v>0</v>
      </c>
      <c r="G161" s="23">
        <v>0</v>
      </c>
      <c r="H161" s="23">
        <v>0</v>
      </c>
      <c r="I161" s="23">
        <v>0</v>
      </c>
      <c r="J161" s="23">
        <v>0</v>
      </c>
      <c r="K161" s="23">
        <v>0</v>
      </c>
      <c r="L161" s="23">
        <v>0</v>
      </c>
      <c r="M161" s="23">
        <v>0</v>
      </c>
      <c r="N161" s="23">
        <v>1</v>
      </c>
      <c r="O161" s="74">
        <v>295</v>
      </c>
    </row>
    <row r="162" spans="2:15" x14ac:dyDescent="0.3">
      <c r="B162" s="33" t="s">
        <v>283</v>
      </c>
      <c r="C162" s="18" t="s">
        <v>590</v>
      </c>
      <c r="D162" s="21" t="s">
        <v>589</v>
      </c>
      <c r="E162" s="23">
        <v>0</v>
      </c>
      <c r="F162" s="23">
        <v>0</v>
      </c>
      <c r="G162" s="23">
        <v>0</v>
      </c>
      <c r="H162" s="23">
        <v>0</v>
      </c>
      <c r="I162" s="23">
        <v>0</v>
      </c>
      <c r="J162" s="23">
        <v>0</v>
      </c>
      <c r="K162" s="23">
        <v>0</v>
      </c>
      <c r="L162" s="23">
        <v>0</v>
      </c>
      <c r="M162" s="23">
        <v>0</v>
      </c>
      <c r="N162" s="23">
        <v>1</v>
      </c>
      <c r="O162" s="74">
        <v>485</v>
      </c>
    </row>
    <row r="163" spans="2:15" x14ac:dyDescent="0.3">
      <c r="B163" s="33" t="s">
        <v>283</v>
      </c>
      <c r="C163" s="18" t="s">
        <v>113</v>
      </c>
      <c r="D163" s="21" t="s">
        <v>200</v>
      </c>
      <c r="E163" s="23">
        <v>0</v>
      </c>
      <c r="F163" s="23">
        <v>0</v>
      </c>
      <c r="G163" s="23">
        <v>0</v>
      </c>
      <c r="H163" s="23">
        <v>0</v>
      </c>
      <c r="I163" s="23">
        <v>0</v>
      </c>
      <c r="J163" s="23">
        <v>0</v>
      </c>
      <c r="K163" s="23">
        <v>0</v>
      </c>
      <c r="L163" s="23">
        <v>0</v>
      </c>
      <c r="M163" s="23">
        <v>0</v>
      </c>
      <c r="N163" s="23">
        <v>1</v>
      </c>
      <c r="O163" s="74">
        <v>485</v>
      </c>
    </row>
    <row r="164" spans="2:15" x14ac:dyDescent="0.3">
      <c r="B164" s="33" t="s">
        <v>283</v>
      </c>
      <c r="C164" s="18" t="s">
        <v>114</v>
      </c>
      <c r="D164" s="21" t="s">
        <v>333</v>
      </c>
      <c r="E164" s="23">
        <v>0</v>
      </c>
      <c r="F164" s="23">
        <v>0</v>
      </c>
      <c r="G164" s="23">
        <v>0</v>
      </c>
      <c r="H164" s="23">
        <v>0</v>
      </c>
      <c r="I164" s="23">
        <v>0</v>
      </c>
      <c r="J164" s="23">
        <v>0</v>
      </c>
      <c r="K164" s="23">
        <v>0</v>
      </c>
      <c r="L164" s="23">
        <v>0</v>
      </c>
      <c r="M164" s="23">
        <v>0</v>
      </c>
      <c r="N164" s="23">
        <v>1</v>
      </c>
      <c r="O164" s="74">
        <v>590</v>
      </c>
    </row>
    <row r="165" spans="2:15" x14ac:dyDescent="0.3">
      <c r="B165" s="33" t="s">
        <v>283</v>
      </c>
      <c r="C165" s="18" t="s">
        <v>115</v>
      </c>
      <c r="D165" s="21" t="s">
        <v>201</v>
      </c>
      <c r="E165" s="23">
        <v>0</v>
      </c>
      <c r="F165" s="23">
        <v>0</v>
      </c>
      <c r="G165" s="23">
        <v>0</v>
      </c>
      <c r="H165" s="23">
        <v>0</v>
      </c>
      <c r="I165" s="23">
        <v>0</v>
      </c>
      <c r="J165" s="23">
        <v>0</v>
      </c>
      <c r="K165" s="23">
        <v>0</v>
      </c>
      <c r="L165" s="23">
        <v>0</v>
      </c>
      <c r="M165" s="23">
        <v>0</v>
      </c>
      <c r="N165" s="23">
        <v>1</v>
      </c>
      <c r="O165" s="74">
        <v>2765</v>
      </c>
    </row>
    <row r="166" spans="2:15" x14ac:dyDescent="0.3">
      <c r="B166" s="33" t="s">
        <v>283</v>
      </c>
      <c r="C166" s="18" t="s">
        <v>116</v>
      </c>
      <c r="D166" s="21" t="s">
        <v>202</v>
      </c>
      <c r="E166" s="23">
        <v>0.13496932515337423</v>
      </c>
      <c r="F166" s="23">
        <v>7.9754601226993863E-2</v>
      </c>
      <c r="G166" s="23">
        <v>0.15950920245398773</v>
      </c>
      <c r="H166" s="23">
        <v>0.10429447852760736</v>
      </c>
      <c r="I166" s="23">
        <v>3.0674846625766871E-2</v>
      </c>
      <c r="J166" s="23">
        <v>3.0674846625766871E-2</v>
      </c>
      <c r="K166" s="23" t="s">
        <v>601</v>
      </c>
      <c r="L166" s="23">
        <v>0</v>
      </c>
      <c r="M166" s="23" t="s">
        <v>601</v>
      </c>
      <c r="N166" s="23">
        <v>0.44785276073619634</v>
      </c>
      <c r="O166" s="74">
        <v>815</v>
      </c>
    </row>
    <row r="167" spans="2:15" x14ac:dyDescent="0.3">
      <c r="B167" s="33" t="s">
        <v>283</v>
      </c>
      <c r="C167" s="18" t="s">
        <v>117</v>
      </c>
      <c r="D167" s="21" t="s">
        <v>597</v>
      </c>
      <c r="E167" s="23">
        <v>0</v>
      </c>
      <c r="F167" s="23">
        <v>0</v>
      </c>
      <c r="G167" s="23">
        <v>0</v>
      </c>
      <c r="H167" s="23">
        <v>0</v>
      </c>
      <c r="I167" s="23">
        <v>0</v>
      </c>
      <c r="J167" s="23">
        <v>0</v>
      </c>
      <c r="K167" s="23">
        <v>0</v>
      </c>
      <c r="L167" s="23">
        <v>0</v>
      </c>
      <c r="M167" s="23">
        <v>0</v>
      </c>
      <c r="N167" s="23">
        <v>1</v>
      </c>
      <c r="O167" s="74">
        <v>260</v>
      </c>
    </row>
    <row r="168" spans="2:15" x14ac:dyDescent="0.3">
      <c r="B168" s="33" t="s">
        <v>283</v>
      </c>
      <c r="C168" s="18" t="s">
        <v>118</v>
      </c>
      <c r="D168" s="21" t="s">
        <v>204</v>
      </c>
      <c r="E168" s="23">
        <v>0</v>
      </c>
      <c r="F168" s="23">
        <v>0</v>
      </c>
      <c r="G168" s="23">
        <v>0</v>
      </c>
      <c r="H168" s="23">
        <v>0</v>
      </c>
      <c r="I168" s="23">
        <v>0</v>
      </c>
      <c r="J168" s="23">
        <v>0</v>
      </c>
      <c r="K168" s="23">
        <v>0</v>
      </c>
      <c r="L168" s="23">
        <v>0</v>
      </c>
      <c r="M168" s="23">
        <v>0</v>
      </c>
      <c r="N168" s="23">
        <v>0</v>
      </c>
      <c r="O168" s="74">
        <v>0</v>
      </c>
    </row>
    <row r="169" spans="2:15" x14ac:dyDescent="0.3">
      <c r="B169" s="33" t="s">
        <v>283</v>
      </c>
      <c r="C169" s="18" t="s">
        <v>505</v>
      </c>
      <c r="D169" s="21" t="s">
        <v>506</v>
      </c>
      <c r="E169" s="23">
        <v>0</v>
      </c>
      <c r="F169" s="23">
        <v>0</v>
      </c>
      <c r="G169" s="23">
        <v>0</v>
      </c>
      <c r="H169" s="23">
        <v>0</v>
      </c>
      <c r="I169" s="23">
        <v>0</v>
      </c>
      <c r="J169" s="23">
        <v>0</v>
      </c>
      <c r="K169" s="23">
        <v>0</v>
      </c>
      <c r="L169" s="23">
        <v>0</v>
      </c>
      <c r="M169" s="23">
        <v>0</v>
      </c>
      <c r="N169" s="23">
        <v>0</v>
      </c>
      <c r="O169" s="74">
        <v>0</v>
      </c>
    </row>
    <row r="170" spans="2:15" x14ac:dyDescent="0.3">
      <c r="B170" s="33" t="s">
        <v>283</v>
      </c>
      <c r="C170" s="18" t="s">
        <v>119</v>
      </c>
      <c r="D170" s="21" t="s">
        <v>334</v>
      </c>
      <c r="E170" s="23">
        <v>0</v>
      </c>
      <c r="F170" s="23">
        <v>0</v>
      </c>
      <c r="G170" s="23">
        <v>0</v>
      </c>
      <c r="H170" s="23">
        <v>0</v>
      </c>
      <c r="I170" s="23">
        <v>0</v>
      </c>
      <c r="J170" s="23">
        <v>0</v>
      </c>
      <c r="K170" s="23">
        <v>0</v>
      </c>
      <c r="L170" s="23">
        <v>0</v>
      </c>
      <c r="M170" s="23">
        <v>0</v>
      </c>
      <c r="N170" s="23">
        <v>0</v>
      </c>
      <c r="O170" s="74">
        <v>0</v>
      </c>
    </row>
    <row r="171" spans="2:15" x14ac:dyDescent="0.3">
      <c r="B171" s="33" t="s">
        <v>283</v>
      </c>
      <c r="C171" s="18" t="s">
        <v>517</v>
      </c>
      <c r="D171" s="21" t="s">
        <v>518</v>
      </c>
      <c r="E171" s="23">
        <v>0</v>
      </c>
      <c r="F171" s="23">
        <v>0</v>
      </c>
      <c r="G171" s="23">
        <v>0</v>
      </c>
      <c r="H171" s="23">
        <v>0</v>
      </c>
      <c r="I171" s="23">
        <v>0</v>
      </c>
      <c r="J171" s="23">
        <v>0</v>
      </c>
      <c r="K171" s="23">
        <v>0</v>
      </c>
      <c r="L171" s="23">
        <v>0</v>
      </c>
      <c r="M171" s="23">
        <v>0</v>
      </c>
      <c r="N171" s="23">
        <v>1</v>
      </c>
      <c r="O171" s="74">
        <v>1650</v>
      </c>
    </row>
    <row r="172" spans="2:15" x14ac:dyDescent="0.3">
      <c r="B172" s="33" t="s">
        <v>283</v>
      </c>
      <c r="C172" s="18" t="s">
        <v>120</v>
      </c>
      <c r="D172" s="21" t="s">
        <v>335</v>
      </c>
      <c r="E172" s="23">
        <v>2.1276595744680851E-2</v>
      </c>
      <c r="F172" s="23">
        <v>1.4184397163120567E-2</v>
      </c>
      <c r="G172" s="23">
        <v>2.1276595744680851E-2</v>
      </c>
      <c r="H172" s="23" t="s">
        <v>601</v>
      </c>
      <c r="I172" s="23" t="s">
        <v>601</v>
      </c>
      <c r="J172" s="23" t="s">
        <v>601</v>
      </c>
      <c r="K172" s="23" t="s">
        <v>601</v>
      </c>
      <c r="L172" s="23">
        <v>0</v>
      </c>
      <c r="M172" s="23">
        <v>0</v>
      </c>
      <c r="N172" s="23">
        <v>0.92198581560283688</v>
      </c>
      <c r="O172" s="74">
        <v>705</v>
      </c>
    </row>
    <row r="173" spans="2:15" x14ac:dyDescent="0.3">
      <c r="B173" s="33" t="s">
        <v>283</v>
      </c>
      <c r="C173" s="18" t="s">
        <v>121</v>
      </c>
      <c r="D173" s="21" t="s">
        <v>205</v>
      </c>
      <c r="E173" s="23">
        <v>0</v>
      </c>
      <c r="F173" s="23">
        <v>0</v>
      </c>
      <c r="G173" s="23">
        <v>0</v>
      </c>
      <c r="H173" s="23">
        <v>0</v>
      </c>
      <c r="I173" s="23">
        <v>0</v>
      </c>
      <c r="J173" s="23">
        <v>0</v>
      </c>
      <c r="K173" s="23">
        <v>0</v>
      </c>
      <c r="L173" s="23">
        <v>0</v>
      </c>
      <c r="M173" s="23">
        <v>0</v>
      </c>
      <c r="N173" s="23">
        <v>1</v>
      </c>
      <c r="O173" s="74">
        <v>260</v>
      </c>
    </row>
    <row r="174" spans="2:15" x14ac:dyDescent="0.3">
      <c r="B174" s="33" t="s">
        <v>283</v>
      </c>
      <c r="C174" s="18" t="s">
        <v>503</v>
      </c>
      <c r="D174" s="21" t="s">
        <v>504</v>
      </c>
      <c r="E174" s="23">
        <v>0</v>
      </c>
      <c r="F174" s="23">
        <v>0</v>
      </c>
      <c r="G174" s="23">
        <v>0</v>
      </c>
      <c r="H174" s="23">
        <v>0</v>
      </c>
      <c r="I174" s="23">
        <v>0</v>
      </c>
      <c r="J174" s="23">
        <v>0</v>
      </c>
      <c r="K174" s="23">
        <v>0</v>
      </c>
      <c r="L174" s="23">
        <v>0</v>
      </c>
      <c r="M174" s="23">
        <v>0</v>
      </c>
      <c r="N174" s="23">
        <v>1</v>
      </c>
      <c r="O174" s="74">
        <v>795</v>
      </c>
    </row>
    <row r="175" spans="2:15" x14ac:dyDescent="0.3">
      <c r="B175" s="33" t="s">
        <v>283</v>
      </c>
      <c r="C175" s="18" t="s">
        <v>123</v>
      </c>
      <c r="D175" s="21" t="s">
        <v>336</v>
      </c>
      <c r="E175" s="23">
        <v>7.1005917159763315E-2</v>
      </c>
      <c r="F175" s="23">
        <v>0.38461538461538464</v>
      </c>
      <c r="G175" s="23">
        <v>0.31360946745562129</v>
      </c>
      <c r="H175" s="23">
        <v>0.11834319526627218</v>
      </c>
      <c r="I175" s="23">
        <v>4.7337278106508875E-2</v>
      </c>
      <c r="J175" s="23">
        <v>2.3668639053254437E-2</v>
      </c>
      <c r="K175" s="23" t="s">
        <v>601</v>
      </c>
      <c r="L175" s="23">
        <v>0</v>
      </c>
      <c r="M175" s="23">
        <v>0</v>
      </c>
      <c r="N175" s="23">
        <v>4.142011834319527E-2</v>
      </c>
      <c r="O175" s="74">
        <v>845</v>
      </c>
    </row>
    <row r="176" spans="2:15" x14ac:dyDescent="0.3">
      <c r="B176" s="33" t="s">
        <v>283</v>
      </c>
      <c r="C176" s="18" t="s">
        <v>509</v>
      </c>
      <c r="D176" s="21" t="s">
        <v>510</v>
      </c>
      <c r="E176" s="23">
        <v>0</v>
      </c>
      <c r="F176" s="23">
        <v>0</v>
      </c>
      <c r="G176" s="23">
        <v>0</v>
      </c>
      <c r="H176" s="23">
        <v>0</v>
      </c>
      <c r="I176" s="23">
        <v>0</v>
      </c>
      <c r="J176" s="23">
        <v>0</v>
      </c>
      <c r="K176" s="23">
        <v>0</v>
      </c>
      <c r="L176" s="23">
        <v>0</v>
      </c>
      <c r="M176" s="23">
        <v>0</v>
      </c>
      <c r="N176" s="23">
        <v>1</v>
      </c>
      <c r="O176" s="74">
        <v>745</v>
      </c>
    </row>
    <row r="177" spans="2:15" x14ac:dyDescent="0.3">
      <c r="B177" s="33" t="s">
        <v>283</v>
      </c>
      <c r="C177" s="18" t="s">
        <v>555</v>
      </c>
      <c r="D177" s="21" t="s">
        <v>556</v>
      </c>
      <c r="E177" s="23">
        <v>0</v>
      </c>
      <c r="F177" s="23">
        <v>0</v>
      </c>
      <c r="G177" s="23">
        <v>0</v>
      </c>
      <c r="H177" s="23">
        <v>0</v>
      </c>
      <c r="I177" s="23">
        <v>0</v>
      </c>
      <c r="J177" s="23">
        <v>0</v>
      </c>
      <c r="K177" s="23">
        <v>0</v>
      </c>
      <c r="L177" s="23">
        <v>0</v>
      </c>
      <c r="M177" s="23">
        <v>0</v>
      </c>
      <c r="N177" s="23">
        <v>0</v>
      </c>
      <c r="O177" s="74">
        <v>0</v>
      </c>
    </row>
    <row r="178" spans="2:15" x14ac:dyDescent="0.3">
      <c r="B178" s="33" t="s">
        <v>283</v>
      </c>
      <c r="C178" s="18" t="s">
        <v>513</v>
      </c>
      <c r="D178" s="21" t="s">
        <v>514</v>
      </c>
      <c r="E178" s="23">
        <v>0</v>
      </c>
      <c r="F178" s="23">
        <v>0</v>
      </c>
      <c r="G178" s="23">
        <v>0</v>
      </c>
      <c r="H178" s="23">
        <v>0</v>
      </c>
      <c r="I178" s="23">
        <v>0</v>
      </c>
      <c r="J178" s="23">
        <v>0</v>
      </c>
      <c r="K178" s="23">
        <v>0</v>
      </c>
      <c r="L178" s="23">
        <v>0</v>
      </c>
      <c r="M178" s="23">
        <v>0</v>
      </c>
      <c r="N178" s="23">
        <v>1</v>
      </c>
      <c r="O178" s="74">
        <v>900</v>
      </c>
    </row>
    <row r="179" spans="2:15" x14ac:dyDescent="0.3">
      <c r="B179" s="33" t="s">
        <v>283</v>
      </c>
      <c r="C179" s="18" t="s">
        <v>507</v>
      </c>
      <c r="D179" s="21" t="s">
        <v>508</v>
      </c>
      <c r="E179" s="23">
        <v>0</v>
      </c>
      <c r="F179" s="23">
        <v>0</v>
      </c>
      <c r="G179" s="23">
        <v>0</v>
      </c>
      <c r="H179" s="23">
        <v>0</v>
      </c>
      <c r="I179" s="23">
        <v>0</v>
      </c>
      <c r="J179" s="23">
        <v>0</v>
      </c>
      <c r="K179" s="23">
        <v>0</v>
      </c>
      <c r="L179" s="23">
        <v>0</v>
      </c>
      <c r="M179" s="23">
        <v>0</v>
      </c>
      <c r="N179" s="23">
        <v>1</v>
      </c>
      <c r="O179" s="74">
        <v>890</v>
      </c>
    </row>
    <row r="180" spans="2:15" x14ac:dyDescent="0.3">
      <c r="B180" s="33" t="s">
        <v>283</v>
      </c>
      <c r="C180" s="18" t="s">
        <v>511</v>
      </c>
      <c r="D180" s="21" t="s">
        <v>512</v>
      </c>
      <c r="E180" s="23">
        <v>0</v>
      </c>
      <c r="F180" s="23">
        <v>0</v>
      </c>
      <c r="G180" s="23">
        <v>0</v>
      </c>
      <c r="H180" s="23">
        <v>0</v>
      </c>
      <c r="I180" s="23">
        <v>0</v>
      </c>
      <c r="J180" s="23">
        <v>0</v>
      </c>
      <c r="K180" s="23">
        <v>0</v>
      </c>
      <c r="L180" s="23">
        <v>0</v>
      </c>
      <c r="M180" s="23">
        <v>0</v>
      </c>
      <c r="N180" s="23">
        <v>1</v>
      </c>
      <c r="O180" s="74">
        <v>1280</v>
      </c>
    </row>
    <row r="181" spans="2:15" x14ac:dyDescent="0.3">
      <c r="B181" s="33" t="s">
        <v>283</v>
      </c>
      <c r="C181" s="18" t="s">
        <v>128</v>
      </c>
      <c r="D181" s="21" t="s">
        <v>338</v>
      </c>
      <c r="E181" s="23">
        <v>4.6376811594202899E-2</v>
      </c>
      <c r="F181" s="23">
        <v>0.1681159420289855</v>
      </c>
      <c r="G181" s="23">
        <v>0.2608695652173913</v>
      </c>
      <c r="H181" s="23">
        <v>0.13333333333333333</v>
      </c>
      <c r="I181" s="23">
        <v>4.3478260869565216E-2</v>
      </c>
      <c r="J181" s="23">
        <v>3.7681159420289857E-2</v>
      </c>
      <c r="K181" s="23">
        <v>1.1594202898550725E-2</v>
      </c>
      <c r="L181" s="23">
        <v>0</v>
      </c>
      <c r="M181" s="23">
        <v>0</v>
      </c>
      <c r="N181" s="23">
        <v>0.29565217391304349</v>
      </c>
      <c r="O181" s="74">
        <v>1725</v>
      </c>
    </row>
    <row r="182" spans="2:15" x14ac:dyDescent="0.3">
      <c r="B182" s="33" t="s">
        <v>283</v>
      </c>
      <c r="C182" s="18" t="s">
        <v>501</v>
      </c>
      <c r="D182" s="21" t="s">
        <v>502</v>
      </c>
      <c r="E182" s="23">
        <v>0</v>
      </c>
      <c r="F182" s="23">
        <v>0</v>
      </c>
      <c r="G182" s="23">
        <v>0</v>
      </c>
      <c r="H182" s="23">
        <v>0</v>
      </c>
      <c r="I182" s="23">
        <v>0</v>
      </c>
      <c r="J182" s="23">
        <v>0</v>
      </c>
      <c r="K182" s="23">
        <v>0</v>
      </c>
      <c r="L182" s="23">
        <v>0</v>
      </c>
      <c r="M182" s="23">
        <v>0</v>
      </c>
      <c r="N182" s="23">
        <v>0</v>
      </c>
      <c r="O182" s="74">
        <v>0</v>
      </c>
    </row>
    <row r="183" spans="2:15" x14ac:dyDescent="0.3">
      <c r="B183" s="33" t="s">
        <v>283</v>
      </c>
      <c r="C183" s="18" t="s">
        <v>593</v>
      </c>
      <c r="D183" s="21" t="s">
        <v>594</v>
      </c>
      <c r="E183" s="23">
        <v>0</v>
      </c>
      <c r="F183" s="23">
        <v>0</v>
      </c>
      <c r="G183" s="23">
        <v>0</v>
      </c>
      <c r="H183" s="23">
        <v>0</v>
      </c>
      <c r="I183" s="23">
        <v>0</v>
      </c>
      <c r="J183" s="23">
        <v>0</v>
      </c>
      <c r="K183" s="23">
        <v>0</v>
      </c>
      <c r="L183" s="23">
        <v>0</v>
      </c>
      <c r="M183" s="23">
        <v>0</v>
      </c>
      <c r="N183" s="23">
        <v>0</v>
      </c>
      <c r="O183" s="74">
        <v>0</v>
      </c>
    </row>
    <row r="184" spans="2:15" x14ac:dyDescent="0.3">
      <c r="B184" s="33" t="s">
        <v>290</v>
      </c>
      <c r="C184" s="18" t="s">
        <v>519</v>
      </c>
      <c r="D184" s="21" t="s">
        <v>520</v>
      </c>
      <c r="E184" s="23">
        <v>0</v>
      </c>
      <c r="F184" s="23">
        <v>0</v>
      </c>
      <c r="G184" s="23">
        <v>0</v>
      </c>
      <c r="H184" s="23">
        <v>0</v>
      </c>
      <c r="I184" s="23">
        <v>0</v>
      </c>
      <c r="J184" s="23">
        <v>0</v>
      </c>
      <c r="K184" s="23">
        <v>0</v>
      </c>
      <c r="L184" s="23">
        <v>0</v>
      </c>
      <c r="M184" s="23">
        <v>0</v>
      </c>
      <c r="N184" s="23">
        <v>1</v>
      </c>
      <c r="O184" s="74">
        <v>885</v>
      </c>
    </row>
    <row r="185" spans="2:15" x14ac:dyDescent="0.3">
      <c r="B185" s="33" t="s">
        <v>290</v>
      </c>
      <c r="C185" s="18" t="s">
        <v>553</v>
      </c>
      <c r="D185" s="21" t="s">
        <v>554</v>
      </c>
      <c r="E185" s="23">
        <v>0</v>
      </c>
      <c r="F185" s="23">
        <v>0</v>
      </c>
      <c r="G185" s="23">
        <v>0</v>
      </c>
      <c r="H185" s="23">
        <v>0</v>
      </c>
      <c r="I185" s="23">
        <v>0</v>
      </c>
      <c r="J185" s="23">
        <v>0</v>
      </c>
      <c r="K185" s="23">
        <v>0</v>
      </c>
      <c r="L185" s="23">
        <v>0</v>
      </c>
      <c r="M185" s="23">
        <v>0</v>
      </c>
      <c r="N185" s="23">
        <v>0</v>
      </c>
      <c r="O185" s="74">
        <v>0</v>
      </c>
    </row>
    <row r="186" spans="2:15" x14ac:dyDescent="0.3">
      <c r="B186" s="33" t="s">
        <v>290</v>
      </c>
      <c r="C186" s="18" t="s">
        <v>131</v>
      </c>
      <c r="D186" s="21" t="s">
        <v>212</v>
      </c>
      <c r="E186" s="23">
        <v>0</v>
      </c>
      <c r="F186" s="23">
        <v>0</v>
      </c>
      <c r="G186" s="23">
        <v>0</v>
      </c>
      <c r="H186" s="23">
        <v>0</v>
      </c>
      <c r="I186" s="23">
        <v>0</v>
      </c>
      <c r="J186" s="23">
        <v>0</v>
      </c>
      <c r="K186" s="23">
        <v>0</v>
      </c>
      <c r="L186" s="23">
        <v>0</v>
      </c>
      <c r="M186" s="23">
        <v>0</v>
      </c>
      <c r="N186" s="23">
        <v>1</v>
      </c>
      <c r="O186" s="74">
        <v>655</v>
      </c>
    </row>
    <row r="187" spans="2:15" x14ac:dyDescent="0.3">
      <c r="B187" s="33" t="s">
        <v>290</v>
      </c>
      <c r="C187" s="18" t="s">
        <v>134</v>
      </c>
      <c r="D187" s="21" t="s">
        <v>214</v>
      </c>
      <c r="E187" s="23">
        <v>4.5871559633027525E-2</v>
      </c>
      <c r="F187" s="23">
        <v>0.50458715596330272</v>
      </c>
      <c r="G187" s="23">
        <v>0.25688073394495414</v>
      </c>
      <c r="H187" s="23">
        <v>9.1743119266055051E-2</v>
      </c>
      <c r="I187" s="23">
        <v>5.5045871559633031E-2</v>
      </c>
      <c r="J187" s="23">
        <v>3.669724770642202E-2</v>
      </c>
      <c r="K187" s="23">
        <v>1.834862385321101E-2</v>
      </c>
      <c r="L187" s="23">
        <v>0</v>
      </c>
      <c r="M187" s="23">
        <v>0</v>
      </c>
      <c r="N187" s="23" t="s">
        <v>601</v>
      </c>
      <c r="O187" s="74">
        <v>545</v>
      </c>
    </row>
    <row r="188" spans="2:15" x14ac:dyDescent="0.3">
      <c r="B188" s="33" t="s">
        <v>290</v>
      </c>
      <c r="C188" s="18" t="s">
        <v>136</v>
      </c>
      <c r="D188" s="21" t="s">
        <v>215</v>
      </c>
      <c r="E188" s="23">
        <v>0</v>
      </c>
      <c r="F188" s="23">
        <v>0</v>
      </c>
      <c r="G188" s="23">
        <v>0</v>
      </c>
      <c r="H188" s="23">
        <v>0</v>
      </c>
      <c r="I188" s="23">
        <v>0</v>
      </c>
      <c r="J188" s="23">
        <v>0</v>
      </c>
      <c r="K188" s="23">
        <v>0</v>
      </c>
      <c r="L188" s="23">
        <v>0</v>
      </c>
      <c r="M188" s="23">
        <v>0</v>
      </c>
      <c r="N188" s="23">
        <v>0</v>
      </c>
      <c r="O188" s="74">
        <v>0</v>
      </c>
    </row>
    <row r="189" spans="2:15" x14ac:dyDescent="0.3">
      <c r="B189" s="33" t="s">
        <v>290</v>
      </c>
      <c r="C189" s="18" t="s">
        <v>138</v>
      </c>
      <c r="D189" s="21" t="s">
        <v>217</v>
      </c>
      <c r="E189" s="23" t="s">
        <v>601</v>
      </c>
      <c r="F189" s="23">
        <v>4.5351473922902496E-3</v>
      </c>
      <c r="G189" s="23">
        <v>4.5351473922902496E-3</v>
      </c>
      <c r="H189" s="23" t="s">
        <v>601</v>
      </c>
      <c r="I189" s="23">
        <v>0</v>
      </c>
      <c r="J189" s="23">
        <v>0</v>
      </c>
      <c r="K189" s="23">
        <v>0</v>
      </c>
      <c r="L189" s="23">
        <v>0</v>
      </c>
      <c r="M189" s="23">
        <v>0</v>
      </c>
      <c r="N189" s="23">
        <v>0.99092970521541945</v>
      </c>
      <c r="O189" s="74">
        <v>2205</v>
      </c>
    </row>
    <row r="190" spans="2:15" x14ac:dyDescent="0.3">
      <c r="B190" s="33" t="s">
        <v>290</v>
      </c>
      <c r="C190" s="18" t="s">
        <v>523</v>
      </c>
      <c r="D190" s="21" t="s">
        <v>524</v>
      </c>
      <c r="E190" s="23">
        <v>0</v>
      </c>
      <c r="F190" s="23">
        <v>0</v>
      </c>
      <c r="G190" s="23">
        <v>0</v>
      </c>
      <c r="H190" s="23">
        <v>0</v>
      </c>
      <c r="I190" s="23">
        <v>0</v>
      </c>
      <c r="J190" s="23">
        <v>0</v>
      </c>
      <c r="K190" s="23">
        <v>0</v>
      </c>
      <c r="L190" s="23">
        <v>0</v>
      </c>
      <c r="M190" s="23">
        <v>0</v>
      </c>
      <c r="N190" s="23">
        <v>0</v>
      </c>
      <c r="O190" s="74">
        <v>0</v>
      </c>
    </row>
    <row r="191" spans="2:15" x14ac:dyDescent="0.3">
      <c r="B191" s="33" t="s">
        <v>290</v>
      </c>
      <c r="C191" s="18" t="s">
        <v>521</v>
      </c>
      <c r="D191" s="21" t="s">
        <v>522</v>
      </c>
      <c r="E191" s="23">
        <v>0</v>
      </c>
      <c r="F191" s="23">
        <v>0</v>
      </c>
      <c r="G191" s="23">
        <v>0</v>
      </c>
      <c r="H191" s="23">
        <v>0</v>
      </c>
      <c r="I191" s="23">
        <v>0</v>
      </c>
      <c r="J191" s="23">
        <v>0</v>
      </c>
      <c r="K191" s="23">
        <v>0</v>
      </c>
      <c r="L191" s="23">
        <v>0</v>
      </c>
      <c r="M191" s="23">
        <v>0</v>
      </c>
      <c r="N191" s="23">
        <v>1</v>
      </c>
      <c r="O191" s="74">
        <v>440</v>
      </c>
    </row>
    <row r="192" spans="2:15" x14ac:dyDescent="0.3">
      <c r="B192" s="33" t="s">
        <v>290</v>
      </c>
      <c r="C192" s="18" t="s">
        <v>139</v>
      </c>
      <c r="D192" s="21" t="s">
        <v>340</v>
      </c>
      <c r="E192" s="23">
        <v>0</v>
      </c>
      <c r="F192" s="23">
        <v>0</v>
      </c>
      <c r="G192" s="23">
        <v>0</v>
      </c>
      <c r="H192" s="23">
        <v>0</v>
      </c>
      <c r="I192" s="23">
        <v>0</v>
      </c>
      <c r="J192" s="23">
        <v>0</v>
      </c>
      <c r="K192" s="23">
        <v>0</v>
      </c>
      <c r="L192" s="23">
        <v>0</v>
      </c>
      <c r="M192" s="23">
        <v>0</v>
      </c>
      <c r="N192" s="23">
        <v>1</v>
      </c>
      <c r="O192" s="74">
        <v>790</v>
      </c>
    </row>
    <row r="193" spans="2:15" x14ac:dyDescent="0.3">
      <c r="B193" s="33" t="s">
        <v>290</v>
      </c>
      <c r="C193" s="18" t="s">
        <v>341</v>
      </c>
      <c r="D193" s="21" t="s">
        <v>342</v>
      </c>
      <c r="E193" s="23">
        <v>0</v>
      </c>
      <c r="F193" s="23">
        <v>0</v>
      </c>
      <c r="G193" s="23">
        <v>0</v>
      </c>
      <c r="H193" s="23">
        <v>0</v>
      </c>
      <c r="I193" s="23">
        <v>0</v>
      </c>
      <c r="J193" s="23">
        <v>0</v>
      </c>
      <c r="K193" s="23">
        <v>0</v>
      </c>
      <c r="L193" s="23">
        <v>0</v>
      </c>
      <c r="M193" s="23">
        <v>0</v>
      </c>
      <c r="N193" s="23">
        <v>0</v>
      </c>
      <c r="O193" s="74">
        <v>0</v>
      </c>
    </row>
    <row r="194" spans="2:15" x14ac:dyDescent="0.3">
      <c r="B194" s="33" t="s">
        <v>290</v>
      </c>
      <c r="C194" s="18" t="s">
        <v>133</v>
      </c>
      <c r="D194" s="21" t="s">
        <v>343</v>
      </c>
      <c r="E194" s="23">
        <v>0</v>
      </c>
      <c r="F194" s="23">
        <v>0</v>
      </c>
      <c r="G194" s="23">
        <v>0</v>
      </c>
      <c r="H194" s="23">
        <v>0</v>
      </c>
      <c r="I194" s="23">
        <v>0</v>
      </c>
      <c r="J194" s="23">
        <v>0</v>
      </c>
      <c r="K194" s="23">
        <v>0</v>
      </c>
      <c r="L194" s="23">
        <v>0</v>
      </c>
      <c r="M194" s="23">
        <v>0</v>
      </c>
      <c r="N194" s="23">
        <v>1</v>
      </c>
      <c r="O194" s="74">
        <v>810</v>
      </c>
    </row>
    <row r="195" spans="2:15" x14ac:dyDescent="0.3">
      <c r="B195"/>
      <c r="C195"/>
      <c r="D195"/>
    </row>
    <row r="196" spans="2:15" x14ac:dyDescent="0.3">
      <c r="B196" s="35" t="s">
        <v>241</v>
      </c>
    </row>
    <row r="197" spans="2:15" x14ac:dyDescent="0.3">
      <c r="B197" s="16"/>
    </row>
    <row r="198" spans="2:15" x14ac:dyDescent="0.3">
      <c r="B198" s="16" t="s">
        <v>560</v>
      </c>
    </row>
    <row r="199" spans="2:15" x14ac:dyDescent="0.3">
      <c r="B199" s="16" t="s">
        <v>242</v>
      </c>
    </row>
    <row r="200" spans="2:15" x14ac:dyDescent="0.3">
      <c r="B200" s="16" t="s">
        <v>243</v>
      </c>
    </row>
    <row r="201" spans="2:15" x14ac:dyDescent="0.3">
      <c r="B201" s="16" t="s">
        <v>412</v>
      </c>
    </row>
    <row r="202" spans="2:15" x14ac:dyDescent="0.3">
      <c r="B202" s="69" t="s">
        <v>577</v>
      </c>
    </row>
    <row r="203" spans="2:15" x14ac:dyDescent="0.3">
      <c r="B203" s="16" t="s">
        <v>578</v>
      </c>
    </row>
    <row r="204" spans="2:15" x14ac:dyDescent="0.3">
      <c r="B204" s="16"/>
    </row>
    <row r="205" spans="2:15" x14ac:dyDescent="0.3">
      <c r="B205" s="16"/>
    </row>
    <row r="206" spans="2:15" x14ac:dyDescent="0.3">
      <c r="B206" s="16"/>
    </row>
    <row r="207" spans="2:15" x14ac:dyDescent="0.3">
      <c r="B207" s="16"/>
    </row>
    <row r="208" spans="2:15" x14ac:dyDescent="0.3">
      <c r="B208" s="16"/>
    </row>
    <row r="209" spans="2:3" x14ac:dyDescent="0.3">
      <c r="B209" s="16"/>
    </row>
    <row r="210" spans="2:3" x14ac:dyDescent="0.3">
      <c r="B210" s="16"/>
    </row>
    <row r="211" spans="2:3" x14ac:dyDescent="0.3">
      <c r="B211" s="16"/>
      <c r="C211" s="14"/>
    </row>
    <row r="212" spans="2:3" x14ac:dyDescent="0.3">
      <c r="B212" s="16"/>
    </row>
    <row r="213" spans="2:3" x14ac:dyDescent="0.3">
      <c r="B213" s="16"/>
    </row>
    <row r="214" spans="2:3" x14ac:dyDescent="0.3">
      <c r="B214" s="16"/>
    </row>
    <row r="215" spans="2:3" x14ac:dyDescent="0.3">
      <c r="B215" s="16"/>
    </row>
    <row r="216" spans="2:3" x14ac:dyDescent="0.3">
      <c r="B216" s="16"/>
    </row>
    <row r="217" spans="2:3" x14ac:dyDescent="0.3">
      <c r="B217" s="16"/>
    </row>
    <row r="218" spans="2:3" x14ac:dyDescent="0.3">
      <c r="B218" s="16"/>
    </row>
    <row r="219" spans="2:3" x14ac:dyDescent="0.3">
      <c r="B219" s="16"/>
    </row>
    <row r="220" spans="2:3" x14ac:dyDescent="0.3">
      <c r="B220" s="16"/>
    </row>
    <row r="221" spans="2:3" x14ac:dyDescent="0.3">
      <c r="B221" s="16"/>
    </row>
    <row r="222" spans="2:3" x14ac:dyDescent="0.3">
      <c r="B222" s="16"/>
    </row>
    <row r="223" spans="2:3" x14ac:dyDescent="0.3">
      <c r="B223" s="16"/>
    </row>
    <row r="224" spans="2:3"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row r="311" spans="2:2" x14ac:dyDescent="0.3">
      <c r="B311" s="16"/>
    </row>
    <row r="312" spans="2:2" x14ac:dyDescent="0.3">
      <c r="B312"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5"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S155"/>
  <sheetViews>
    <sheetView showGridLines="0" zoomScale="85" zoomScaleNormal="85" workbookViewId="0">
      <selection activeCell="Q144" sqref="Q144"/>
    </sheetView>
  </sheetViews>
  <sheetFormatPr defaultColWidth="9.453125" defaultRowHeight="12.5" x14ac:dyDescent="0.25"/>
  <cols>
    <col min="1" max="1" width="2.54296875" customWidth="1"/>
    <col min="2" max="2" width="23.54296875" customWidth="1"/>
    <col min="3" max="3" width="10.54296875" customWidth="1"/>
    <col min="4" max="4" width="64.54296875" bestFit="1" customWidth="1"/>
    <col min="5" max="5" width="10.54296875" customWidth="1"/>
    <col min="6" max="7" width="12" customWidth="1"/>
    <col min="8" max="8" width="13.453125" customWidth="1"/>
    <col min="9" max="9" width="14.54296875" customWidth="1"/>
    <col min="10" max="10" width="16.453125" customWidth="1"/>
    <col min="11" max="11" width="4.453125" customWidth="1"/>
    <col min="12" max="12" width="23.54296875" customWidth="1"/>
    <col min="13" max="13" width="11" customWidth="1"/>
    <col min="14" max="14" width="64.54296875" customWidth="1"/>
    <col min="15" max="15" width="10.54296875" customWidth="1"/>
    <col min="16" max="17" width="12" customWidth="1"/>
    <col min="18" max="18" width="12.54296875" customWidth="1"/>
    <col min="19" max="19" width="14.54296875" customWidth="1"/>
  </cols>
  <sheetData>
    <row r="2" spans="2:19" ht="24.5" x14ac:dyDescent="0.25">
      <c r="B2" s="34" t="s">
        <v>238</v>
      </c>
      <c r="C2" s="34"/>
    </row>
    <row r="4" spans="2:19" ht="44.25" customHeight="1" x14ac:dyDescent="0.25">
      <c r="B4" s="82" t="s">
        <v>541</v>
      </c>
      <c r="C4" s="82"/>
      <c r="D4" s="82"/>
      <c r="E4" s="82"/>
      <c r="F4" s="82"/>
      <c r="G4" s="82"/>
      <c r="H4" s="82"/>
      <c r="I4" s="82"/>
      <c r="J4" s="82"/>
      <c r="K4" s="82"/>
      <c r="L4" s="82"/>
      <c r="M4" s="82"/>
      <c r="N4" s="82"/>
      <c r="O4" s="82"/>
      <c r="P4" s="82"/>
      <c r="Q4" s="82"/>
      <c r="R4" s="82"/>
      <c r="S4" s="82"/>
    </row>
    <row r="6" spans="2:19" x14ac:dyDescent="0.25">
      <c r="B6" s="27" t="s">
        <v>237</v>
      </c>
      <c r="C6" s="27"/>
    </row>
    <row r="7" spans="2:19" x14ac:dyDescent="0.25">
      <c r="B7" s="28" t="s">
        <v>409</v>
      </c>
      <c r="C7" s="28"/>
    </row>
    <row r="9" spans="2:19" x14ac:dyDescent="0.25">
      <c r="B9" s="37" t="s">
        <v>427</v>
      </c>
      <c r="C9" s="37"/>
      <c r="D9" s="37"/>
      <c r="E9" s="37"/>
      <c r="F9" s="37"/>
      <c r="G9" s="37"/>
      <c r="H9" s="37"/>
      <c r="I9" s="37"/>
      <c r="J9" s="37"/>
      <c r="K9" s="37"/>
    </row>
    <row r="11" spans="2:19" x14ac:dyDescent="0.25">
      <c r="B11" s="27" t="s">
        <v>298</v>
      </c>
      <c r="C11" s="27"/>
    </row>
    <row r="13" spans="2:19" x14ac:dyDescent="0.25">
      <c r="B13" s="27" t="s">
        <v>406</v>
      </c>
      <c r="C13" s="27"/>
    </row>
    <row r="14" spans="2:19" x14ac:dyDescent="0.25">
      <c r="B14" s="27" t="s">
        <v>401</v>
      </c>
      <c r="C14" s="27"/>
    </row>
    <row r="15" spans="2:19" x14ac:dyDescent="0.25">
      <c r="B15" s="27" t="s">
        <v>402</v>
      </c>
      <c r="C15" s="27"/>
    </row>
    <row r="16" spans="2:19" x14ac:dyDescent="0.25">
      <c r="B16" s="27" t="s">
        <v>410</v>
      </c>
      <c r="C16" s="27"/>
    </row>
    <row r="17" spans="2:19" x14ac:dyDescent="0.25">
      <c r="B17" s="27" t="s">
        <v>403</v>
      </c>
      <c r="C17" s="27"/>
    </row>
    <row r="18" spans="2:19" x14ac:dyDescent="0.25">
      <c r="B18" s="27"/>
      <c r="C18" s="27"/>
    </row>
    <row r="19" spans="2:19" x14ac:dyDescent="0.25">
      <c r="B19" s="27" t="s">
        <v>428</v>
      </c>
      <c r="C19" s="27"/>
      <c r="L19" s="27" t="s">
        <v>525</v>
      </c>
      <c r="M19" s="27"/>
    </row>
    <row r="21" spans="2:19" ht="41.25" customHeight="1" x14ac:dyDescent="0.25">
      <c r="B21" s="11" t="s">
        <v>239</v>
      </c>
      <c r="C21" s="11" t="s">
        <v>248</v>
      </c>
      <c r="D21" s="10" t="s">
        <v>249</v>
      </c>
      <c r="E21" s="11" t="s">
        <v>433</v>
      </c>
      <c r="F21" s="36" t="s">
        <v>411</v>
      </c>
      <c r="G21" s="36" t="s">
        <v>398</v>
      </c>
      <c r="H21" s="36" t="s">
        <v>236</v>
      </c>
      <c r="I21" s="36" t="s">
        <v>299</v>
      </c>
      <c r="J21" s="36" t="s">
        <v>389</v>
      </c>
      <c r="L21" s="11" t="s">
        <v>239</v>
      </c>
      <c r="M21" s="11" t="s">
        <v>248</v>
      </c>
      <c r="N21" s="10" t="s">
        <v>249</v>
      </c>
      <c r="O21" s="11" t="s">
        <v>433</v>
      </c>
      <c r="P21" s="36" t="s">
        <v>411</v>
      </c>
      <c r="Q21" s="36" t="s">
        <v>398</v>
      </c>
      <c r="R21" s="36" t="s">
        <v>236</v>
      </c>
      <c r="S21" s="36" t="s">
        <v>299</v>
      </c>
    </row>
    <row r="22" spans="2:19" x14ac:dyDescent="0.25">
      <c r="B22" s="30" t="s">
        <v>250</v>
      </c>
      <c r="C22" s="30" t="s">
        <v>38</v>
      </c>
      <c r="D22" s="30" t="s">
        <v>152</v>
      </c>
      <c r="E22" s="50">
        <v>2</v>
      </c>
      <c r="F22" s="38">
        <f>VLOOKUP($C22,'[1]T1 Cohort'!$B$2:$I$125,3,0)</f>
        <v>1</v>
      </c>
      <c r="G22" s="38">
        <f>IF($F22=0,0,VLOOKUP($C22,'[1]T1 Cohort'!$B$2:$I$125,4,0))</f>
        <v>1</v>
      </c>
      <c r="H22" s="38">
        <f>IF($F22=0,0,VLOOKUP($C22,'[1]T1 Cohort'!$B$2:$I$125,5,0))</f>
        <v>0</v>
      </c>
      <c r="I22" s="38">
        <f>IF($F22=0,0,VLOOKUP($C22,'[1]T1 Cohort'!$B$2:$I$125,6,0))</f>
        <v>0</v>
      </c>
      <c r="J22" s="38">
        <f>IF($F22=0,0,VLOOKUP($C22,'[1]T1 Cohort'!$B$2:$I$125,7,0))</f>
        <v>1</v>
      </c>
      <c r="L22" s="30" t="s">
        <v>250</v>
      </c>
      <c r="M22" s="30" t="s">
        <v>38</v>
      </c>
      <c r="N22" s="30" t="s">
        <v>152</v>
      </c>
      <c r="O22" s="50">
        <v>1</v>
      </c>
      <c r="P22" s="38">
        <v>1</v>
      </c>
      <c r="Q22" s="38">
        <v>1</v>
      </c>
      <c r="R22" s="38">
        <v>0</v>
      </c>
      <c r="S22" s="38">
        <v>0</v>
      </c>
    </row>
    <row r="23" spans="2:19" x14ac:dyDescent="0.25">
      <c r="B23" s="30" t="s">
        <v>250</v>
      </c>
      <c r="C23" s="30" t="s">
        <v>40</v>
      </c>
      <c r="D23" s="30" t="s">
        <v>153</v>
      </c>
      <c r="E23" s="50">
        <v>1</v>
      </c>
      <c r="F23" s="38">
        <f>VLOOKUP($C23,'[1]T1 Cohort'!$B$2:$I$125,3,0)</f>
        <v>1</v>
      </c>
      <c r="G23" s="38">
        <f>IF($F23=0,0,VLOOKUP($C23,'[1]T1 Cohort'!$B$2:$I$125,4,0))</f>
        <v>1</v>
      </c>
      <c r="H23" s="38">
        <f>IF($F23=0,0,VLOOKUP($C23,'[1]T1 Cohort'!$B$2:$I$125,5,0))</f>
        <v>0</v>
      </c>
      <c r="I23" s="38">
        <f>IF($F23=0,0,VLOOKUP($C23,'[1]T1 Cohort'!$B$2:$I$125,6,0))</f>
        <v>1</v>
      </c>
      <c r="J23" s="38">
        <f>IF($F23=0,0,VLOOKUP($C23,'[1]T1 Cohort'!$B$2:$I$125,7,0))</f>
        <v>1</v>
      </c>
      <c r="L23" s="30" t="s">
        <v>250</v>
      </c>
      <c r="M23" s="30" t="s">
        <v>40</v>
      </c>
      <c r="N23" s="30" t="s">
        <v>153</v>
      </c>
      <c r="O23" s="50">
        <v>1</v>
      </c>
      <c r="P23" s="38">
        <v>1</v>
      </c>
      <c r="Q23" s="38">
        <v>1</v>
      </c>
      <c r="R23" s="38">
        <v>0</v>
      </c>
      <c r="S23" s="38">
        <v>1</v>
      </c>
    </row>
    <row r="24" spans="2:19" x14ac:dyDescent="0.25">
      <c r="B24" s="30" t="s">
        <v>250</v>
      </c>
      <c r="C24" s="30" t="s">
        <v>42</v>
      </c>
      <c r="D24" s="30" t="s">
        <v>300</v>
      </c>
      <c r="E24" s="50">
        <v>1</v>
      </c>
      <c r="F24" s="38">
        <f>VLOOKUP($C24,'[1]T1 Cohort'!$B$2:$I$125,3,0)</f>
        <v>1</v>
      </c>
      <c r="G24" s="38">
        <f>IF($F24=0,0,VLOOKUP($C24,'[1]T1 Cohort'!$B$2:$I$125,4,0))</f>
        <v>1</v>
      </c>
      <c r="H24" s="38">
        <f>IF($F24=0,0,VLOOKUP($C24,'[1]T1 Cohort'!$B$2:$I$125,5,0))</f>
        <v>0</v>
      </c>
      <c r="I24" s="38">
        <f>IF($F24=0,0,VLOOKUP($C24,'[1]T1 Cohort'!$B$2:$I$125,6,0))</f>
        <v>1</v>
      </c>
      <c r="J24" s="38">
        <f>IF($F24=0,0,VLOOKUP($C24,'[1]T1 Cohort'!$B$2:$I$125,7,0))</f>
        <v>1</v>
      </c>
      <c r="L24" s="30" t="s">
        <v>250</v>
      </c>
      <c r="M24" s="30" t="s">
        <v>42</v>
      </c>
      <c r="N24" s="30" t="s">
        <v>300</v>
      </c>
      <c r="O24" s="50">
        <v>1</v>
      </c>
      <c r="P24" s="38">
        <v>1</v>
      </c>
      <c r="Q24" s="38">
        <v>0</v>
      </c>
      <c r="R24" s="38">
        <v>0</v>
      </c>
      <c r="S24" s="38">
        <v>1</v>
      </c>
    </row>
    <row r="25" spans="2:19" x14ac:dyDescent="0.25">
      <c r="B25" s="30" t="s">
        <v>250</v>
      </c>
      <c r="C25" s="30" t="s">
        <v>43</v>
      </c>
      <c r="D25" s="30" t="s">
        <v>301</v>
      </c>
      <c r="E25" s="50">
        <v>2</v>
      </c>
      <c r="F25" s="38">
        <f>VLOOKUP($C25,'[1]T1 Cohort'!$B$2:$I$125,3,0)</f>
        <v>1</v>
      </c>
      <c r="G25" s="38">
        <f>IF($F25=0,0,VLOOKUP($C25,'[1]T1 Cohort'!$B$2:$I$125,4,0))</f>
        <v>1</v>
      </c>
      <c r="H25" s="38">
        <f>IF($F25=0,0,VLOOKUP($C25,'[1]T1 Cohort'!$B$2:$I$125,5,0))</f>
        <v>0</v>
      </c>
      <c r="I25" s="38">
        <f>IF($F25=0,0,VLOOKUP($C25,'[1]T1 Cohort'!$B$2:$I$125,6,0))</f>
        <v>0</v>
      </c>
      <c r="J25" s="38">
        <f>IF($F25=0,0,VLOOKUP($C25,'[1]T1 Cohort'!$B$2:$I$125,7,0))</f>
        <v>1</v>
      </c>
      <c r="L25" s="30" t="s">
        <v>250</v>
      </c>
      <c r="M25" s="30" t="s">
        <v>43</v>
      </c>
      <c r="N25" s="30" t="s">
        <v>301</v>
      </c>
      <c r="O25" s="50">
        <v>2</v>
      </c>
      <c r="P25" s="38">
        <v>1</v>
      </c>
      <c r="Q25" s="38">
        <v>1</v>
      </c>
      <c r="R25" s="38">
        <v>0</v>
      </c>
      <c r="S25" s="38">
        <v>0</v>
      </c>
    </row>
    <row r="26" spans="2:19" x14ac:dyDescent="0.25">
      <c r="B26" s="30" t="s">
        <v>250</v>
      </c>
      <c r="C26" s="30" t="s">
        <v>45</v>
      </c>
      <c r="D26" s="30" t="s">
        <v>156</v>
      </c>
      <c r="E26" s="50">
        <v>1</v>
      </c>
      <c r="F26" s="38">
        <f>VLOOKUP($C26,'[1]T1 Cohort'!$B$2:$I$125,3,0)</f>
        <v>1</v>
      </c>
      <c r="G26" s="38">
        <f>IF($F26=0,0,VLOOKUP($C26,'[1]T1 Cohort'!$B$2:$I$125,4,0))</f>
        <v>1</v>
      </c>
      <c r="H26" s="38">
        <f>IF($F26=0,0,VLOOKUP($C26,'[1]T1 Cohort'!$B$2:$I$125,5,0))</f>
        <v>0</v>
      </c>
      <c r="I26" s="38">
        <f>IF($F26=0,0,VLOOKUP($C26,'[1]T1 Cohort'!$B$2:$I$125,6,0))</f>
        <v>1</v>
      </c>
      <c r="J26" s="38">
        <f>IF($F26=0,0,VLOOKUP($C26,'[1]T1 Cohort'!$B$2:$I$125,7,0))</f>
        <v>1</v>
      </c>
      <c r="L26" s="30" t="s">
        <v>250</v>
      </c>
      <c r="M26" s="30" t="s">
        <v>526</v>
      </c>
      <c r="N26" s="30" t="s">
        <v>527</v>
      </c>
      <c r="O26" s="50">
        <v>1</v>
      </c>
      <c r="P26" s="38">
        <v>0</v>
      </c>
      <c r="Q26" s="38">
        <v>0</v>
      </c>
      <c r="R26" s="38">
        <v>0</v>
      </c>
      <c r="S26" s="38">
        <v>0</v>
      </c>
    </row>
    <row r="27" spans="2:19" x14ac:dyDescent="0.25">
      <c r="B27" s="30" t="s">
        <v>250</v>
      </c>
      <c r="C27" s="30" t="s">
        <v>47</v>
      </c>
      <c r="D27" s="30" t="s">
        <v>158</v>
      </c>
      <c r="E27" s="50">
        <v>3</v>
      </c>
      <c r="F27" s="38">
        <f>VLOOKUP($C27,'[1]T1 Cohort'!$B$2:$I$125,3,0)</f>
        <v>1</v>
      </c>
      <c r="G27" s="38">
        <f>IF($F27=0,0,VLOOKUP($C27,'[1]T1 Cohort'!$B$2:$I$125,4,0))</f>
        <v>1</v>
      </c>
      <c r="H27" s="38">
        <f>IF($F27=0,0,VLOOKUP($C27,'[1]T1 Cohort'!$B$2:$I$125,5,0))</f>
        <v>0</v>
      </c>
      <c r="I27" s="38">
        <f>IF($F27=0,0,VLOOKUP($C27,'[1]T1 Cohort'!$B$2:$I$125,6,0))</f>
        <v>1</v>
      </c>
      <c r="J27" s="38">
        <f>IF($F27=0,0,VLOOKUP($C27,'[1]T1 Cohort'!$B$2:$I$125,7,0))</f>
        <v>1</v>
      </c>
      <c r="L27" s="30" t="s">
        <v>250</v>
      </c>
      <c r="M27" s="30" t="s">
        <v>434</v>
      </c>
      <c r="N27" s="30" t="s">
        <v>435</v>
      </c>
      <c r="O27" s="50">
        <v>1</v>
      </c>
      <c r="P27" s="38">
        <v>0</v>
      </c>
      <c r="Q27" s="38">
        <v>0</v>
      </c>
      <c r="R27" s="38">
        <v>0</v>
      </c>
      <c r="S27" s="38">
        <v>0</v>
      </c>
    </row>
    <row r="28" spans="2:19" x14ac:dyDescent="0.25">
      <c r="B28" s="30" t="s">
        <v>250</v>
      </c>
      <c r="C28" s="30" t="s">
        <v>48</v>
      </c>
      <c r="D28" s="30" t="s">
        <v>159</v>
      </c>
      <c r="E28" s="50">
        <v>1</v>
      </c>
      <c r="F28" s="38">
        <f>VLOOKUP($C28,'[1]T1 Cohort'!$B$2:$I$125,3,0)</f>
        <v>1</v>
      </c>
      <c r="G28" s="38">
        <f>IF($F28=0,0,VLOOKUP($C28,'[1]T1 Cohort'!$B$2:$I$125,4,0))</f>
        <v>1</v>
      </c>
      <c r="H28" s="38">
        <f>IF($F28=0,0,VLOOKUP($C28,'[1]T1 Cohort'!$B$2:$I$125,5,0))</f>
        <v>0</v>
      </c>
      <c r="I28" s="38">
        <f>IF($F28=0,0,VLOOKUP($C28,'[1]T1 Cohort'!$B$2:$I$125,6,0))</f>
        <v>1</v>
      </c>
      <c r="J28" s="38">
        <f>IF($F28=0,0,VLOOKUP($C28,'[1]T1 Cohort'!$B$2:$I$125,7,0))</f>
        <v>1</v>
      </c>
      <c r="L28" s="30" t="s">
        <v>250</v>
      </c>
      <c r="M28" s="30" t="s">
        <v>50</v>
      </c>
      <c r="N28" s="30" t="s">
        <v>160</v>
      </c>
      <c r="O28" s="50">
        <v>1</v>
      </c>
      <c r="P28" s="38">
        <v>1</v>
      </c>
      <c r="Q28" s="38">
        <v>0</v>
      </c>
      <c r="R28" s="38">
        <v>0</v>
      </c>
      <c r="S28" s="38">
        <v>1</v>
      </c>
    </row>
    <row r="29" spans="2:19" x14ac:dyDescent="0.25">
      <c r="B29" s="30" t="s">
        <v>250</v>
      </c>
      <c r="C29" s="30" t="s">
        <v>49</v>
      </c>
      <c r="D29" s="30" t="s">
        <v>302</v>
      </c>
      <c r="E29" s="50">
        <v>1</v>
      </c>
      <c r="F29" s="38">
        <f>VLOOKUP($C29,'[1]T1 Cohort'!$B$2:$I$125,3,0)</f>
        <v>1</v>
      </c>
      <c r="G29" s="38">
        <f>IF($F29=0,0,VLOOKUP($C29,'[1]T1 Cohort'!$B$2:$I$125,4,0))</f>
        <v>1</v>
      </c>
      <c r="H29" s="38">
        <f>IF($F29=0,0,VLOOKUP($C29,'[1]T1 Cohort'!$B$2:$I$125,5,0))</f>
        <v>0</v>
      </c>
      <c r="I29" s="38">
        <f>IF($F29=0,0,VLOOKUP($C29,'[1]T1 Cohort'!$B$2:$I$125,6,0))</f>
        <v>1</v>
      </c>
      <c r="J29" s="38">
        <f>IF($F29=0,0,VLOOKUP($C29,'[1]T1 Cohort'!$B$2:$I$125,7,0))</f>
        <v>1</v>
      </c>
      <c r="L29" s="30" t="s">
        <v>250</v>
      </c>
      <c r="M29" s="30" t="s">
        <v>58</v>
      </c>
      <c r="N29" s="30" t="s">
        <v>166</v>
      </c>
      <c r="O29" s="50">
        <v>1</v>
      </c>
      <c r="P29" s="38">
        <v>0</v>
      </c>
      <c r="Q29" s="38">
        <v>0</v>
      </c>
      <c r="R29" s="38">
        <v>0</v>
      </c>
      <c r="S29" s="38">
        <v>0</v>
      </c>
    </row>
    <row r="30" spans="2:19" x14ac:dyDescent="0.25">
      <c r="B30" s="30" t="s">
        <v>250</v>
      </c>
      <c r="C30" s="30" t="s">
        <v>50</v>
      </c>
      <c r="D30" s="30" t="s">
        <v>160</v>
      </c>
      <c r="E30" s="50">
        <v>2</v>
      </c>
      <c r="F30" s="38">
        <f>VLOOKUP($C30,'[1]T1 Cohort'!$B$2:$I$125,3,0)</f>
        <v>1</v>
      </c>
      <c r="G30" s="38">
        <f>IF($F30=0,0,VLOOKUP($C30,'[1]T1 Cohort'!$B$2:$I$125,4,0))</f>
        <v>1</v>
      </c>
      <c r="H30" s="38">
        <f>IF($F30=0,0,VLOOKUP($C30,'[1]T1 Cohort'!$B$2:$I$125,5,0))</f>
        <v>0</v>
      </c>
      <c r="I30" s="38">
        <f>IF($F30=0,0,VLOOKUP($C30,'[1]T1 Cohort'!$B$2:$I$125,6,0))</f>
        <v>1</v>
      </c>
      <c r="J30" s="38">
        <f>IF($F30=0,0,VLOOKUP($C30,'[1]T1 Cohort'!$B$2:$I$125,7,0))</f>
        <v>1</v>
      </c>
      <c r="L30" s="30" t="s">
        <v>250</v>
      </c>
      <c r="M30" s="30" t="s">
        <v>68</v>
      </c>
      <c r="N30" s="30" t="s">
        <v>303</v>
      </c>
      <c r="O30" s="50">
        <v>2</v>
      </c>
      <c r="P30" s="38">
        <v>1</v>
      </c>
      <c r="Q30" s="38">
        <v>1</v>
      </c>
      <c r="R30" s="38">
        <v>0</v>
      </c>
      <c r="S30" s="38">
        <v>0</v>
      </c>
    </row>
    <row r="31" spans="2:19" x14ac:dyDescent="0.25">
      <c r="B31" s="30" t="s">
        <v>250</v>
      </c>
      <c r="C31" s="30" t="s">
        <v>58</v>
      </c>
      <c r="D31" s="30" t="s">
        <v>166</v>
      </c>
      <c r="E31" s="50">
        <v>1</v>
      </c>
      <c r="F31" s="38">
        <f>VLOOKUP($C31,'[1]T1 Cohort'!$B$2:$I$125,3,0)</f>
        <v>1</v>
      </c>
      <c r="G31" s="38">
        <f>IF($F31=0,0,VLOOKUP($C31,'[1]T1 Cohort'!$B$2:$I$125,4,0))</f>
        <v>1</v>
      </c>
      <c r="H31" s="38">
        <f>IF($F31=0,0,VLOOKUP($C31,'[1]T1 Cohort'!$B$2:$I$125,5,0))</f>
        <v>0</v>
      </c>
      <c r="I31" s="38">
        <f>IF($F31=0,0,VLOOKUP($C31,'[1]T1 Cohort'!$B$2:$I$125,6,0))</f>
        <v>1</v>
      </c>
      <c r="J31" s="38">
        <f>IF($F31=0,0,VLOOKUP($C31,'[1]T1 Cohort'!$B$2:$I$125,7,0))</f>
        <v>1</v>
      </c>
      <c r="L31" s="30" t="s">
        <v>240</v>
      </c>
      <c r="M31" s="30" t="s">
        <v>22</v>
      </c>
      <c r="N31" s="30" t="s">
        <v>141</v>
      </c>
      <c r="O31" s="50">
        <v>1</v>
      </c>
      <c r="P31" s="38">
        <v>1</v>
      </c>
      <c r="Q31" s="38">
        <v>1</v>
      </c>
      <c r="R31" s="38">
        <v>0</v>
      </c>
      <c r="S31" s="38">
        <v>1</v>
      </c>
    </row>
    <row r="32" spans="2:19" x14ac:dyDescent="0.25">
      <c r="B32" s="30" t="s">
        <v>250</v>
      </c>
      <c r="C32" s="30" t="s">
        <v>59</v>
      </c>
      <c r="D32" s="30" t="s">
        <v>167</v>
      </c>
      <c r="E32" s="50">
        <v>1</v>
      </c>
      <c r="F32" s="38">
        <f>VLOOKUP($C32,'[1]T1 Cohort'!$B$2:$I$125,3,0)</f>
        <v>1</v>
      </c>
      <c r="G32" s="38">
        <f>IF($F32=0,0,VLOOKUP($C32,'[1]T1 Cohort'!$B$2:$I$125,4,0))</f>
        <v>1</v>
      </c>
      <c r="H32" s="38">
        <f>IF($F32=0,0,VLOOKUP($C32,'[1]T1 Cohort'!$B$2:$I$125,5,0))</f>
        <v>0</v>
      </c>
      <c r="I32" s="38">
        <f>IF($F32=0,0,VLOOKUP($C32,'[1]T1 Cohort'!$B$2:$I$125,6,0))</f>
        <v>1</v>
      </c>
      <c r="J32" s="38">
        <f>IF($F32=0,0,VLOOKUP($C32,'[1]T1 Cohort'!$B$2:$I$125,7,0))</f>
        <v>1</v>
      </c>
      <c r="L32" s="30" t="s">
        <v>240</v>
      </c>
      <c r="M32" s="30" t="s">
        <v>438</v>
      </c>
      <c r="N32" s="30" t="s">
        <v>439</v>
      </c>
      <c r="O32" s="50">
        <v>1</v>
      </c>
      <c r="P32" s="38">
        <v>1</v>
      </c>
      <c r="Q32" s="38">
        <v>1</v>
      </c>
      <c r="R32" s="38">
        <v>0</v>
      </c>
      <c r="S32" s="38">
        <v>1</v>
      </c>
    </row>
    <row r="33" spans="2:19" x14ac:dyDescent="0.25">
      <c r="B33" s="30" t="s">
        <v>250</v>
      </c>
      <c r="C33" s="30" t="s">
        <v>68</v>
      </c>
      <c r="D33" s="30" t="s">
        <v>303</v>
      </c>
      <c r="E33" s="50">
        <v>1</v>
      </c>
      <c r="F33" s="38">
        <f>VLOOKUP($C33,'[1]T1 Cohort'!$B$2:$I$125,3,0)</f>
        <v>1</v>
      </c>
      <c r="G33" s="38">
        <f>IF($F33=0,0,VLOOKUP($C33,'[1]T1 Cohort'!$B$2:$I$125,4,0))</f>
        <v>1</v>
      </c>
      <c r="H33" s="38">
        <f>IF($F33=0,0,VLOOKUP($C33,'[1]T1 Cohort'!$B$2:$I$125,5,0))</f>
        <v>0</v>
      </c>
      <c r="I33" s="38">
        <f>IF($F33=0,0,VLOOKUP($C33,'[1]T1 Cohort'!$B$2:$I$125,6,0))</f>
        <v>1</v>
      </c>
      <c r="J33" s="38">
        <f>IF($F33=0,0,VLOOKUP($C33,'[1]T1 Cohort'!$B$2:$I$125,7,0))</f>
        <v>1</v>
      </c>
      <c r="L33" s="30" t="s">
        <v>240</v>
      </c>
      <c r="M33" s="30" t="s">
        <v>23</v>
      </c>
      <c r="N33" s="30" t="s">
        <v>305</v>
      </c>
      <c r="O33" s="50">
        <v>2</v>
      </c>
      <c r="P33" s="38">
        <v>1</v>
      </c>
      <c r="Q33" s="38">
        <v>1</v>
      </c>
      <c r="R33" s="38">
        <v>0</v>
      </c>
      <c r="S33" s="38">
        <v>1</v>
      </c>
    </row>
    <row r="34" spans="2:19" x14ac:dyDescent="0.25">
      <c r="B34" s="30" t="s">
        <v>250</v>
      </c>
      <c r="C34" s="30" t="s">
        <v>69</v>
      </c>
      <c r="D34" s="30" t="s">
        <v>172</v>
      </c>
      <c r="E34" s="50">
        <v>1</v>
      </c>
      <c r="F34" s="38">
        <f>VLOOKUP($C34,'[1]T1 Cohort'!$B$2:$I$125,3,0)</f>
        <v>1</v>
      </c>
      <c r="G34" s="38">
        <f>IF($F34=0,0,VLOOKUP($C34,'[1]T1 Cohort'!$B$2:$I$125,4,0))</f>
        <v>1</v>
      </c>
      <c r="H34" s="38">
        <f>IF($F34=0,0,VLOOKUP($C34,'[1]T1 Cohort'!$B$2:$I$125,5,0))</f>
        <v>0</v>
      </c>
      <c r="I34" s="38">
        <f>IF($F34=0,0,VLOOKUP($C34,'[1]T1 Cohort'!$B$2:$I$125,6,0))</f>
        <v>1</v>
      </c>
      <c r="J34" s="38">
        <f>IF($F34=0,0,VLOOKUP($C34,'[1]T1 Cohort'!$B$2:$I$125,7,0))</f>
        <v>1</v>
      </c>
      <c r="L34" s="30" t="s">
        <v>240</v>
      </c>
      <c r="M34" s="30" t="s">
        <v>24</v>
      </c>
      <c r="N34" s="30" t="s">
        <v>142</v>
      </c>
      <c r="O34" s="50">
        <v>1</v>
      </c>
      <c r="P34" s="38">
        <v>1</v>
      </c>
      <c r="Q34" s="38">
        <v>1</v>
      </c>
      <c r="R34" s="38">
        <v>0</v>
      </c>
      <c r="S34" s="38">
        <v>1</v>
      </c>
    </row>
    <row r="35" spans="2:19" x14ac:dyDescent="0.25">
      <c r="B35" s="30" t="s">
        <v>240</v>
      </c>
      <c r="C35" s="30" t="s">
        <v>21</v>
      </c>
      <c r="D35" s="30" t="s">
        <v>304</v>
      </c>
      <c r="E35" s="50">
        <v>2</v>
      </c>
      <c r="F35" s="38">
        <f>VLOOKUP($C35,'[1]T1 Cohort'!$B$2:$I$125,3,0)</f>
        <v>0</v>
      </c>
      <c r="G35" s="38">
        <f>IF($F35=0,0,VLOOKUP($C35,'[1]T1 Cohort'!$B$2:$I$125,4,0))</f>
        <v>0</v>
      </c>
      <c r="H35" s="38">
        <f>IF($F35=0,0,VLOOKUP($C35,'[1]T1 Cohort'!$B$2:$I$125,5,0))</f>
        <v>0</v>
      </c>
      <c r="I35" s="38">
        <f>IF($F35=0,0,VLOOKUP($C35,'[1]T1 Cohort'!$B$2:$I$125,6,0))</f>
        <v>0</v>
      </c>
      <c r="J35" s="38">
        <f>IF($F35=0,0,VLOOKUP($C35,'[1]T1 Cohort'!$B$2:$I$125,7,0))</f>
        <v>0</v>
      </c>
      <c r="L35" s="30" t="s">
        <v>240</v>
      </c>
      <c r="M35" s="30" t="s">
        <v>25</v>
      </c>
      <c r="N35" s="30" t="s">
        <v>306</v>
      </c>
      <c r="O35" s="50">
        <v>2</v>
      </c>
      <c r="P35" s="38">
        <v>1</v>
      </c>
      <c r="Q35" s="38">
        <v>1</v>
      </c>
      <c r="R35" s="38">
        <v>0</v>
      </c>
      <c r="S35" s="38">
        <v>1</v>
      </c>
    </row>
    <row r="36" spans="2:19" x14ac:dyDescent="0.25">
      <c r="B36" s="30" t="s">
        <v>240</v>
      </c>
      <c r="C36" s="30" t="s">
        <v>22</v>
      </c>
      <c r="D36" s="30" t="s">
        <v>141</v>
      </c>
      <c r="E36" s="50">
        <v>3</v>
      </c>
      <c r="F36" s="38">
        <f>VLOOKUP($C36,'[1]T1 Cohort'!$B$2:$I$125,3,0)</f>
        <v>1</v>
      </c>
      <c r="G36" s="38">
        <f>IF($F36=0,0,VLOOKUP($C36,'[1]T1 Cohort'!$B$2:$I$125,4,0))</f>
        <v>1</v>
      </c>
      <c r="H36" s="38">
        <f>IF($F36=0,0,VLOOKUP($C36,'[1]T1 Cohort'!$B$2:$I$125,5,0))</f>
        <v>0</v>
      </c>
      <c r="I36" s="38">
        <f>IF($F36=0,0,VLOOKUP($C36,'[1]T1 Cohort'!$B$2:$I$125,6,0))</f>
        <v>1</v>
      </c>
      <c r="J36" s="38">
        <f>IF($F36=0,0,VLOOKUP($C36,'[1]T1 Cohort'!$B$2:$I$125,7,0))</f>
        <v>1</v>
      </c>
      <c r="L36" s="30" t="s">
        <v>240</v>
      </c>
      <c r="M36" s="30" t="s">
        <v>442</v>
      </c>
      <c r="N36" s="30" t="s">
        <v>443</v>
      </c>
      <c r="O36" s="50">
        <v>1</v>
      </c>
      <c r="P36" s="38">
        <v>1</v>
      </c>
      <c r="Q36" s="38">
        <v>1</v>
      </c>
      <c r="R36" s="38">
        <v>0</v>
      </c>
      <c r="S36" s="38">
        <v>0</v>
      </c>
    </row>
    <row r="37" spans="2:19" x14ac:dyDescent="0.25">
      <c r="B37" s="30" t="s">
        <v>240</v>
      </c>
      <c r="C37" s="30" t="s">
        <v>23</v>
      </c>
      <c r="D37" s="30" t="s">
        <v>305</v>
      </c>
      <c r="E37" s="50">
        <v>2</v>
      </c>
      <c r="F37" s="38">
        <f>VLOOKUP($C37,'[1]T1 Cohort'!$B$2:$I$125,3,0)</f>
        <v>1</v>
      </c>
      <c r="G37" s="38">
        <f>IF($F37=0,0,VLOOKUP($C37,'[1]T1 Cohort'!$B$2:$I$125,4,0))</f>
        <v>1</v>
      </c>
      <c r="H37" s="38">
        <f>IF($F37=0,0,VLOOKUP($C37,'[1]T1 Cohort'!$B$2:$I$125,5,0))</f>
        <v>0</v>
      </c>
      <c r="I37" s="38">
        <f>IF($F37=0,0,VLOOKUP($C37,'[1]T1 Cohort'!$B$2:$I$125,6,0))</f>
        <v>1</v>
      </c>
      <c r="J37" s="38">
        <f>IF($F37=0,0,VLOOKUP($C37,'[1]T1 Cohort'!$B$2:$I$125,7,0))</f>
        <v>1</v>
      </c>
      <c r="L37" s="30" t="s">
        <v>240</v>
      </c>
      <c r="M37" s="30" t="s">
        <v>26</v>
      </c>
      <c r="N37" s="30" t="s">
        <v>307</v>
      </c>
      <c r="O37" s="50">
        <v>2</v>
      </c>
      <c r="P37" s="38">
        <v>1</v>
      </c>
      <c r="Q37" s="38">
        <v>1</v>
      </c>
      <c r="R37" s="38">
        <v>0</v>
      </c>
      <c r="S37" s="38">
        <v>0</v>
      </c>
    </row>
    <row r="38" spans="2:19" x14ac:dyDescent="0.25">
      <c r="B38" s="30" t="s">
        <v>240</v>
      </c>
      <c r="C38" s="30" t="s">
        <v>24</v>
      </c>
      <c r="D38" s="30" t="s">
        <v>142</v>
      </c>
      <c r="E38" s="50">
        <v>1</v>
      </c>
      <c r="F38" s="38">
        <f>VLOOKUP($C38,'[1]T1 Cohort'!$B$2:$I$125,3,0)</f>
        <v>1</v>
      </c>
      <c r="G38" s="38">
        <f>IF($F38=0,0,VLOOKUP($C38,'[1]T1 Cohort'!$B$2:$I$125,4,0))</f>
        <v>1</v>
      </c>
      <c r="H38" s="38">
        <f>IF($F38=0,0,VLOOKUP($C38,'[1]T1 Cohort'!$B$2:$I$125,5,0))</f>
        <v>0</v>
      </c>
      <c r="I38" s="38">
        <f>IF($F38=0,0,VLOOKUP($C38,'[1]T1 Cohort'!$B$2:$I$125,6,0))</f>
        <v>0</v>
      </c>
      <c r="J38" s="38">
        <f>IF($F38=0,0,VLOOKUP($C38,'[1]T1 Cohort'!$B$2:$I$125,7,0))</f>
        <v>1</v>
      </c>
      <c r="L38" s="30" t="s">
        <v>240</v>
      </c>
      <c r="M38" s="30" t="s">
        <v>28</v>
      </c>
      <c r="N38" s="30" t="s">
        <v>144</v>
      </c>
      <c r="O38" s="50">
        <v>2</v>
      </c>
      <c r="P38" s="38">
        <v>1</v>
      </c>
      <c r="Q38" s="38">
        <v>1</v>
      </c>
      <c r="R38" s="38">
        <v>0</v>
      </c>
      <c r="S38" s="38">
        <v>1</v>
      </c>
    </row>
    <row r="39" spans="2:19" x14ac:dyDescent="0.25">
      <c r="B39" s="30" t="s">
        <v>240</v>
      </c>
      <c r="C39" s="30" t="s">
        <v>25</v>
      </c>
      <c r="D39" s="30" t="s">
        <v>306</v>
      </c>
      <c r="E39" s="50">
        <v>2</v>
      </c>
      <c r="F39" s="38">
        <f>VLOOKUP($C39,'[1]T1 Cohort'!$B$2:$I$125,3,0)</f>
        <v>1</v>
      </c>
      <c r="G39" s="38">
        <f>IF($F39=0,0,VLOOKUP($C39,'[1]T1 Cohort'!$B$2:$I$125,4,0))</f>
        <v>1</v>
      </c>
      <c r="H39" s="38">
        <f>IF($F39=0,0,VLOOKUP($C39,'[1]T1 Cohort'!$B$2:$I$125,5,0))</f>
        <v>0</v>
      </c>
      <c r="I39" s="38">
        <f>IF($F39=0,0,VLOOKUP($C39,'[1]T1 Cohort'!$B$2:$I$125,6,0))</f>
        <v>1</v>
      </c>
      <c r="J39" s="38">
        <f>IF($F39=0,0,VLOOKUP($C39,'[1]T1 Cohort'!$B$2:$I$125,7,0))</f>
        <v>1</v>
      </c>
      <c r="L39" s="30" t="s">
        <v>240</v>
      </c>
      <c r="M39" s="30" t="s">
        <v>29</v>
      </c>
      <c r="N39" s="30" t="s">
        <v>145</v>
      </c>
      <c r="O39" s="50">
        <v>1</v>
      </c>
      <c r="P39" s="38">
        <v>1</v>
      </c>
      <c r="Q39" s="38">
        <v>1</v>
      </c>
      <c r="R39" s="38">
        <v>0</v>
      </c>
      <c r="S39" s="38">
        <v>0</v>
      </c>
    </row>
    <row r="40" spans="2:19" x14ac:dyDescent="0.25">
      <c r="B40" s="30" t="s">
        <v>240</v>
      </c>
      <c r="C40" s="30" t="s">
        <v>26</v>
      </c>
      <c r="D40" s="30" t="s">
        <v>307</v>
      </c>
      <c r="E40" s="50">
        <v>1</v>
      </c>
      <c r="F40" s="38">
        <f>VLOOKUP($C40,'[1]T1 Cohort'!$B$2:$I$125,3,0)</f>
        <v>1</v>
      </c>
      <c r="G40" s="38">
        <f>IF($F40=0,0,VLOOKUP($C40,'[1]T1 Cohort'!$B$2:$I$125,4,0))</f>
        <v>1</v>
      </c>
      <c r="H40" s="38">
        <f>IF($F40=0,0,VLOOKUP($C40,'[1]T1 Cohort'!$B$2:$I$125,5,0))</f>
        <v>0</v>
      </c>
      <c r="I40" s="38">
        <f>IF($F40=0,0,VLOOKUP($C40,'[1]T1 Cohort'!$B$2:$I$125,6,0))</f>
        <v>1</v>
      </c>
      <c r="J40" s="38">
        <f>IF($F40=0,0,VLOOKUP($C40,'[1]T1 Cohort'!$B$2:$I$125,7,0))</f>
        <v>1</v>
      </c>
      <c r="L40" s="30" t="s">
        <v>240</v>
      </c>
      <c r="M40" s="30" t="s">
        <v>30</v>
      </c>
      <c r="N40" s="30" t="s">
        <v>146</v>
      </c>
      <c r="O40" s="50">
        <v>2</v>
      </c>
      <c r="P40" s="38">
        <v>1</v>
      </c>
      <c r="Q40" s="38">
        <v>1</v>
      </c>
      <c r="R40" s="38">
        <v>0</v>
      </c>
      <c r="S40" s="38">
        <v>1</v>
      </c>
    </row>
    <row r="41" spans="2:19" x14ac:dyDescent="0.25">
      <c r="B41" s="30" t="s">
        <v>240</v>
      </c>
      <c r="C41" s="30" t="s">
        <v>27</v>
      </c>
      <c r="D41" s="30" t="s">
        <v>143</v>
      </c>
      <c r="E41" s="50">
        <v>1</v>
      </c>
      <c r="F41" s="38">
        <f>VLOOKUP($C41,'[1]T1 Cohort'!$B$2:$I$125,3,0)</f>
        <v>1</v>
      </c>
      <c r="G41" s="38">
        <f>IF($F41=0,0,VLOOKUP($C41,'[1]T1 Cohort'!$B$2:$I$125,4,0))</f>
        <v>1</v>
      </c>
      <c r="H41" s="38">
        <f>IF($F41=0,0,VLOOKUP($C41,'[1]T1 Cohort'!$B$2:$I$125,5,0))</f>
        <v>0</v>
      </c>
      <c r="I41" s="38">
        <f>IF($F41=0,0,VLOOKUP($C41,'[1]T1 Cohort'!$B$2:$I$125,6,0))</f>
        <v>1</v>
      </c>
      <c r="J41" s="38">
        <f>IF($F41=0,0,VLOOKUP($C41,'[1]T1 Cohort'!$B$2:$I$125,7,0))</f>
        <v>1</v>
      </c>
      <c r="L41" s="30" t="s">
        <v>240</v>
      </c>
      <c r="M41" s="30" t="s">
        <v>31</v>
      </c>
      <c r="N41" s="30" t="s">
        <v>308</v>
      </c>
      <c r="O41" s="50">
        <v>1</v>
      </c>
      <c r="P41" s="38">
        <v>1</v>
      </c>
      <c r="Q41" s="38">
        <v>1</v>
      </c>
      <c r="R41" s="38">
        <v>0</v>
      </c>
      <c r="S41" s="38">
        <v>1</v>
      </c>
    </row>
    <row r="42" spans="2:19" x14ac:dyDescent="0.25">
      <c r="B42" s="30" t="s">
        <v>240</v>
      </c>
      <c r="C42" s="30" t="s">
        <v>28</v>
      </c>
      <c r="D42" s="30" t="s">
        <v>144</v>
      </c>
      <c r="E42" s="50">
        <v>3</v>
      </c>
      <c r="F42" s="38">
        <f>VLOOKUP($C42,'[1]T1 Cohort'!$B$2:$I$125,3,0)</f>
        <v>1</v>
      </c>
      <c r="G42" s="38">
        <f>IF($F42=0,0,VLOOKUP($C42,'[1]T1 Cohort'!$B$2:$I$125,4,0))</f>
        <v>1</v>
      </c>
      <c r="H42" s="38">
        <f>IF($F42=0,0,VLOOKUP($C42,'[1]T1 Cohort'!$B$2:$I$125,5,0))</f>
        <v>0</v>
      </c>
      <c r="I42" s="38">
        <f>IF($F42=0,0,VLOOKUP($C42,'[1]T1 Cohort'!$B$2:$I$125,6,0))</f>
        <v>1</v>
      </c>
      <c r="J42" s="38">
        <f>IF($F42=0,0,VLOOKUP($C42,'[1]T1 Cohort'!$B$2:$I$125,7,0))</f>
        <v>1</v>
      </c>
      <c r="L42" s="30" t="s">
        <v>240</v>
      </c>
      <c r="M42" s="30" t="s">
        <v>32</v>
      </c>
      <c r="N42" s="30" t="s">
        <v>309</v>
      </c>
      <c r="O42" s="50">
        <v>3</v>
      </c>
      <c r="P42" s="38">
        <v>0</v>
      </c>
      <c r="Q42" s="38">
        <v>0</v>
      </c>
      <c r="R42" s="38">
        <v>0</v>
      </c>
      <c r="S42" s="38">
        <v>0</v>
      </c>
    </row>
    <row r="43" spans="2:19" x14ac:dyDescent="0.25">
      <c r="B43" s="30" t="s">
        <v>240</v>
      </c>
      <c r="C43" s="30" t="s">
        <v>29</v>
      </c>
      <c r="D43" s="30" t="s">
        <v>145</v>
      </c>
      <c r="E43" s="50">
        <v>2</v>
      </c>
      <c r="F43" s="38">
        <f>VLOOKUP($C43,'[1]T1 Cohort'!$B$2:$I$125,3,0)</f>
        <v>1</v>
      </c>
      <c r="G43" s="38">
        <f>IF($F43=0,0,VLOOKUP($C43,'[1]T1 Cohort'!$B$2:$I$125,4,0))</f>
        <v>1</v>
      </c>
      <c r="H43" s="38">
        <f>IF($F43=0,0,VLOOKUP($C43,'[1]T1 Cohort'!$B$2:$I$125,5,0))</f>
        <v>0</v>
      </c>
      <c r="I43" s="38">
        <f>IF($F43=0,0,VLOOKUP($C43,'[1]T1 Cohort'!$B$2:$I$125,6,0))</f>
        <v>1</v>
      </c>
      <c r="J43" s="38">
        <f>IF($F43=0,0,VLOOKUP($C43,'[1]T1 Cohort'!$B$2:$I$125,7,0))</f>
        <v>1</v>
      </c>
      <c r="L43" s="30" t="s">
        <v>240</v>
      </c>
      <c r="M43" s="30" t="s">
        <v>450</v>
      </c>
      <c r="N43" s="30" t="s">
        <v>451</v>
      </c>
      <c r="O43" s="50">
        <v>1</v>
      </c>
      <c r="P43" s="38">
        <v>1</v>
      </c>
      <c r="Q43" s="38">
        <v>1</v>
      </c>
      <c r="R43" s="38">
        <v>0</v>
      </c>
      <c r="S43" s="38">
        <v>1</v>
      </c>
    </row>
    <row r="44" spans="2:19" x14ac:dyDescent="0.25">
      <c r="B44" s="30" t="s">
        <v>240</v>
      </c>
      <c r="C44" s="30" t="s">
        <v>30</v>
      </c>
      <c r="D44" s="30" t="s">
        <v>146</v>
      </c>
      <c r="E44" s="50">
        <v>1</v>
      </c>
      <c r="F44" s="38">
        <f>VLOOKUP($C44,'[1]T1 Cohort'!$B$2:$I$125,3,0)</f>
        <v>1</v>
      </c>
      <c r="G44" s="38">
        <f>IF($F44=0,0,VLOOKUP($C44,'[1]T1 Cohort'!$B$2:$I$125,4,0))</f>
        <v>1</v>
      </c>
      <c r="H44" s="38">
        <f>IF($F44=0,0,VLOOKUP($C44,'[1]T1 Cohort'!$B$2:$I$125,5,0))</f>
        <v>0</v>
      </c>
      <c r="I44" s="38">
        <f>IF($F44=0,0,VLOOKUP($C44,'[1]T1 Cohort'!$B$2:$I$125,6,0))</f>
        <v>1</v>
      </c>
      <c r="J44" s="38">
        <f>IF($F44=0,0,VLOOKUP($C44,'[1]T1 Cohort'!$B$2:$I$125,7,0))</f>
        <v>1</v>
      </c>
      <c r="L44" s="30" t="s">
        <v>240</v>
      </c>
      <c r="M44" s="30" t="s">
        <v>452</v>
      </c>
      <c r="N44" s="30" t="s">
        <v>453</v>
      </c>
      <c r="O44" s="50">
        <v>4</v>
      </c>
      <c r="P44" s="38">
        <v>1</v>
      </c>
      <c r="Q44" s="38">
        <v>1</v>
      </c>
      <c r="R44" s="38">
        <v>0</v>
      </c>
      <c r="S44" s="38">
        <v>0</v>
      </c>
    </row>
    <row r="45" spans="2:19" x14ac:dyDescent="0.25">
      <c r="B45" s="30" t="s">
        <v>240</v>
      </c>
      <c r="C45" s="30" t="s">
        <v>31</v>
      </c>
      <c r="D45" s="30" t="s">
        <v>308</v>
      </c>
      <c r="E45" s="50">
        <v>2</v>
      </c>
      <c r="F45" s="38">
        <f>VLOOKUP($C45,'[1]T1 Cohort'!$B$2:$I$125,3,0)</f>
        <v>1</v>
      </c>
      <c r="G45" s="38">
        <f>IF($F45=0,0,VLOOKUP($C45,'[1]T1 Cohort'!$B$2:$I$125,4,0))</f>
        <v>1</v>
      </c>
      <c r="H45" s="38">
        <f>IF($F45=0,0,VLOOKUP($C45,'[1]T1 Cohort'!$B$2:$I$125,5,0))</f>
        <v>0</v>
      </c>
      <c r="I45" s="38">
        <f>IF($F45=0,0,VLOOKUP($C45,'[1]T1 Cohort'!$B$2:$I$125,6,0))</f>
        <v>1</v>
      </c>
      <c r="J45" s="38">
        <f>IF($F45=0,0,VLOOKUP($C45,'[1]T1 Cohort'!$B$2:$I$125,7,0))</f>
        <v>1</v>
      </c>
      <c r="L45" s="30" t="s">
        <v>240</v>
      </c>
      <c r="M45" s="30" t="s">
        <v>440</v>
      </c>
      <c r="N45" s="30" t="s">
        <v>441</v>
      </c>
      <c r="O45" s="50">
        <v>1</v>
      </c>
      <c r="P45" s="38">
        <v>0</v>
      </c>
      <c r="Q45" s="38">
        <v>0</v>
      </c>
      <c r="R45" s="38">
        <v>0</v>
      </c>
      <c r="S45" s="38">
        <v>0</v>
      </c>
    </row>
    <row r="46" spans="2:19" x14ac:dyDescent="0.25">
      <c r="B46" s="30" t="s">
        <v>240</v>
      </c>
      <c r="C46" s="30" t="s">
        <v>32</v>
      </c>
      <c r="D46" s="30" t="s">
        <v>309</v>
      </c>
      <c r="E46" s="50">
        <v>2</v>
      </c>
      <c r="F46" s="38">
        <f>VLOOKUP($C46,'[1]T1 Cohort'!$B$2:$I$125,3,0)</f>
        <v>1</v>
      </c>
      <c r="G46" s="38">
        <f>IF($F46=0,0,VLOOKUP($C46,'[1]T1 Cohort'!$B$2:$I$125,4,0))</f>
        <v>1</v>
      </c>
      <c r="H46" s="38">
        <f>IF($F46=0,0,VLOOKUP($C46,'[1]T1 Cohort'!$B$2:$I$125,5,0))</f>
        <v>0</v>
      </c>
      <c r="I46" s="38">
        <f>IF($F46=0,0,VLOOKUP($C46,'[1]T1 Cohort'!$B$2:$I$125,6,0))</f>
        <v>0</v>
      </c>
      <c r="J46" s="38">
        <f>IF($F46=0,0,VLOOKUP($C46,'[1]T1 Cohort'!$B$2:$I$125,7,0))</f>
        <v>1</v>
      </c>
      <c r="L46" s="30" t="s">
        <v>240</v>
      </c>
      <c r="M46" s="30" t="s">
        <v>444</v>
      </c>
      <c r="N46" s="30" t="s">
        <v>445</v>
      </c>
      <c r="O46" s="50">
        <v>1</v>
      </c>
      <c r="P46" s="38">
        <v>1</v>
      </c>
      <c r="Q46" s="38">
        <v>1</v>
      </c>
      <c r="R46" s="38">
        <v>0</v>
      </c>
      <c r="S46" s="38">
        <v>0</v>
      </c>
    </row>
    <row r="47" spans="2:19" x14ac:dyDescent="0.25">
      <c r="B47" s="30" t="s">
        <v>240</v>
      </c>
      <c r="C47" s="30" t="s">
        <v>425</v>
      </c>
      <c r="D47" s="30" t="s">
        <v>426</v>
      </c>
      <c r="E47" s="50">
        <v>2</v>
      </c>
      <c r="F47" s="38">
        <f>VLOOKUP($C47,'[1]T1 Cohort'!$B$2:$I$125,3,0)</f>
        <v>1</v>
      </c>
      <c r="G47" s="38">
        <f>IF($F47=0,0,VLOOKUP($C47,'[1]T1 Cohort'!$B$2:$I$125,4,0))</f>
        <v>1</v>
      </c>
      <c r="H47" s="38">
        <f>IF($F47=0,0,VLOOKUP($C47,'[1]T1 Cohort'!$B$2:$I$125,5,0))</f>
        <v>0</v>
      </c>
      <c r="I47" s="38">
        <f>IF($F47=0,0,VLOOKUP($C47,'[1]T1 Cohort'!$B$2:$I$125,6,0))</f>
        <v>1</v>
      </c>
      <c r="J47" s="38">
        <f>IF($F47=0,0,VLOOKUP($C47,'[1]T1 Cohort'!$B$2:$I$125,7,0))</f>
        <v>1</v>
      </c>
      <c r="L47" s="30" t="s">
        <v>240</v>
      </c>
      <c r="M47" s="30" t="s">
        <v>33</v>
      </c>
      <c r="N47" s="30" t="s">
        <v>147</v>
      </c>
      <c r="O47" s="50">
        <v>3</v>
      </c>
      <c r="P47" s="38">
        <v>1</v>
      </c>
      <c r="Q47" s="38">
        <v>1</v>
      </c>
      <c r="R47" s="38">
        <v>0</v>
      </c>
      <c r="S47" s="38">
        <v>0</v>
      </c>
    </row>
    <row r="48" spans="2:19" x14ac:dyDescent="0.25">
      <c r="B48" s="30" t="s">
        <v>240</v>
      </c>
      <c r="C48" s="30" t="s">
        <v>33</v>
      </c>
      <c r="D48" s="30" t="s">
        <v>147</v>
      </c>
      <c r="E48" s="50">
        <v>2</v>
      </c>
      <c r="F48" s="38">
        <f>VLOOKUP($C48,'[1]T1 Cohort'!$B$2:$I$125,3,0)</f>
        <v>1</v>
      </c>
      <c r="G48" s="38">
        <f>IF($F48=0,0,VLOOKUP($C48,'[1]T1 Cohort'!$B$2:$I$125,4,0))</f>
        <v>1</v>
      </c>
      <c r="H48" s="38">
        <f>IF($F48=0,0,VLOOKUP($C48,'[1]T1 Cohort'!$B$2:$I$125,5,0))</f>
        <v>0</v>
      </c>
      <c r="I48" s="38">
        <f>IF($F48=0,0,VLOOKUP($C48,'[1]T1 Cohort'!$B$2:$I$125,6,0))</f>
        <v>0</v>
      </c>
      <c r="J48" s="38">
        <f>IF($F48=0,0,VLOOKUP($C48,'[1]T1 Cohort'!$B$2:$I$125,7,0))</f>
        <v>1</v>
      </c>
      <c r="L48" s="30" t="s">
        <v>240</v>
      </c>
      <c r="M48" s="30" t="s">
        <v>446</v>
      </c>
      <c r="N48" s="30" t="s">
        <v>447</v>
      </c>
      <c r="O48" s="50">
        <v>1</v>
      </c>
      <c r="P48" s="38">
        <v>1</v>
      </c>
      <c r="Q48" s="38">
        <v>1</v>
      </c>
      <c r="R48" s="38">
        <v>0</v>
      </c>
      <c r="S48" s="38">
        <v>1</v>
      </c>
    </row>
    <row r="49" spans="2:19" x14ac:dyDescent="0.25">
      <c r="B49" s="30" t="s">
        <v>240</v>
      </c>
      <c r="C49" s="30" t="s">
        <v>34</v>
      </c>
      <c r="D49" s="30" t="s">
        <v>148</v>
      </c>
      <c r="E49" s="50">
        <v>1</v>
      </c>
      <c r="F49" s="38">
        <f>VLOOKUP($C49,'[1]T1 Cohort'!$B$2:$I$125,3,0)</f>
        <v>1</v>
      </c>
      <c r="G49" s="38">
        <f>IF($F49=0,0,VLOOKUP($C49,'[1]T1 Cohort'!$B$2:$I$125,4,0))</f>
        <v>1</v>
      </c>
      <c r="H49" s="38">
        <f>IF($F49=0,0,VLOOKUP($C49,'[1]T1 Cohort'!$B$2:$I$125,5,0))</f>
        <v>0</v>
      </c>
      <c r="I49" s="38">
        <f>IF($F49=0,0,VLOOKUP($C49,'[1]T1 Cohort'!$B$2:$I$125,6,0))</f>
        <v>1</v>
      </c>
      <c r="J49" s="38">
        <f>IF($F49=0,0,VLOOKUP($C49,'[1]T1 Cohort'!$B$2:$I$125,7,0))</f>
        <v>1</v>
      </c>
      <c r="L49" s="30" t="s">
        <v>240</v>
      </c>
      <c r="M49" s="30" t="s">
        <v>34</v>
      </c>
      <c r="N49" s="30" t="s">
        <v>148</v>
      </c>
      <c r="O49" s="50">
        <v>1</v>
      </c>
      <c r="P49" s="38">
        <v>1</v>
      </c>
      <c r="Q49" s="38">
        <v>1</v>
      </c>
      <c r="R49" s="38">
        <v>0</v>
      </c>
      <c r="S49" s="38">
        <v>1</v>
      </c>
    </row>
    <row r="50" spans="2:19" x14ac:dyDescent="0.25">
      <c r="B50" s="30" t="s">
        <v>240</v>
      </c>
      <c r="C50" s="30" t="s">
        <v>35</v>
      </c>
      <c r="D50" s="30" t="s">
        <v>149</v>
      </c>
      <c r="E50" s="50">
        <v>1</v>
      </c>
      <c r="F50" s="38">
        <f>VLOOKUP($C50,'[1]T1 Cohort'!$B$2:$I$125,3,0)</f>
        <v>1</v>
      </c>
      <c r="G50" s="38">
        <f>IF($F50=0,0,VLOOKUP($C50,'[1]T1 Cohort'!$B$2:$I$125,4,0))</f>
        <v>1</v>
      </c>
      <c r="H50" s="38">
        <f>IF($F50=0,0,VLOOKUP($C50,'[1]T1 Cohort'!$B$2:$I$125,5,0))</f>
        <v>0</v>
      </c>
      <c r="I50" s="38">
        <f>IF($F50=0,0,VLOOKUP($C50,'[1]T1 Cohort'!$B$2:$I$125,6,0))</f>
        <v>1</v>
      </c>
      <c r="J50" s="38">
        <f>IF($F50=0,0,VLOOKUP($C50,'[1]T1 Cohort'!$B$2:$I$125,7,0))</f>
        <v>1</v>
      </c>
      <c r="L50" s="30" t="s">
        <v>240</v>
      </c>
      <c r="M50" s="30" t="s">
        <v>448</v>
      </c>
      <c r="N50" s="30" t="s">
        <v>449</v>
      </c>
      <c r="O50" s="50">
        <v>1</v>
      </c>
      <c r="P50" s="38">
        <v>0</v>
      </c>
      <c r="Q50" s="38">
        <v>0</v>
      </c>
      <c r="R50" s="38">
        <v>0</v>
      </c>
      <c r="S50" s="38">
        <v>0</v>
      </c>
    </row>
    <row r="51" spans="2:19" x14ac:dyDescent="0.25">
      <c r="B51" s="30" t="s">
        <v>240</v>
      </c>
      <c r="C51" s="30" t="s">
        <v>36</v>
      </c>
      <c r="D51" s="30" t="s">
        <v>150</v>
      </c>
      <c r="E51" s="50">
        <v>1</v>
      </c>
      <c r="F51" s="38">
        <f>VLOOKUP($C51,'[1]T1 Cohort'!$B$2:$I$125,3,0)</f>
        <v>1</v>
      </c>
      <c r="G51" s="38">
        <f>IF($F51=0,0,VLOOKUP($C51,'[1]T1 Cohort'!$B$2:$I$125,4,0))</f>
        <v>1</v>
      </c>
      <c r="H51" s="38">
        <f>IF($F51=0,0,VLOOKUP($C51,'[1]T1 Cohort'!$B$2:$I$125,5,0))</f>
        <v>0</v>
      </c>
      <c r="I51" s="38">
        <f>IF($F51=0,0,VLOOKUP($C51,'[1]T1 Cohort'!$B$2:$I$125,6,0))</f>
        <v>1</v>
      </c>
      <c r="J51" s="38">
        <f>IF($F51=0,0,VLOOKUP($C51,'[1]T1 Cohort'!$B$2:$I$125,7,0))</f>
        <v>1</v>
      </c>
      <c r="L51" s="30" t="s">
        <v>240</v>
      </c>
      <c r="M51" s="30" t="s">
        <v>35</v>
      </c>
      <c r="N51" s="30" t="s">
        <v>149</v>
      </c>
      <c r="O51" s="50">
        <v>1</v>
      </c>
      <c r="P51" s="38">
        <v>1</v>
      </c>
      <c r="Q51" s="38">
        <v>1</v>
      </c>
      <c r="R51" s="38">
        <v>0</v>
      </c>
      <c r="S51" s="38">
        <v>1</v>
      </c>
    </row>
    <row r="52" spans="2:19" x14ac:dyDescent="0.25">
      <c r="B52" s="30" t="s">
        <v>240</v>
      </c>
      <c r="C52" s="30" t="s">
        <v>37</v>
      </c>
      <c r="D52" s="30" t="s">
        <v>151</v>
      </c>
      <c r="E52" s="50">
        <v>1</v>
      </c>
      <c r="F52" s="38">
        <f>VLOOKUP($C52,'[1]T1 Cohort'!$B$2:$I$125,3,0)</f>
        <v>1</v>
      </c>
      <c r="G52" s="38">
        <f>IF($F52=0,0,VLOOKUP($C52,'[1]T1 Cohort'!$B$2:$I$125,4,0))</f>
        <v>1</v>
      </c>
      <c r="H52" s="38">
        <f>IF($F52=0,0,VLOOKUP($C52,'[1]T1 Cohort'!$B$2:$I$125,5,0))</f>
        <v>0</v>
      </c>
      <c r="I52" s="38">
        <f>IF($F52=0,0,VLOOKUP($C52,'[1]T1 Cohort'!$B$2:$I$125,6,0))</f>
        <v>1</v>
      </c>
      <c r="J52" s="38">
        <f>IF($F52=0,0,VLOOKUP($C52,'[1]T1 Cohort'!$B$2:$I$125,7,0))</f>
        <v>1</v>
      </c>
      <c r="L52" s="30" t="s">
        <v>240</v>
      </c>
      <c r="M52" s="30" t="s">
        <v>436</v>
      </c>
      <c r="N52" s="30" t="s">
        <v>437</v>
      </c>
      <c r="O52" s="50">
        <v>1</v>
      </c>
      <c r="P52" s="38">
        <v>1</v>
      </c>
      <c r="Q52" s="38">
        <v>1</v>
      </c>
      <c r="R52" s="38">
        <v>0</v>
      </c>
      <c r="S52" s="38">
        <v>1</v>
      </c>
    </row>
    <row r="53" spans="2:19" x14ac:dyDescent="0.25">
      <c r="B53" s="30" t="s">
        <v>262</v>
      </c>
      <c r="C53" s="30" t="s">
        <v>39</v>
      </c>
      <c r="D53" s="30" t="s">
        <v>310</v>
      </c>
      <c r="E53" s="50">
        <v>1</v>
      </c>
      <c r="F53" s="38">
        <v>0</v>
      </c>
      <c r="G53" s="38">
        <v>0</v>
      </c>
      <c r="H53" s="38">
        <v>0</v>
      </c>
      <c r="I53" s="38">
        <v>0</v>
      </c>
      <c r="J53" s="38">
        <v>0</v>
      </c>
      <c r="L53" s="30" t="s">
        <v>240</v>
      </c>
      <c r="M53" s="30" t="s">
        <v>36</v>
      </c>
      <c r="N53" s="30" t="s">
        <v>150</v>
      </c>
      <c r="O53" s="50">
        <v>1</v>
      </c>
      <c r="P53" s="38">
        <v>0</v>
      </c>
      <c r="Q53" s="38">
        <v>0</v>
      </c>
      <c r="R53" s="38">
        <v>0</v>
      </c>
      <c r="S53" s="38">
        <v>0</v>
      </c>
    </row>
    <row r="54" spans="2:19" x14ac:dyDescent="0.25">
      <c r="B54" s="30" t="s">
        <v>262</v>
      </c>
      <c r="C54" s="30" t="s">
        <v>41</v>
      </c>
      <c r="D54" s="30" t="s">
        <v>154</v>
      </c>
      <c r="E54" s="50">
        <v>1</v>
      </c>
      <c r="F54" s="38">
        <f>VLOOKUP($C54,'[1]T1 Cohort'!$B$2:$I$125,3,0)</f>
        <v>1</v>
      </c>
      <c r="G54" s="38">
        <f>IF($F54=0,0,VLOOKUP($C54,'[1]T1 Cohort'!$B$2:$I$125,4,0))</f>
        <v>1</v>
      </c>
      <c r="H54" s="38">
        <f>IF($F54=0,0,VLOOKUP($C54,'[1]T1 Cohort'!$B$2:$I$125,5,0))</f>
        <v>0</v>
      </c>
      <c r="I54" s="38">
        <f>IF($F54=0,0,VLOOKUP($C54,'[1]T1 Cohort'!$B$2:$I$125,6,0))</f>
        <v>0</v>
      </c>
      <c r="J54" s="38">
        <f>IF($F54=0,0,VLOOKUP($C54,'[1]T1 Cohort'!$B$2:$I$125,7,0))</f>
        <v>1</v>
      </c>
      <c r="L54" s="30" t="s">
        <v>240</v>
      </c>
      <c r="M54" s="30" t="s">
        <v>37</v>
      </c>
      <c r="N54" s="30" t="s">
        <v>151</v>
      </c>
      <c r="O54" s="50">
        <v>1</v>
      </c>
      <c r="P54" s="38">
        <v>1</v>
      </c>
      <c r="Q54" s="38">
        <v>1</v>
      </c>
      <c r="R54" s="38">
        <v>0</v>
      </c>
      <c r="S54" s="38">
        <v>1</v>
      </c>
    </row>
    <row r="55" spans="2:19" x14ac:dyDescent="0.25">
      <c r="B55" s="30" t="s">
        <v>262</v>
      </c>
      <c r="C55" s="30" t="s">
        <v>44</v>
      </c>
      <c r="D55" s="30" t="s">
        <v>155</v>
      </c>
      <c r="E55" s="50">
        <v>1</v>
      </c>
      <c r="F55" s="38">
        <f>VLOOKUP($C55,'[1]T1 Cohort'!$B$2:$I$125,3,0)</f>
        <v>1</v>
      </c>
      <c r="G55" s="38">
        <f>IF($F55=0,0,VLOOKUP($C55,'[1]T1 Cohort'!$B$2:$I$125,4,0))</f>
        <v>1</v>
      </c>
      <c r="H55" s="38">
        <f>IF($F55=0,0,VLOOKUP($C55,'[1]T1 Cohort'!$B$2:$I$125,5,0))</f>
        <v>0</v>
      </c>
      <c r="I55" s="38">
        <f>IF($F55=0,0,VLOOKUP($C55,'[1]T1 Cohort'!$B$2:$I$125,6,0))</f>
        <v>1</v>
      </c>
      <c r="J55" s="38">
        <f>IF($F55=0,0,VLOOKUP($C55,'[1]T1 Cohort'!$B$2:$I$125,7,0))</f>
        <v>1</v>
      </c>
      <c r="L55" s="30" t="s">
        <v>262</v>
      </c>
      <c r="M55" s="30" t="s">
        <v>458</v>
      </c>
      <c r="N55" s="30" t="s">
        <v>459</v>
      </c>
      <c r="O55" s="50">
        <v>2</v>
      </c>
      <c r="P55" s="38">
        <v>1</v>
      </c>
      <c r="Q55" s="38">
        <v>1</v>
      </c>
      <c r="R55" s="38">
        <v>0</v>
      </c>
      <c r="S55" s="38">
        <v>1</v>
      </c>
    </row>
    <row r="56" spans="2:19" x14ac:dyDescent="0.25">
      <c r="B56" s="30" t="s">
        <v>262</v>
      </c>
      <c r="C56" s="30" t="s">
        <v>46</v>
      </c>
      <c r="D56" s="30" t="s">
        <v>157</v>
      </c>
      <c r="E56" s="50">
        <v>1</v>
      </c>
      <c r="F56" s="38">
        <f>VLOOKUP($C56,'[1]T1 Cohort'!$B$2:$I$125,3,0)</f>
        <v>1</v>
      </c>
      <c r="G56" s="38">
        <f>IF($F56=0,0,VLOOKUP($C56,'[1]T1 Cohort'!$B$2:$I$125,4,0))</f>
        <v>1</v>
      </c>
      <c r="H56" s="38">
        <f>IF($F56=0,0,VLOOKUP($C56,'[1]T1 Cohort'!$B$2:$I$125,5,0))</f>
        <v>0</v>
      </c>
      <c r="I56" s="38">
        <f>IF($F56=0,0,VLOOKUP($C56,'[1]T1 Cohort'!$B$2:$I$125,6,0))</f>
        <v>1</v>
      </c>
      <c r="J56" s="38">
        <f>IF($F56=0,0,VLOOKUP($C56,'[1]T1 Cohort'!$B$2:$I$125,7,0))</f>
        <v>1</v>
      </c>
      <c r="L56" s="30" t="s">
        <v>262</v>
      </c>
      <c r="M56" s="30" t="s">
        <v>472</v>
      </c>
      <c r="N56" s="30" t="s">
        <v>473</v>
      </c>
      <c r="O56" s="50">
        <v>1</v>
      </c>
      <c r="P56" s="38">
        <v>0</v>
      </c>
      <c r="Q56" s="38">
        <v>0</v>
      </c>
      <c r="R56" s="38">
        <v>0</v>
      </c>
      <c r="S56" s="38">
        <v>0</v>
      </c>
    </row>
    <row r="57" spans="2:19" x14ac:dyDescent="0.25">
      <c r="B57" s="30" t="s">
        <v>262</v>
      </c>
      <c r="C57" s="30" t="s">
        <v>51</v>
      </c>
      <c r="D57" s="30" t="s">
        <v>161</v>
      </c>
      <c r="E57" s="50">
        <v>1</v>
      </c>
      <c r="F57" s="38">
        <f>VLOOKUP($C57,'[1]T1 Cohort'!$B$2:$I$125,3,0)</f>
        <v>1</v>
      </c>
      <c r="G57" s="38">
        <f>IF($F57=0,0,VLOOKUP($C57,'[1]T1 Cohort'!$B$2:$I$125,4,0))</f>
        <v>1</v>
      </c>
      <c r="H57" s="38">
        <f>IF($F57=0,0,VLOOKUP($C57,'[1]T1 Cohort'!$B$2:$I$125,5,0))</f>
        <v>0</v>
      </c>
      <c r="I57" s="38">
        <f>IF($F57=0,0,VLOOKUP($C57,'[1]T1 Cohort'!$B$2:$I$125,6,0))</f>
        <v>1</v>
      </c>
      <c r="J57" s="38">
        <f>IF($F57=0,0,VLOOKUP($C57,'[1]T1 Cohort'!$B$2:$I$125,7,0))</f>
        <v>1</v>
      </c>
      <c r="L57" s="30" t="s">
        <v>262</v>
      </c>
      <c r="M57" s="30" t="s">
        <v>470</v>
      </c>
      <c r="N57" s="30" t="s">
        <v>471</v>
      </c>
      <c r="O57" s="50">
        <v>4</v>
      </c>
      <c r="P57" s="38">
        <v>1</v>
      </c>
      <c r="Q57" s="38">
        <v>1</v>
      </c>
      <c r="R57" s="38">
        <v>0</v>
      </c>
      <c r="S57" s="38">
        <v>0</v>
      </c>
    </row>
    <row r="58" spans="2:19" x14ac:dyDescent="0.25">
      <c r="B58" s="30" t="s">
        <v>262</v>
      </c>
      <c r="C58" s="30" t="s">
        <v>52</v>
      </c>
      <c r="D58" s="30" t="s">
        <v>162</v>
      </c>
      <c r="E58" s="50">
        <v>1</v>
      </c>
      <c r="F58" s="38">
        <f>VLOOKUP($C58,'[1]T1 Cohort'!$B$2:$I$125,3,0)</f>
        <v>1</v>
      </c>
      <c r="G58" s="38">
        <f>IF($F58=0,0,VLOOKUP($C58,'[1]T1 Cohort'!$B$2:$I$125,4,0))</f>
        <v>1</v>
      </c>
      <c r="H58" s="38">
        <f>IF($F58=0,0,VLOOKUP($C58,'[1]T1 Cohort'!$B$2:$I$125,5,0))</f>
        <v>0</v>
      </c>
      <c r="I58" s="38">
        <f>IF($F58=0,0,VLOOKUP($C58,'[1]T1 Cohort'!$B$2:$I$125,6,0))</f>
        <v>0</v>
      </c>
      <c r="J58" s="38">
        <f>IF($F58=0,0,VLOOKUP($C58,'[1]T1 Cohort'!$B$2:$I$125,7,0))</f>
        <v>1</v>
      </c>
      <c r="L58" s="30" t="s">
        <v>262</v>
      </c>
      <c r="M58" s="30" t="s">
        <v>456</v>
      </c>
      <c r="N58" s="30" t="s">
        <v>457</v>
      </c>
      <c r="O58" s="50">
        <v>1</v>
      </c>
      <c r="P58" s="38">
        <v>1</v>
      </c>
      <c r="Q58" s="38">
        <v>1</v>
      </c>
      <c r="R58" s="38">
        <v>0</v>
      </c>
      <c r="S58" s="38">
        <v>0</v>
      </c>
    </row>
    <row r="59" spans="2:19" x14ac:dyDescent="0.25">
      <c r="B59" s="30" t="s">
        <v>262</v>
      </c>
      <c r="C59" s="30" t="s">
        <v>53</v>
      </c>
      <c r="D59" s="30" t="s">
        <v>311</v>
      </c>
      <c r="E59" s="50">
        <v>3</v>
      </c>
      <c r="F59" s="38">
        <f>VLOOKUP($C59,'[1]T1 Cohort'!$B$2:$I$125,3,0)</f>
        <v>1</v>
      </c>
      <c r="G59" s="38">
        <f>IF($F59=0,0,VLOOKUP($C59,'[1]T1 Cohort'!$B$2:$I$125,4,0))</f>
        <v>0</v>
      </c>
      <c r="H59" s="38">
        <f>IF($F59=0,0,VLOOKUP($C59,'[1]T1 Cohort'!$B$2:$I$125,5,0))</f>
        <v>0</v>
      </c>
      <c r="I59" s="38">
        <f>IF($F59=0,0,VLOOKUP($C59,'[1]T1 Cohort'!$B$2:$I$125,6,0))</f>
        <v>1</v>
      </c>
      <c r="J59" s="38">
        <f>IF($F59=0,0,VLOOKUP($C59,'[1]T1 Cohort'!$B$2:$I$125,7,0))</f>
        <v>1</v>
      </c>
      <c r="L59" s="30" t="s">
        <v>262</v>
      </c>
      <c r="M59" s="30" t="s">
        <v>44</v>
      </c>
      <c r="N59" s="30" t="s">
        <v>155</v>
      </c>
      <c r="O59" s="50">
        <v>1</v>
      </c>
      <c r="P59" s="38">
        <v>0</v>
      </c>
      <c r="Q59" s="38">
        <v>0</v>
      </c>
      <c r="R59" s="38">
        <v>0</v>
      </c>
      <c r="S59" s="38">
        <v>0</v>
      </c>
    </row>
    <row r="60" spans="2:19" x14ac:dyDescent="0.25">
      <c r="B60" s="30" t="s">
        <v>262</v>
      </c>
      <c r="C60" s="30" t="s">
        <v>54</v>
      </c>
      <c r="D60" s="30" t="s">
        <v>163</v>
      </c>
      <c r="E60" s="50">
        <v>1</v>
      </c>
      <c r="F60" s="38">
        <f>VLOOKUP($C60,'[1]T1 Cohort'!$B$2:$I$125,3,0)</f>
        <v>0</v>
      </c>
      <c r="G60" s="38">
        <f>IF($F60=0,0,VLOOKUP($C60,'[1]T1 Cohort'!$B$2:$I$125,4,0))</f>
        <v>0</v>
      </c>
      <c r="H60" s="38">
        <f>IF($F60=0,0,VLOOKUP($C60,'[1]T1 Cohort'!$B$2:$I$125,5,0))</f>
        <v>0</v>
      </c>
      <c r="I60" s="38">
        <f>IF($F60=0,0,VLOOKUP($C60,'[1]T1 Cohort'!$B$2:$I$125,6,0))</f>
        <v>0</v>
      </c>
      <c r="J60" s="38">
        <f>IF($F60=0,0,VLOOKUP($C60,'[1]T1 Cohort'!$B$2:$I$125,7,0))</f>
        <v>0</v>
      </c>
      <c r="L60" s="30" t="s">
        <v>262</v>
      </c>
      <c r="M60" s="30" t="s">
        <v>550</v>
      </c>
      <c r="N60" s="30" t="s">
        <v>551</v>
      </c>
      <c r="O60" s="50">
        <v>2</v>
      </c>
      <c r="P60" s="38">
        <v>0</v>
      </c>
      <c r="Q60" s="38">
        <v>0</v>
      </c>
      <c r="R60" s="38">
        <v>0</v>
      </c>
      <c r="S60" s="38">
        <v>0</v>
      </c>
    </row>
    <row r="61" spans="2:19" x14ac:dyDescent="0.25">
      <c r="B61" s="30" t="s">
        <v>262</v>
      </c>
      <c r="C61" s="30" t="s">
        <v>56</v>
      </c>
      <c r="D61" s="30" t="s">
        <v>164</v>
      </c>
      <c r="E61" s="50">
        <v>1</v>
      </c>
      <c r="F61" s="38">
        <f>VLOOKUP($C61,'[1]T1 Cohort'!$B$2:$I$125,3,0)</f>
        <v>1</v>
      </c>
      <c r="G61" s="38">
        <f>IF($F61=0,0,VLOOKUP($C61,'[1]T1 Cohort'!$B$2:$I$125,4,0))</f>
        <v>1</v>
      </c>
      <c r="H61" s="38">
        <f>IF($F61=0,0,VLOOKUP($C61,'[1]T1 Cohort'!$B$2:$I$125,5,0))</f>
        <v>0</v>
      </c>
      <c r="I61" s="38">
        <f>IF($F61=0,0,VLOOKUP($C61,'[1]T1 Cohort'!$B$2:$I$125,6,0))</f>
        <v>1</v>
      </c>
      <c r="J61" s="38">
        <f>IF($F61=0,0,VLOOKUP($C61,'[1]T1 Cohort'!$B$2:$I$125,7,0))</f>
        <v>1</v>
      </c>
      <c r="L61" s="30" t="s">
        <v>262</v>
      </c>
      <c r="M61" s="30" t="s">
        <v>468</v>
      </c>
      <c r="N61" s="30" t="s">
        <v>469</v>
      </c>
      <c r="O61" s="50">
        <v>7</v>
      </c>
      <c r="P61" s="38">
        <v>1</v>
      </c>
      <c r="Q61" s="38">
        <v>1</v>
      </c>
      <c r="R61" s="38">
        <v>0</v>
      </c>
      <c r="S61" s="38">
        <v>0</v>
      </c>
    </row>
    <row r="62" spans="2:19" x14ac:dyDescent="0.25">
      <c r="B62" s="30" t="s">
        <v>262</v>
      </c>
      <c r="C62" s="30" t="s">
        <v>57</v>
      </c>
      <c r="D62" s="30" t="s">
        <v>165</v>
      </c>
      <c r="E62" s="50">
        <v>1</v>
      </c>
      <c r="F62" s="38">
        <f>VLOOKUP($C62,'[1]T1 Cohort'!$B$2:$I$125,3,0)</f>
        <v>1</v>
      </c>
      <c r="G62" s="38">
        <f>IF($F62=0,0,VLOOKUP($C62,'[1]T1 Cohort'!$B$2:$I$125,4,0))</f>
        <v>1</v>
      </c>
      <c r="H62" s="38">
        <f>IF($F62=0,0,VLOOKUP($C62,'[1]T1 Cohort'!$B$2:$I$125,5,0))</f>
        <v>0</v>
      </c>
      <c r="I62" s="38">
        <f>IF($F62=0,0,VLOOKUP($C62,'[1]T1 Cohort'!$B$2:$I$125,6,0))</f>
        <v>1</v>
      </c>
      <c r="J62" s="38">
        <f>IF($F62=0,0,VLOOKUP($C62,'[1]T1 Cohort'!$B$2:$I$125,7,0))</f>
        <v>1</v>
      </c>
      <c r="L62" s="30" t="s">
        <v>262</v>
      </c>
      <c r="M62" s="30" t="s">
        <v>462</v>
      </c>
      <c r="N62" s="30" t="s">
        <v>463</v>
      </c>
      <c r="O62" s="50">
        <v>1</v>
      </c>
      <c r="P62" s="38">
        <v>0</v>
      </c>
      <c r="Q62" s="38">
        <v>0</v>
      </c>
      <c r="R62" s="38">
        <v>0</v>
      </c>
      <c r="S62" s="38">
        <v>0</v>
      </c>
    </row>
    <row r="63" spans="2:19" x14ac:dyDescent="0.25">
      <c r="B63" s="30" t="s">
        <v>262</v>
      </c>
      <c r="C63" s="30" t="s">
        <v>60</v>
      </c>
      <c r="D63" s="30" t="s">
        <v>168</v>
      </c>
      <c r="E63" s="50">
        <v>1</v>
      </c>
      <c r="F63" s="38">
        <f>VLOOKUP($C63,'[1]T1 Cohort'!$B$2:$I$125,3,0)</f>
        <v>1</v>
      </c>
      <c r="G63" s="38">
        <f>IF($F63=0,0,VLOOKUP($C63,'[1]T1 Cohort'!$B$2:$I$125,4,0))</f>
        <v>1</v>
      </c>
      <c r="H63" s="38">
        <f>IF($F63=0,0,VLOOKUP($C63,'[1]T1 Cohort'!$B$2:$I$125,5,0))</f>
        <v>0</v>
      </c>
      <c r="I63" s="38">
        <f>IF($F63=0,0,VLOOKUP($C63,'[1]T1 Cohort'!$B$2:$I$125,6,0))</f>
        <v>1</v>
      </c>
      <c r="J63" s="38">
        <f>IF($F63=0,0,VLOOKUP($C63,'[1]T1 Cohort'!$B$2:$I$125,7,0))</f>
        <v>1</v>
      </c>
      <c r="L63" s="30" t="s">
        <v>262</v>
      </c>
      <c r="M63" s="30" t="s">
        <v>460</v>
      </c>
      <c r="N63" s="30" t="s">
        <v>461</v>
      </c>
      <c r="O63" s="50">
        <v>1</v>
      </c>
      <c r="P63" s="38">
        <v>0</v>
      </c>
      <c r="Q63" s="38">
        <v>0</v>
      </c>
      <c r="R63" s="38">
        <v>0</v>
      </c>
      <c r="S63" s="38">
        <v>0</v>
      </c>
    </row>
    <row r="64" spans="2:19" x14ac:dyDescent="0.25">
      <c r="B64" s="30" t="s">
        <v>262</v>
      </c>
      <c r="C64" s="30" t="s">
        <v>55</v>
      </c>
      <c r="D64" s="30" t="s">
        <v>312</v>
      </c>
      <c r="E64" s="50">
        <v>2</v>
      </c>
      <c r="F64" s="38">
        <f>VLOOKUP($C64,'[1]T1 Cohort'!$B$2:$I$125,3,0)</f>
        <v>1</v>
      </c>
      <c r="G64" s="38">
        <f>IF($F64=0,0,VLOOKUP($C64,'[1]T1 Cohort'!$B$2:$I$125,4,0))</f>
        <v>1</v>
      </c>
      <c r="H64" s="38">
        <f>IF($F64=0,0,VLOOKUP($C64,'[1]T1 Cohort'!$B$2:$I$125,5,0))</f>
        <v>0</v>
      </c>
      <c r="I64" s="38">
        <f>IF($F64=0,0,VLOOKUP($C64,'[1]T1 Cohort'!$B$2:$I$125,6,0))</f>
        <v>0</v>
      </c>
      <c r="J64" s="38">
        <f>IF($F64=0,0,VLOOKUP($C64,'[1]T1 Cohort'!$B$2:$I$125,7,0))</f>
        <v>1</v>
      </c>
      <c r="L64" s="30" t="s">
        <v>262</v>
      </c>
      <c r="M64" s="30" t="s">
        <v>454</v>
      </c>
      <c r="N64" s="30" t="s">
        <v>455</v>
      </c>
      <c r="O64" s="50">
        <v>1</v>
      </c>
      <c r="P64" s="38">
        <v>1</v>
      </c>
      <c r="Q64" s="38">
        <v>1</v>
      </c>
      <c r="R64" s="38">
        <v>0</v>
      </c>
      <c r="S64" s="38">
        <v>0</v>
      </c>
    </row>
    <row r="65" spans="2:19" x14ac:dyDescent="0.25">
      <c r="B65" s="30" t="s">
        <v>262</v>
      </c>
      <c r="C65" s="30" t="s">
        <v>61</v>
      </c>
      <c r="D65" s="30" t="s">
        <v>169</v>
      </c>
      <c r="E65" s="50">
        <v>3</v>
      </c>
      <c r="F65" s="38">
        <f>VLOOKUP($C65,'[1]T1 Cohort'!$B$2:$I$125,3,0)</f>
        <v>1</v>
      </c>
      <c r="G65" s="38">
        <f>IF($F65=0,0,VLOOKUP($C65,'[1]T1 Cohort'!$B$2:$I$125,4,0))</f>
        <v>1</v>
      </c>
      <c r="H65" s="38">
        <f>IF($F65=0,0,VLOOKUP($C65,'[1]T1 Cohort'!$B$2:$I$125,5,0))</f>
        <v>0</v>
      </c>
      <c r="I65" s="38">
        <f>IF($F65=0,0,VLOOKUP($C65,'[1]T1 Cohort'!$B$2:$I$125,6,0))</f>
        <v>1</v>
      </c>
      <c r="J65" s="38">
        <f>IF($F65=0,0,VLOOKUP($C65,'[1]T1 Cohort'!$B$2:$I$125,7,0))</f>
        <v>1</v>
      </c>
      <c r="L65" s="30" t="s">
        <v>262</v>
      </c>
      <c r="M65" s="30" t="s">
        <v>528</v>
      </c>
      <c r="N65" s="30" t="s">
        <v>529</v>
      </c>
      <c r="O65" s="50">
        <v>1</v>
      </c>
      <c r="P65" s="38">
        <v>1</v>
      </c>
      <c r="Q65" s="38">
        <v>1</v>
      </c>
      <c r="R65" s="38">
        <v>0</v>
      </c>
      <c r="S65" s="38">
        <v>1</v>
      </c>
    </row>
    <row r="66" spans="2:19" x14ac:dyDescent="0.25">
      <c r="B66" s="30" t="s">
        <v>262</v>
      </c>
      <c r="C66" s="30" t="s">
        <v>62</v>
      </c>
      <c r="D66" s="30" t="s">
        <v>170</v>
      </c>
      <c r="E66" s="50">
        <v>3</v>
      </c>
      <c r="F66" s="38">
        <f>VLOOKUP($C66,'[1]T1 Cohort'!$B$2:$I$125,3,0)</f>
        <v>1</v>
      </c>
      <c r="G66" s="38">
        <f>IF($F66=0,0,VLOOKUP($C66,'[1]T1 Cohort'!$B$2:$I$125,4,0))</f>
        <v>1</v>
      </c>
      <c r="H66" s="38">
        <f>IF($F66=0,0,VLOOKUP($C66,'[1]T1 Cohort'!$B$2:$I$125,5,0))</f>
        <v>0</v>
      </c>
      <c r="I66" s="38">
        <f>IF($F66=0,0,VLOOKUP($C66,'[1]T1 Cohort'!$B$2:$I$125,6,0))</f>
        <v>1</v>
      </c>
      <c r="J66" s="38">
        <f>IF($F66=0,0,VLOOKUP($C66,'[1]T1 Cohort'!$B$2:$I$125,7,0))</f>
        <v>1</v>
      </c>
      <c r="L66" s="30" t="s">
        <v>262</v>
      </c>
      <c r="M66" s="30" t="s">
        <v>466</v>
      </c>
      <c r="N66" s="30" t="s">
        <v>467</v>
      </c>
      <c r="O66" s="50">
        <v>1</v>
      </c>
      <c r="P66" s="38">
        <v>1</v>
      </c>
      <c r="Q66" s="38">
        <v>1</v>
      </c>
      <c r="R66" s="38">
        <v>0</v>
      </c>
      <c r="S66" s="38">
        <v>0</v>
      </c>
    </row>
    <row r="67" spans="2:19" x14ac:dyDescent="0.25">
      <c r="B67" s="30" t="s">
        <v>262</v>
      </c>
      <c r="C67" s="30" t="s">
        <v>63</v>
      </c>
      <c r="D67" s="30" t="s">
        <v>313</v>
      </c>
      <c r="E67" s="50">
        <v>1</v>
      </c>
      <c r="F67" s="38">
        <f>VLOOKUP($C67,'[1]T1 Cohort'!$B$2:$I$125,3,0)</f>
        <v>1</v>
      </c>
      <c r="G67" s="38">
        <f>IF($F67=0,0,VLOOKUP($C67,'[1]T1 Cohort'!$B$2:$I$125,4,0))</f>
        <v>1</v>
      </c>
      <c r="H67" s="38">
        <f>IF($F67=0,0,VLOOKUP($C67,'[1]T1 Cohort'!$B$2:$I$125,5,0))</f>
        <v>0</v>
      </c>
      <c r="I67" s="38">
        <f>IF($F67=0,0,VLOOKUP($C67,'[1]T1 Cohort'!$B$2:$I$125,6,0))</f>
        <v>0</v>
      </c>
      <c r="J67" s="38">
        <f>IF($F67=0,0,VLOOKUP($C67,'[1]T1 Cohort'!$B$2:$I$125,7,0))</f>
        <v>1</v>
      </c>
      <c r="L67" s="30" t="s">
        <v>262</v>
      </c>
      <c r="M67" s="30" t="s">
        <v>464</v>
      </c>
      <c r="N67" s="30" t="s">
        <v>465</v>
      </c>
      <c r="O67" s="50">
        <v>1</v>
      </c>
      <c r="P67" s="38">
        <v>0</v>
      </c>
      <c r="Q67" s="38">
        <v>0</v>
      </c>
      <c r="R67" s="38">
        <v>0</v>
      </c>
      <c r="S67" s="38">
        <v>0</v>
      </c>
    </row>
    <row r="68" spans="2:19" x14ac:dyDescent="0.25">
      <c r="B68" s="30" t="s">
        <v>262</v>
      </c>
      <c r="C68" s="30" t="s">
        <v>64</v>
      </c>
      <c r="D68" s="30" t="s">
        <v>314</v>
      </c>
      <c r="E68" s="50">
        <v>2</v>
      </c>
      <c r="F68" s="38">
        <f>VLOOKUP($C68,'[1]T1 Cohort'!$B$2:$I$125,3,0)</f>
        <v>1</v>
      </c>
      <c r="G68" s="38">
        <f>IF($F68=0,0,VLOOKUP($C68,'[1]T1 Cohort'!$B$2:$I$125,4,0))</f>
        <v>1</v>
      </c>
      <c r="H68" s="38">
        <f>IF($F68=0,0,VLOOKUP($C68,'[1]T1 Cohort'!$B$2:$I$125,5,0))</f>
        <v>0</v>
      </c>
      <c r="I68" s="38">
        <f>IF($F68=0,0,VLOOKUP($C68,'[1]T1 Cohort'!$B$2:$I$125,6,0))</f>
        <v>1</v>
      </c>
      <c r="J68" s="38">
        <f>IF($F68=0,0,VLOOKUP($C68,'[1]T1 Cohort'!$B$2:$I$125,7,0))</f>
        <v>1</v>
      </c>
      <c r="L68" s="30" t="s">
        <v>262</v>
      </c>
      <c r="M68" s="30" t="s">
        <v>53</v>
      </c>
      <c r="N68" s="30" t="s">
        <v>311</v>
      </c>
      <c r="O68" s="50">
        <v>2</v>
      </c>
      <c r="P68" s="38">
        <v>1</v>
      </c>
      <c r="Q68" s="38">
        <v>1</v>
      </c>
      <c r="R68" s="38">
        <v>0</v>
      </c>
      <c r="S68" s="38">
        <v>0</v>
      </c>
    </row>
    <row r="69" spans="2:19" x14ac:dyDescent="0.25">
      <c r="B69" s="30" t="s">
        <v>262</v>
      </c>
      <c r="C69" s="30" t="s">
        <v>65</v>
      </c>
      <c r="D69" s="30" t="s">
        <v>315</v>
      </c>
      <c r="E69" s="50">
        <v>1</v>
      </c>
      <c r="F69" s="38">
        <f>VLOOKUP($C69,'[1]T1 Cohort'!$B$2:$I$125,3,0)</f>
        <v>1</v>
      </c>
      <c r="G69" s="38">
        <f>IF($F69=0,0,VLOOKUP($C69,'[1]T1 Cohort'!$B$2:$I$125,4,0))</f>
        <v>1</v>
      </c>
      <c r="H69" s="38">
        <f>IF($F69=0,0,VLOOKUP($C69,'[1]T1 Cohort'!$B$2:$I$125,5,0))</f>
        <v>0</v>
      </c>
      <c r="I69" s="38">
        <f>IF($F69=0,0,VLOOKUP($C69,'[1]T1 Cohort'!$B$2:$I$125,6,0))</f>
        <v>1</v>
      </c>
      <c r="J69" s="38">
        <f>IF($F69=0,0,VLOOKUP($C69,'[1]T1 Cohort'!$B$2:$I$125,7,0))</f>
        <v>1</v>
      </c>
      <c r="L69" s="30" t="s">
        <v>262</v>
      </c>
      <c r="M69" s="30" t="s">
        <v>530</v>
      </c>
      <c r="N69" s="30" t="s">
        <v>531</v>
      </c>
      <c r="O69" s="50">
        <v>1</v>
      </c>
      <c r="P69" s="38">
        <v>1</v>
      </c>
      <c r="Q69" s="38">
        <v>1</v>
      </c>
      <c r="R69" s="38">
        <v>0</v>
      </c>
      <c r="S69" s="38">
        <v>0</v>
      </c>
    </row>
    <row r="70" spans="2:19" x14ac:dyDescent="0.25">
      <c r="B70" s="30" t="s">
        <v>262</v>
      </c>
      <c r="C70" s="30" t="s">
        <v>66</v>
      </c>
      <c r="D70" s="30" t="s">
        <v>316</v>
      </c>
      <c r="E70" s="50">
        <v>2</v>
      </c>
      <c r="F70" s="38">
        <f>VLOOKUP($C70,'[1]T1 Cohort'!$B$2:$I$125,3,0)</f>
        <v>1</v>
      </c>
      <c r="G70" s="38">
        <f>IF($F70=0,0,VLOOKUP($C70,'[1]T1 Cohort'!$B$2:$I$125,4,0))</f>
        <v>1</v>
      </c>
      <c r="H70" s="38">
        <f>IF($F70=0,0,VLOOKUP($C70,'[1]T1 Cohort'!$B$2:$I$125,5,0))</f>
        <v>0</v>
      </c>
      <c r="I70" s="38">
        <f>IF($F70=0,0,VLOOKUP($C70,'[1]T1 Cohort'!$B$2:$I$125,6,0))</f>
        <v>1</v>
      </c>
      <c r="J70" s="38">
        <f>IF($F70=0,0,VLOOKUP($C70,'[1]T1 Cohort'!$B$2:$I$125,7,0))</f>
        <v>1</v>
      </c>
      <c r="L70" s="30" t="s">
        <v>262</v>
      </c>
      <c r="M70" s="30" t="s">
        <v>54</v>
      </c>
      <c r="N70" s="30" t="s">
        <v>163</v>
      </c>
      <c r="O70" s="50">
        <v>1</v>
      </c>
      <c r="P70" s="38">
        <v>0</v>
      </c>
      <c r="Q70" s="38">
        <v>0</v>
      </c>
      <c r="R70" s="38">
        <v>0</v>
      </c>
      <c r="S70" s="38">
        <v>0</v>
      </c>
    </row>
    <row r="71" spans="2:19" x14ac:dyDescent="0.25">
      <c r="B71" s="30" t="s">
        <v>262</v>
      </c>
      <c r="C71" s="30" t="s">
        <v>67</v>
      </c>
      <c r="D71" s="30" t="s">
        <v>171</v>
      </c>
      <c r="E71" s="50">
        <v>1</v>
      </c>
      <c r="F71" s="38">
        <f>VLOOKUP($C71,'[1]T1 Cohort'!$B$2:$I$125,3,0)</f>
        <v>1</v>
      </c>
      <c r="G71" s="38">
        <f>IF($F71=0,0,VLOOKUP($C71,'[1]T1 Cohort'!$B$2:$I$125,4,0))</f>
        <v>1</v>
      </c>
      <c r="H71" s="38">
        <f>IF($F71=0,0,VLOOKUP($C71,'[1]T1 Cohort'!$B$2:$I$125,5,0))</f>
        <v>0</v>
      </c>
      <c r="I71" s="38">
        <f>IF($F71=0,0,VLOOKUP($C71,'[1]T1 Cohort'!$B$2:$I$125,6,0))</f>
        <v>1</v>
      </c>
      <c r="J71" s="38">
        <f>IF($F71=0,0,VLOOKUP($C71,'[1]T1 Cohort'!$B$2:$I$125,7,0))</f>
        <v>1</v>
      </c>
      <c r="L71" s="30" t="s">
        <v>262</v>
      </c>
      <c r="M71" s="30" t="s">
        <v>60</v>
      </c>
      <c r="N71" s="30" t="s">
        <v>168</v>
      </c>
      <c r="O71" s="50">
        <v>2</v>
      </c>
      <c r="P71" s="38">
        <v>1</v>
      </c>
      <c r="Q71" s="38">
        <v>1</v>
      </c>
      <c r="R71" s="38">
        <v>0</v>
      </c>
      <c r="S71" s="38">
        <v>0</v>
      </c>
    </row>
    <row r="72" spans="2:19" x14ac:dyDescent="0.25">
      <c r="B72" s="30" t="s">
        <v>262</v>
      </c>
      <c r="C72" s="30" t="s">
        <v>70</v>
      </c>
      <c r="D72" s="30" t="s">
        <v>173</v>
      </c>
      <c r="E72" s="50">
        <v>2</v>
      </c>
      <c r="F72" s="38">
        <f>VLOOKUP($C72,'[1]T1 Cohort'!$B$2:$I$125,3,0)</f>
        <v>1</v>
      </c>
      <c r="G72" s="38">
        <f>IF($F72=0,0,VLOOKUP($C72,'[1]T1 Cohort'!$B$2:$I$125,4,0))</f>
        <v>1</v>
      </c>
      <c r="H72" s="38">
        <f>IF($F72=0,0,VLOOKUP($C72,'[1]T1 Cohort'!$B$2:$I$125,5,0))</f>
        <v>0</v>
      </c>
      <c r="I72" s="38">
        <f>IF($F72=0,0,VLOOKUP($C72,'[1]T1 Cohort'!$B$2:$I$125,6,0))</f>
        <v>1</v>
      </c>
      <c r="J72" s="38">
        <f>IF($F72=0,0,VLOOKUP($C72,'[1]T1 Cohort'!$B$2:$I$125,7,0))</f>
        <v>1</v>
      </c>
      <c r="L72" s="30" t="s">
        <v>262</v>
      </c>
      <c r="M72" s="30" t="s">
        <v>55</v>
      </c>
      <c r="N72" s="30" t="s">
        <v>312</v>
      </c>
      <c r="O72" s="50">
        <v>2</v>
      </c>
      <c r="P72" s="38">
        <v>1</v>
      </c>
      <c r="Q72" s="38">
        <v>1</v>
      </c>
      <c r="R72" s="38">
        <v>0</v>
      </c>
      <c r="S72" s="38">
        <v>0</v>
      </c>
    </row>
    <row r="73" spans="2:19" x14ac:dyDescent="0.25">
      <c r="B73" s="30" t="s">
        <v>262</v>
      </c>
      <c r="C73" s="30" t="s">
        <v>71</v>
      </c>
      <c r="D73" s="30" t="s">
        <v>174</v>
      </c>
      <c r="E73" s="50">
        <v>1</v>
      </c>
      <c r="F73" s="38">
        <f>VLOOKUP($C73,'[1]T1 Cohort'!$B$2:$I$125,3,0)</f>
        <v>1</v>
      </c>
      <c r="G73" s="38">
        <f>IF($F73=0,0,VLOOKUP($C73,'[1]T1 Cohort'!$B$2:$I$125,4,0))</f>
        <v>1</v>
      </c>
      <c r="H73" s="38">
        <f>IF($F73=0,0,VLOOKUP($C73,'[1]T1 Cohort'!$B$2:$I$125,5,0))</f>
        <v>0</v>
      </c>
      <c r="I73" s="38">
        <f>IF($F73=0,0,VLOOKUP($C73,'[1]T1 Cohort'!$B$2:$I$125,6,0))</f>
        <v>1</v>
      </c>
      <c r="J73" s="38">
        <f>IF($F73=0,0,VLOOKUP($C73,'[1]T1 Cohort'!$B$2:$I$125,7,0))</f>
        <v>1</v>
      </c>
      <c r="L73" s="30" t="s">
        <v>262</v>
      </c>
      <c r="M73" s="30" t="s">
        <v>61</v>
      </c>
      <c r="N73" s="30" t="s">
        <v>169</v>
      </c>
      <c r="O73" s="50">
        <v>1</v>
      </c>
      <c r="P73" s="38">
        <v>1</v>
      </c>
      <c r="Q73" s="38">
        <v>1</v>
      </c>
      <c r="R73" s="38">
        <v>0</v>
      </c>
      <c r="S73" s="38">
        <v>1</v>
      </c>
    </row>
    <row r="74" spans="2:19" x14ac:dyDescent="0.25">
      <c r="B74" s="30" t="s">
        <v>274</v>
      </c>
      <c r="C74" s="30" t="s">
        <v>73</v>
      </c>
      <c r="D74" s="30" t="s">
        <v>176</v>
      </c>
      <c r="E74" s="50">
        <v>1</v>
      </c>
      <c r="F74" s="38">
        <f>VLOOKUP($C74,'[1]T1 Cohort'!$B$2:$I$125,3,0)</f>
        <v>0</v>
      </c>
      <c r="G74" s="38">
        <f>IF($F74=0,0,VLOOKUP($C74,'[1]T1 Cohort'!$B$2:$I$125,4,0))</f>
        <v>0</v>
      </c>
      <c r="H74" s="38">
        <f>IF($F74=0,0,VLOOKUP($C74,'[1]T1 Cohort'!$B$2:$I$125,5,0))</f>
        <v>0</v>
      </c>
      <c r="I74" s="38">
        <f>IF($F74=0,0,VLOOKUP($C74,'[1]T1 Cohort'!$B$2:$I$125,6,0))</f>
        <v>0</v>
      </c>
      <c r="J74" s="38">
        <f>IF($F74=0,0,VLOOKUP($C74,'[1]T1 Cohort'!$B$2:$I$125,7,0))</f>
        <v>0</v>
      </c>
      <c r="L74" s="30" t="s">
        <v>262</v>
      </c>
      <c r="M74" s="30" t="s">
        <v>62</v>
      </c>
      <c r="N74" s="30" t="s">
        <v>170</v>
      </c>
      <c r="O74" s="50">
        <v>1</v>
      </c>
      <c r="P74" s="38">
        <v>1</v>
      </c>
      <c r="Q74" s="38">
        <v>1</v>
      </c>
      <c r="R74" s="38">
        <v>0</v>
      </c>
      <c r="S74" s="38">
        <v>1</v>
      </c>
    </row>
    <row r="75" spans="2:19" x14ac:dyDescent="0.25">
      <c r="B75" s="30" t="s">
        <v>274</v>
      </c>
      <c r="C75" s="30" t="s">
        <v>75</v>
      </c>
      <c r="D75" s="30" t="s">
        <v>178</v>
      </c>
      <c r="E75" s="50">
        <v>1</v>
      </c>
      <c r="F75" s="38">
        <f>VLOOKUP($C75,'[1]T1 Cohort'!$B$2:$I$125,3,0)</f>
        <v>1</v>
      </c>
      <c r="G75" s="38">
        <f>IF($F75=0,0,VLOOKUP($C75,'[1]T1 Cohort'!$B$2:$I$125,4,0))</f>
        <v>1</v>
      </c>
      <c r="H75" s="38">
        <f>IF($F75=0,0,VLOOKUP($C75,'[1]T1 Cohort'!$B$2:$I$125,5,0))</f>
        <v>0</v>
      </c>
      <c r="I75" s="38">
        <f>IF($F75=0,0,VLOOKUP($C75,'[1]T1 Cohort'!$B$2:$I$125,6,0))</f>
        <v>1</v>
      </c>
      <c r="J75" s="38">
        <f>IF($F75=0,0,VLOOKUP($C75,'[1]T1 Cohort'!$B$2:$I$125,7,0))</f>
        <v>1</v>
      </c>
      <c r="L75" s="30" t="s">
        <v>262</v>
      </c>
      <c r="M75" s="30" t="s">
        <v>63</v>
      </c>
      <c r="N75" s="30" t="s">
        <v>313</v>
      </c>
      <c r="O75" s="50">
        <v>2</v>
      </c>
      <c r="P75" s="38">
        <v>1</v>
      </c>
      <c r="Q75" s="38">
        <v>1</v>
      </c>
      <c r="R75" s="38">
        <v>0</v>
      </c>
      <c r="S75" s="38">
        <v>0</v>
      </c>
    </row>
    <row r="76" spans="2:19" x14ac:dyDescent="0.25">
      <c r="B76" s="30" t="s">
        <v>274</v>
      </c>
      <c r="C76" s="30" t="s">
        <v>78</v>
      </c>
      <c r="D76" s="30" t="s">
        <v>181</v>
      </c>
      <c r="E76" s="50">
        <v>1</v>
      </c>
      <c r="F76" s="38">
        <f>VLOOKUP($C76,'[1]T1 Cohort'!$B$2:$I$125,3,0)</f>
        <v>1</v>
      </c>
      <c r="G76" s="38">
        <f>IF($F76=0,0,VLOOKUP($C76,'[1]T1 Cohort'!$B$2:$I$125,4,0))</f>
        <v>1</v>
      </c>
      <c r="H76" s="38">
        <f>IF($F76=0,0,VLOOKUP($C76,'[1]T1 Cohort'!$B$2:$I$125,5,0))</f>
        <v>0</v>
      </c>
      <c r="I76" s="38">
        <f>IF($F76=0,0,VLOOKUP($C76,'[1]T1 Cohort'!$B$2:$I$125,6,0))</f>
        <v>0</v>
      </c>
      <c r="J76" s="38">
        <f>IF($F76=0,0,VLOOKUP($C76,'[1]T1 Cohort'!$B$2:$I$125,7,0))</f>
        <v>1</v>
      </c>
      <c r="L76" s="30" t="s">
        <v>274</v>
      </c>
      <c r="M76" s="30" t="s">
        <v>482</v>
      </c>
      <c r="N76" s="30" t="s">
        <v>483</v>
      </c>
      <c r="O76" s="50">
        <v>1</v>
      </c>
      <c r="P76" s="38">
        <v>1</v>
      </c>
      <c r="Q76" s="38">
        <v>1</v>
      </c>
      <c r="R76" s="38">
        <v>0</v>
      </c>
      <c r="S76" s="38">
        <v>1</v>
      </c>
    </row>
    <row r="77" spans="2:19" x14ac:dyDescent="0.25">
      <c r="B77" s="30" t="s">
        <v>274</v>
      </c>
      <c r="C77" s="30" t="s">
        <v>79</v>
      </c>
      <c r="D77" s="30" t="s">
        <v>317</v>
      </c>
      <c r="E77" s="50">
        <v>2</v>
      </c>
      <c r="F77" s="38">
        <f>VLOOKUP($C77,'[1]T1 Cohort'!$B$2:$I$125,3,0)</f>
        <v>1</v>
      </c>
      <c r="G77" s="38">
        <f>IF($F77=0,0,VLOOKUP($C77,'[1]T1 Cohort'!$B$2:$I$125,4,0))</f>
        <v>1</v>
      </c>
      <c r="H77" s="38">
        <f>IF($F77=0,0,VLOOKUP($C77,'[1]T1 Cohort'!$B$2:$I$125,5,0))</f>
        <v>0</v>
      </c>
      <c r="I77" s="38">
        <f>IF($F77=0,0,VLOOKUP($C77,'[1]T1 Cohort'!$B$2:$I$125,6,0))</f>
        <v>1</v>
      </c>
      <c r="J77" s="38">
        <f>IF($F77=0,0,VLOOKUP($C77,'[1]T1 Cohort'!$B$2:$I$125,7,0))</f>
        <v>1</v>
      </c>
      <c r="L77" s="30" t="s">
        <v>274</v>
      </c>
      <c r="M77" s="30" t="s">
        <v>484</v>
      </c>
      <c r="N77" s="30" t="s">
        <v>485</v>
      </c>
      <c r="O77" s="50">
        <v>1</v>
      </c>
      <c r="P77" s="38">
        <v>1</v>
      </c>
      <c r="Q77" s="38">
        <v>1</v>
      </c>
      <c r="R77" s="38">
        <v>0</v>
      </c>
      <c r="S77" s="38">
        <v>1</v>
      </c>
    </row>
    <row r="78" spans="2:19" x14ac:dyDescent="0.25">
      <c r="B78" s="30" t="s">
        <v>274</v>
      </c>
      <c r="C78" s="30" t="s">
        <v>81</v>
      </c>
      <c r="D78" s="30" t="s">
        <v>318</v>
      </c>
      <c r="E78" s="50">
        <v>2</v>
      </c>
      <c r="F78" s="38">
        <f>VLOOKUP($C78,'[1]T1 Cohort'!$B$2:$I$125,3,0)</f>
        <v>1</v>
      </c>
      <c r="G78" s="38">
        <f>IF($F78=0,0,VLOOKUP($C78,'[1]T1 Cohort'!$B$2:$I$125,4,0))</f>
        <v>1</v>
      </c>
      <c r="H78" s="38">
        <f>IF($F78=0,0,VLOOKUP($C78,'[1]T1 Cohort'!$B$2:$I$125,5,0))</f>
        <v>0</v>
      </c>
      <c r="I78" s="38">
        <f>IF($F78=0,0,VLOOKUP($C78,'[1]T1 Cohort'!$B$2:$I$125,6,0))</f>
        <v>1</v>
      </c>
      <c r="J78" s="38">
        <f>IF($F78=0,0,VLOOKUP($C78,'[1]T1 Cohort'!$B$2:$I$125,7,0))</f>
        <v>1</v>
      </c>
      <c r="L78" s="30" t="s">
        <v>274</v>
      </c>
      <c r="M78" s="30" t="s">
        <v>81</v>
      </c>
      <c r="N78" s="30" t="s">
        <v>318</v>
      </c>
      <c r="O78" s="50">
        <v>5</v>
      </c>
      <c r="P78" s="38">
        <v>0</v>
      </c>
      <c r="Q78" s="38">
        <v>0</v>
      </c>
      <c r="R78" s="38">
        <v>0</v>
      </c>
      <c r="S78" s="38">
        <v>0</v>
      </c>
    </row>
    <row r="79" spans="2:19" x14ac:dyDescent="0.25">
      <c r="B79" s="30" t="s">
        <v>274</v>
      </c>
      <c r="C79" s="30" t="s">
        <v>82</v>
      </c>
      <c r="D79" s="30" t="s">
        <v>319</v>
      </c>
      <c r="E79" s="50">
        <v>2</v>
      </c>
      <c r="F79" s="38">
        <f>VLOOKUP($C79,'[1]T1 Cohort'!$B$2:$I$125,3,0)</f>
        <v>1</v>
      </c>
      <c r="G79" s="38">
        <f>IF($F79=0,0,VLOOKUP($C79,'[1]T1 Cohort'!$B$2:$I$125,4,0))</f>
        <v>1</v>
      </c>
      <c r="H79" s="38">
        <f>IF($F79=0,0,VLOOKUP($C79,'[1]T1 Cohort'!$B$2:$I$125,5,0))</f>
        <v>0</v>
      </c>
      <c r="I79" s="38">
        <f>IF($F79=0,0,VLOOKUP($C79,'[1]T1 Cohort'!$B$2:$I$125,6,0))</f>
        <v>1</v>
      </c>
      <c r="J79" s="38">
        <f>IF($F79=0,0,VLOOKUP($C79,'[1]T1 Cohort'!$B$2:$I$125,7,0))</f>
        <v>1</v>
      </c>
      <c r="L79" s="30" t="s">
        <v>274</v>
      </c>
      <c r="M79" s="30" t="s">
        <v>82</v>
      </c>
      <c r="N79" s="30" t="s">
        <v>319</v>
      </c>
      <c r="O79" s="50">
        <v>1</v>
      </c>
      <c r="P79" s="38">
        <v>0</v>
      </c>
      <c r="Q79" s="38">
        <v>0</v>
      </c>
      <c r="R79" s="38">
        <v>0</v>
      </c>
      <c r="S79" s="38">
        <v>0</v>
      </c>
    </row>
    <row r="80" spans="2:19" x14ac:dyDescent="0.25">
      <c r="B80" s="30" t="s">
        <v>274</v>
      </c>
      <c r="C80" s="30" t="s">
        <v>85</v>
      </c>
      <c r="D80" s="30" t="s">
        <v>184</v>
      </c>
      <c r="E80" s="50">
        <v>1</v>
      </c>
      <c r="F80" s="38">
        <f>VLOOKUP($C80,'[1]T1 Cohort'!$B$2:$I$125,3,0)</f>
        <v>1</v>
      </c>
      <c r="G80" s="38">
        <f>IF($F80=0,0,VLOOKUP($C80,'[1]T1 Cohort'!$B$2:$I$125,4,0))</f>
        <v>1</v>
      </c>
      <c r="H80" s="38">
        <f>IF($F80=0,0,VLOOKUP($C80,'[1]T1 Cohort'!$B$2:$I$125,5,0))</f>
        <v>0</v>
      </c>
      <c r="I80" s="38">
        <f>IF($F80=0,0,VLOOKUP($C80,'[1]T1 Cohort'!$B$2:$I$125,6,0))</f>
        <v>0</v>
      </c>
      <c r="J80" s="38">
        <f>IF($F80=0,0,VLOOKUP($C80,'[1]T1 Cohort'!$B$2:$I$125,7,0))</f>
        <v>1</v>
      </c>
      <c r="L80" s="30" t="s">
        <v>274</v>
      </c>
      <c r="M80" s="30" t="s">
        <v>486</v>
      </c>
      <c r="N80" s="30" t="s">
        <v>487</v>
      </c>
      <c r="O80" s="50">
        <v>1</v>
      </c>
      <c r="P80" s="38">
        <v>1</v>
      </c>
      <c r="Q80" s="38">
        <v>1</v>
      </c>
      <c r="R80" s="38">
        <v>0</v>
      </c>
      <c r="S80" s="38">
        <v>0</v>
      </c>
    </row>
    <row r="81" spans="2:19" x14ac:dyDescent="0.25">
      <c r="B81" s="30" t="s">
        <v>274</v>
      </c>
      <c r="C81" s="30" t="s">
        <v>86</v>
      </c>
      <c r="D81" s="30" t="s">
        <v>320</v>
      </c>
      <c r="E81" s="50">
        <v>1</v>
      </c>
      <c r="F81" s="38">
        <f>VLOOKUP($C81,'[1]T1 Cohort'!$B$2:$I$125,3,0)</f>
        <v>1</v>
      </c>
      <c r="G81" s="38">
        <f>IF($F81=0,0,VLOOKUP($C81,'[1]T1 Cohort'!$B$2:$I$125,4,0))</f>
        <v>1</v>
      </c>
      <c r="H81" s="38">
        <f>IF($F81=0,0,VLOOKUP($C81,'[1]T1 Cohort'!$B$2:$I$125,5,0))</f>
        <v>0</v>
      </c>
      <c r="I81" s="38">
        <f>IF($F81=0,0,VLOOKUP($C81,'[1]T1 Cohort'!$B$2:$I$125,6,0))</f>
        <v>1</v>
      </c>
      <c r="J81" s="38">
        <f>IF($F81=0,0,VLOOKUP($C81,'[1]T1 Cohort'!$B$2:$I$125,7,0))</f>
        <v>1</v>
      </c>
      <c r="L81" s="30" t="s">
        <v>274</v>
      </c>
      <c r="M81" s="30" t="s">
        <v>85</v>
      </c>
      <c r="N81" s="30" t="s">
        <v>184</v>
      </c>
      <c r="O81" s="50">
        <v>2</v>
      </c>
      <c r="P81" s="38">
        <v>1</v>
      </c>
      <c r="Q81" s="38">
        <v>1</v>
      </c>
      <c r="R81" s="38">
        <v>0</v>
      </c>
      <c r="S81" s="38">
        <v>0</v>
      </c>
    </row>
    <row r="82" spans="2:19" x14ac:dyDescent="0.25">
      <c r="B82" s="30" t="s">
        <v>274</v>
      </c>
      <c r="C82" s="30" t="s">
        <v>87</v>
      </c>
      <c r="D82" s="30" t="s">
        <v>321</v>
      </c>
      <c r="E82" s="50">
        <v>1</v>
      </c>
      <c r="F82" s="38">
        <f>VLOOKUP($C82,'[1]T1 Cohort'!$B$2:$I$125,3,0)</f>
        <v>1</v>
      </c>
      <c r="G82" s="38">
        <f>IF($F82=0,0,VLOOKUP($C82,'[1]T1 Cohort'!$B$2:$I$125,4,0))</f>
        <v>1</v>
      </c>
      <c r="H82" s="38">
        <f>IF($F82=0,0,VLOOKUP($C82,'[1]T1 Cohort'!$B$2:$I$125,5,0))</f>
        <v>0</v>
      </c>
      <c r="I82" s="38">
        <f>IF($F82=0,0,VLOOKUP($C82,'[1]T1 Cohort'!$B$2:$I$125,6,0))</f>
        <v>1</v>
      </c>
      <c r="J82" s="38">
        <f>IF($F82=0,0,VLOOKUP($C82,'[1]T1 Cohort'!$B$2:$I$125,7,0))</f>
        <v>1</v>
      </c>
      <c r="L82" s="30" t="s">
        <v>274</v>
      </c>
      <c r="M82" s="30" t="s">
        <v>488</v>
      </c>
      <c r="N82" s="30" t="s">
        <v>489</v>
      </c>
      <c r="O82" s="50">
        <v>1</v>
      </c>
      <c r="P82" s="38">
        <v>1</v>
      </c>
      <c r="Q82" s="38">
        <v>1</v>
      </c>
      <c r="R82" s="38">
        <v>0</v>
      </c>
      <c r="S82" s="38">
        <v>0</v>
      </c>
    </row>
    <row r="83" spans="2:19" x14ac:dyDescent="0.25">
      <c r="B83" s="30" t="s">
        <v>274</v>
      </c>
      <c r="C83" s="30" t="s">
        <v>89</v>
      </c>
      <c r="D83" s="30" t="s">
        <v>186</v>
      </c>
      <c r="E83" s="50">
        <v>2</v>
      </c>
      <c r="F83" s="38">
        <f>VLOOKUP($C83,'[1]T1 Cohort'!$B$2:$I$125,3,0)</f>
        <v>1</v>
      </c>
      <c r="G83" s="38">
        <f>IF($F83=0,0,VLOOKUP($C83,'[1]T1 Cohort'!$B$2:$I$125,4,0))</f>
        <v>1</v>
      </c>
      <c r="H83" s="38">
        <f>IF($F83=0,0,VLOOKUP($C83,'[1]T1 Cohort'!$B$2:$I$125,5,0))</f>
        <v>0</v>
      </c>
      <c r="I83" s="38">
        <f>IF($F83=0,0,VLOOKUP($C83,'[1]T1 Cohort'!$B$2:$I$125,6,0))</f>
        <v>1</v>
      </c>
      <c r="J83" s="38">
        <f>IF($F83=0,0,VLOOKUP($C83,'[1]T1 Cohort'!$B$2:$I$125,7,0))</f>
        <v>1</v>
      </c>
      <c r="L83" s="30" t="s">
        <v>274</v>
      </c>
      <c r="M83" s="30" t="s">
        <v>591</v>
      </c>
      <c r="N83" s="30" t="s">
        <v>592</v>
      </c>
      <c r="O83" s="50">
        <v>1</v>
      </c>
      <c r="P83" s="38">
        <v>1</v>
      </c>
      <c r="Q83" s="38">
        <v>1</v>
      </c>
      <c r="R83" s="38">
        <v>0</v>
      </c>
      <c r="S83" s="38">
        <v>0</v>
      </c>
    </row>
    <row r="84" spans="2:19" x14ac:dyDescent="0.25">
      <c r="B84" s="30" t="s">
        <v>274</v>
      </c>
      <c r="C84" s="30" t="s">
        <v>92</v>
      </c>
      <c r="D84" s="30" t="s">
        <v>189</v>
      </c>
      <c r="E84" s="50">
        <v>2</v>
      </c>
      <c r="F84" s="38">
        <f>VLOOKUP($C84,'[1]T1 Cohort'!$B$2:$I$125,3,0)</f>
        <v>1</v>
      </c>
      <c r="G84" s="38">
        <f>IF($F84=0,0,VLOOKUP($C84,'[1]T1 Cohort'!$B$2:$I$125,4,0))</f>
        <v>1</v>
      </c>
      <c r="H84" s="38">
        <f>IF($F84=0,0,VLOOKUP($C84,'[1]T1 Cohort'!$B$2:$I$125,5,0))</f>
        <v>0</v>
      </c>
      <c r="I84" s="38">
        <f>IF($F84=0,0,VLOOKUP($C84,'[1]T1 Cohort'!$B$2:$I$125,6,0))</f>
        <v>1</v>
      </c>
      <c r="J84" s="38">
        <f>IF($F84=0,0,VLOOKUP($C84,'[1]T1 Cohort'!$B$2:$I$125,7,0))</f>
        <v>1</v>
      </c>
      <c r="L84" s="30" t="s">
        <v>274</v>
      </c>
      <c r="M84" s="30" t="s">
        <v>490</v>
      </c>
      <c r="N84" s="30" t="s">
        <v>491</v>
      </c>
      <c r="O84" s="50">
        <v>1</v>
      </c>
      <c r="P84" s="38">
        <v>0</v>
      </c>
      <c r="Q84" s="38">
        <v>0</v>
      </c>
      <c r="R84" s="38">
        <v>0</v>
      </c>
      <c r="S84" s="38">
        <v>0</v>
      </c>
    </row>
    <row r="85" spans="2:19" x14ac:dyDescent="0.25">
      <c r="B85" s="30" t="s">
        <v>274</v>
      </c>
      <c r="C85" s="30" t="s">
        <v>93</v>
      </c>
      <c r="D85" s="30" t="s">
        <v>190</v>
      </c>
      <c r="E85" s="50">
        <v>2</v>
      </c>
      <c r="F85" s="38">
        <f>VLOOKUP($C85,'[1]T1 Cohort'!$B$2:$I$125,3,0)</f>
        <v>1</v>
      </c>
      <c r="G85" s="38">
        <f>IF($F85=0,0,VLOOKUP($C85,'[1]T1 Cohort'!$B$2:$I$125,4,0))</f>
        <v>1</v>
      </c>
      <c r="H85" s="38">
        <f>IF($F85=0,0,VLOOKUP($C85,'[1]T1 Cohort'!$B$2:$I$125,5,0))</f>
        <v>0</v>
      </c>
      <c r="I85" s="38">
        <f>IF($F85=0,0,VLOOKUP($C85,'[1]T1 Cohort'!$B$2:$I$125,6,0))</f>
        <v>1</v>
      </c>
      <c r="J85" s="38">
        <f>IF($F85=0,0,VLOOKUP($C85,'[1]T1 Cohort'!$B$2:$I$125,7,0))</f>
        <v>1</v>
      </c>
      <c r="L85" s="30" t="s">
        <v>274</v>
      </c>
      <c r="M85" s="30" t="s">
        <v>89</v>
      </c>
      <c r="N85" s="30" t="s">
        <v>186</v>
      </c>
      <c r="O85" s="50">
        <v>1</v>
      </c>
      <c r="P85" s="38">
        <v>0</v>
      </c>
      <c r="Q85" s="38">
        <v>0</v>
      </c>
      <c r="R85" s="38">
        <v>0</v>
      </c>
      <c r="S85" s="38">
        <v>0</v>
      </c>
    </row>
    <row r="86" spans="2:19" x14ac:dyDescent="0.25">
      <c r="B86" s="30" t="s">
        <v>274</v>
      </c>
      <c r="C86" s="30" t="s">
        <v>94</v>
      </c>
      <c r="D86" s="30" t="s">
        <v>322</v>
      </c>
      <c r="E86" s="50">
        <v>1</v>
      </c>
      <c r="F86" s="38">
        <f>VLOOKUP($C86,'[1]T1 Cohort'!$B$2:$I$125,3,0)</f>
        <v>0</v>
      </c>
      <c r="G86" s="38">
        <f>IF($F86=0,0,VLOOKUP($C86,'[1]T1 Cohort'!$B$2:$I$125,4,0))</f>
        <v>0</v>
      </c>
      <c r="H86" s="38">
        <f>IF($F86=0,0,VLOOKUP($C86,'[1]T1 Cohort'!$B$2:$I$125,5,0))</f>
        <v>0</v>
      </c>
      <c r="I86" s="38">
        <f>IF($F86=0,0,VLOOKUP($C86,'[1]T1 Cohort'!$B$2:$I$125,6,0))</f>
        <v>0</v>
      </c>
      <c r="J86" s="38">
        <f>IF($F86=0,0,VLOOKUP($C86,'[1]T1 Cohort'!$B$2:$I$125,7,0))</f>
        <v>0</v>
      </c>
      <c r="L86" s="30" t="s">
        <v>274</v>
      </c>
      <c r="M86" s="30" t="s">
        <v>476</v>
      </c>
      <c r="N86" s="30" t="s">
        <v>477</v>
      </c>
      <c r="O86" s="50">
        <v>1</v>
      </c>
      <c r="P86" s="38">
        <v>0</v>
      </c>
      <c r="Q86" s="38">
        <v>0</v>
      </c>
      <c r="R86" s="38">
        <v>0</v>
      </c>
      <c r="S86" s="38">
        <v>0</v>
      </c>
    </row>
    <row r="87" spans="2:19" x14ac:dyDescent="0.25">
      <c r="B87" s="30" t="s">
        <v>274</v>
      </c>
      <c r="C87" s="30" t="s">
        <v>95</v>
      </c>
      <c r="D87" s="30" t="s">
        <v>323</v>
      </c>
      <c r="E87" s="50">
        <v>2</v>
      </c>
      <c r="F87" s="38">
        <f>VLOOKUP($C87,'[1]T1 Cohort'!$B$2:$I$125,3,0)</f>
        <v>1</v>
      </c>
      <c r="G87" s="38">
        <f>IF($F87=0,0,VLOOKUP($C87,'[1]T1 Cohort'!$B$2:$I$125,4,0))</f>
        <v>1</v>
      </c>
      <c r="H87" s="38">
        <f>IF($F87=0,0,VLOOKUP($C87,'[1]T1 Cohort'!$B$2:$I$125,5,0))</f>
        <v>0</v>
      </c>
      <c r="I87" s="38">
        <f>IF($F87=0,0,VLOOKUP($C87,'[1]T1 Cohort'!$B$2:$I$125,6,0))</f>
        <v>1</v>
      </c>
      <c r="J87" s="38">
        <f>IF($F87=0,0,VLOOKUP($C87,'[1]T1 Cohort'!$B$2:$I$125,7,0))</f>
        <v>1</v>
      </c>
      <c r="L87" s="30" t="s">
        <v>274</v>
      </c>
      <c r="M87" s="30" t="s">
        <v>92</v>
      </c>
      <c r="N87" s="30" t="s">
        <v>189</v>
      </c>
      <c r="O87" s="50">
        <v>1</v>
      </c>
      <c r="P87" s="38">
        <v>1</v>
      </c>
      <c r="Q87" s="38">
        <v>1</v>
      </c>
      <c r="R87" s="38">
        <v>0</v>
      </c>
      <c r="S87" s="38">
        <v>1</v>
      </c>
    </row>
    <row r="88" spans="2:19" x14ac:dyDescent="0.25">
      <c r="B88" s="30" t="s">
        <v>274</v>
      </c>
      <c r="C88" s="30" t="s">
        <v>96</v>
      </c>
      <c r="D88" s="30" t="s">
        <v>191</v>
      </c>
      <c r="E88" s="50">
        <v>1</v>
      </c>
      <c r="F88" s="38">
        <f>VLOOKUP($C88,'[1]T1 Cohort'!$B$2:$I$125,3,0)</f>
        <v>1</v>
      </c>
      <c r="G88" s="38">
        <f>IF($F88=0,0,VLOOKUP($C88,'[1]T1 Cohort'!$B$2:$I$125,4,0))</f>
        <v>1</v>
      </c>
      <c r="H88" s="38">
        <f>IF($F88=0,0,VLOOKUP($C88,'[1]T1 Cohort'!$B$2:$I$125,5,0))</f>
        <v>0</v>
      </c>
      <c r="I88" s="38">
        <f>IF($F88=0,0,VLOOKUP($C88,'[1]T1 Cohort'!$B$2:$I$125,6,0))</f>
        <v>1</v>
      </c>
      <c r="J88" s="38">
        <f>IF($F88=0,0,VLOOKUP($C88,'[1]T1 Cohort'!$B$2:$I$125,7,0))</f>
        <v>1</v>
      </c>
      <c r="L88" s="30" t="s">
        <v>274</v>
      </c>
      <c r="M88" s="30" t="s">
        <v>93</v>
      </c>
      <c r="N88" s="30" t="s">
        <v>190</v>
      </c>
      <c r="O88" s="50">
        <v>2</v>
      </c>
      <c r="P88" s="38">
        <v>1</v>
      </c>
      <c r="Q88" s="38">
        <v>1</v>
      </c>
      <c r="R88" s="38">
        <v>0</v>
      </c>
      <c r="S88" s="38">
        <v>1</v>
      </c>
    </row>
    <row r="89" spans="2:19" x14ac:dyDescent="0.25">
      <c r="B89" s="30" t="s">
        <v>274</v>
      </c>
      <c r="C89" s="30" t="s">
        <v>98</v>
      </c>
      <c r="D89" s="30" t="s">
        <v>192</v>
      </c>
      <c r="E89" s="50">
        <v>1</v>
      </c>
      <c r="F89" s="38">
        <f>VLOOKUP($C89,'[1]T1 Cohort'!$B$2:$I$125,3,0)</f>
        <v>1</v>
      </c>
      <c r="G89" s="38">
        <f>IF($F89=0,0,VLOOKUP($C89,'[1]T1 Cohort'!$B$2:$I$125,4,0))</f>
        <v>1</v>
      </c>
      <c r="H89" s="38">
        <f>IF($F89=0,0,VLOOKUP($C89,'[1]T1 Cohort'!$B$2:$I$125,5,0))</f>
        <v>0</v>
      </c>
      <c r="I89" s="38">
        <f>IF($F89=0,0,VLOOKUP($C89,'[1]T1 Cohort'!$B$2:$I$125,6,0))</f>
        <v>1</v>
      </c>
      <c r="J89" s="38">
        <f>IF($F89=0,0,VLOOKUP($C89,'[1]T1 Cohort'!$B$2:$I$125,7,0))</f>
        <v>1</v>
      </c>
      <c r="L89" s="30" t="s">
        <v>274</v>
      </c>
      <c r="M89" s="30" t="s">
        <v>94</v>
      </c>
      <c r="N89" s="30" t="s">
        <v>322</v>
      </c>
      <c r="O89" s="50">
        <v>2</v>
      </c>
      <c r="P89" s="38">
        <v>1</v>
      </c>
      <c r="Q89" s="38">
        <v>1</v>
      </c>
      <c r="R89" s="38">
        <v>0</v>
      </c>
      <c r="S89" s="38">
        <v>0</v>
      </c>
    </row>
    <row r="90" spans="2:19" x14ac:dyDescent="0.25">
      <c r="B90" s="30" t="s">
        <v>274</v>
      </c>
      <c r="C90" s="30" t="s">
        <v>99</v>
      </c>
      <c r="D90" s="30" t="s">
        <v>193</v>
      </c>
      <c r="E90" s="50">
        <v>2</v>
      </c>
      <c r="F90" s="38">
        <f>VLOOKUP($C90,'[1]T1 Cohort'!$B$2:$I$125,3,0)</f>
        <v>1</v>
      </c>
      <c r="G90" s="38">
        <f>IF($F90=0,0,VLOOKUP($C90,'[1]T1 Cohort'!$B$2:$I$125,4,0))</f>
        <v>1</v>
      </c>
      <c r="H90" s="38">
        <f>IF($F90=0,0,VLOOKUP($C90,'[1]T1 Cohort'!$B$2:$I$125,5,0))</f>
        <v>0</v>
      </c>
      <c r="I90" s="38">
        <f>IF($F90=0,0,VLOOKUP($C90,'[1]T1 Cohort'!$B$2:$I$125,6,0))</f>
        <v>1</v>
      </c>
      <c r="J90" s="38">
        <f>IF($F90=0,0,VLOOKUP($C90,'[1]T1 Cohort'!$B$2:$I$125,7,0))</f>
        <v>1</v>
      </c>
      <c r="L90" s="30" t="s">
        <v>274</v>
      </c>
      <c r="M90" s="30" t="s">
        <v>95</v>
      </c>
      <c r="N90" s="30" t="s">
        <v>323</v>
      </c>
      <c r="O90" s="50">
        <v>1</v>
      </c>
      <c r="P90" s="38">
        <v>1</v>
      </c>
      <c r="Q90" s="38">
        <v>1</v>
      </c>
      <c r="R90" s="38">
        <v>0</v>
      </c>
      <c r="S90" s="38">
        <v>0</v>
      </c>
    </row>
    <row r="91" spans="2:19" x14ac:dyDescent="0.25">
      <c r="B91" s="30" t="s">
        <v>274</v>
      </c>
      <c r="C91" s="30" t="s">
        <v>100</v>
      </c>
      <c r="D91" s="30" t="s">
        <v>194</v>
      </c>
      <c r="E91" s="50">
        <v>1</v>
      </c>
      <c r="F91" s="38">
        <f>VLOOKUP($C91,'[1]T1 Cohort'!$B$2:$I$125,3,0)</f>
        <v>1</v>
      </c>
      <c r="G91" s="38">
        <f>IF($F91=0,0,VLOOKUP($C91,'[1]T1 Cohort'!$B$2:$I$125,4,0))</f>
        <v>1</v>
      </c>
      <c r="H91" s="38">
        <f>IF($F91=0,0,VLOOKUP($C91,'[1]T1 Cohort'!$B$2:$I$125,5,0))</f>
        <v>0</v>
      </c>
      <c r="I91" s="38">
        <f>IF($F91=0,0,VLOOKUP($C91,'[1]T1 Cohort'!$B$2:$I$125,6,0))</f>
        <v>0</v>
      </c>
      <c r="J91" s="38">
        <f>IF($F91=0,0,VLOOKUP($C91,'[1]T1 Cohort'!$B$2:$I$125,7,0))</f>
        <v>1</v>
      </c>
      <c r="L91" s="30" t="s">
        <v>274</v>
      </c>
      <c r="M91" s="30" t="s">
        <v>96</v>
      </c>
      <c r="N91" s="30" t="s">
        <v>191</v>
      </c>
      <c r="O91" s="50">
        <v>3</v>
      </c>
      <c r="P91" s="38">
        <v>1</v>
      </c>
      <c r="Q91" s="38">
        <v>1</v>
      </c>
      <c r="R91" s="38">
        <v>0</v>
      </c>
      <c r="S91" s="38">
        <v>1</v>
      </c>
    </row>
    <row r="92" spans="2:19" x14ac:dyDescent="0.25">
      <c r="B92" s="30" t="s">
        <v>274</v>
      </c>
      <c r="C92" s="30" t="s">
        <v>101</v>
      </c>
      <c r="D92" s="30" t="s">
        <v>195</v>
      </c>
      <c r="E92" s="50">
        <v>3</v>
      </c>
      <c r="F92" s="38">
        <f>VLOOKUP($C92,'[1]T1 Cohort'!$B$2:$I$125,3,0)</f>
        <v>1</v>
      </c>
      <c r="G92" s="38">
        <f>IF($F92=0,0,VLOOKUP($C92,'[1]T1 Cohort'!$B$2:$I$125,4,0))</f>
        <v>1</v>
      </c>
      <c r="H92" s="38">
        <f>IF($F92=0,0,VLOOKUP($C92,'[1]T1 Cohort'!$B$2:$I$125,5,0))</f>
        <v>0</v>
      </c>
      <c r="I92" s="38">
        <f>IF($F92=0,0,VLOOKUP($C92,'[1]T1 Cohort'!$B$2:$I$125,6,0))</f>
        <v>1</v>
      </c>
      <c r="J92" s="38">
        <f>IF($F92=0,0,VLOOKUP($C92,'[1]T1 Cohort'!$B$2:$I$125,7,0))</f>
        <v>1</v>
      </c>
      <c r="L92" s="30" t="s">
        <v>274</v>
      </c>
      <c r="M92" s="30" t="s">
        <v>478</v>
      </c>
      <c r="N92" s="30" t="s">
        <v>479</v>
      </c>
      <c r="O92" s="50">
        <v>1</v>
      </c>
      <c r="P92" s="38">
        <v>0</v>
      </c>
      <c r="Q92" s="38">
        <v>0</v>
      </c>
      <c r="R92" s="38">
        <v>0</v>
      </c>
      <c r="S92" s="38">
        <v>0</v>
      </c>
    </row>
    <row r="93" spans="2:19" x14ac:dyDescent="0.25">
      <c r="B93" s="30" t="s">
        <v>274</v>
      </c>
      <c r="C93" s="30" t="s">
        <v>105</v>
      </c>
      <c r="D93" s="30" t="s">
        <v>197</v>
      </c>
      <c r="E93" s="50">
        <v>1</v>
      </c>
      <c r="F93" s="38">
        <f>VLOOKUP($C93,'[1]T1 Cohort'!$B$2:$I$125,3,0)</f>
        <v>1</v>
      </c>
      <c r="G93" s="38">
        <f>IF($F93=0,0,VLOOKUP($C93,'[1]T1 Cohort'!$B$2:$I$125,4,0))</f>
        <v>1</v>
      </c>
      <c r="H93" s="38">
        <f>IF($F93=0,0,VLOOKUP($C93,'[1]T1 Cohort'!$B$2:$I$125,5,0))</f>
        <v>0</v>
      </c>
      <c r="I93" s="38">
        <f>IF($F93=0,0,VLOOKUP($C93,'[1]T1 Cohort'!$B$2:$I$125,6,0))</f>
        <v>1</v>
      </c>
      <c r="J93" s="38">
        <f>IF($F93=0,0,VLOOKUP($C93,'[1]T1 Cohort'!$B$2:$I$125,7,0))</f>
        <v>1</v>
      </c>
      <c r="L93" s="30" t="s">
        <v>274</v>
      </c>
      <c r="M93" s="30" t="s">
        <v>100</v>
      </c>
      <c r="N93" s="30" t="s">
        <v>194</v>
      </c>
      <c r="O93" s="50">
        <v>2</v>
      </c>
      <c r="P93" s="38">
        <v>1</v>
      </c>
      <c r="Q93" s="38">
        <v>1</v>
      </c>
      <c r="R93" s="38">
        <v>0</v>
      </c>
      <c r="S93" s="38">
        <v>0</v>
      </c>
    </row>
    <row r="94" spans="2:19" x14ac:dyDescent="0.25">
      <c r="B94" s="30" t="s">
        <v>274</v>
      </c>
      <c r="C94" s="30" t="s">
        <v>106</v>
      </c>
      <c r="D94" s="30" t="s">
        <v>198</v>
      </c>
      <c r="E94" s="50">
        <v>1</v>
      </c>
      <c r="F94" s="38">
        <f>VLOOKUP($C94,'[1]T1 Cohort'!$B$2:$I$125,3,0)</f>
        <v>1</v>
      </c>
      <c r="G94" s="38">
        <f>IF($F94=0,0,VLOOKUP($C94,'[1]T1 Cohort'!$B$2:$I$125,4,0))</f>
        <v>1</v>
      </c>
      <c r="H94" s="38">
        <f>IF($F94=0,0,VLOOKUP($C94,'[1]T1 Cohort'!$B$2:$I$125,5,0))</f>
        <v>0</v>
      </c>
      <c r="I94" s="38">
        <f>IF($F94=0,0,VLOOKUP($C94,'[1]T1 Cohort'!$B$2:$I$125,6,0))</f>
        <v>0</v>
      </c>
      <c r="J94" s="38">
        <f>IF($F94=0,0,VLOOKUP($C94,'[1]T1 Cohort'!$B$2:$I$125,7,0))</f>
        <v>1</v>
      </c>
      <c r="L94" s="30" t="s">
        <v>274</v>
      </c>
      <c r="M94" s="30" t="s">
        <v>101</v>
      </c>
      <c r="N94" s="30" t="s">
        <v>195</v>
      </c>
      <c r="O94" s="50">
        <v>2</v>
      </c>
      <c r="P94" s="38">
        <v>1</v>
      </c>
      <c r="Q94" s="38">
        <v>1</v>
      </c>
      <c r="R94" s="38">
        <v>0</v>
      </c>
      <c r="S94" s="38">
        <v>1</v>
      </c>
    </row>
    <row r="95" spans="2:19" x14ac:dyDescent="0.25">
      <c r="B95" s="30" t="s">
        <v>274</v>
      </c>
      <c r="C95" s="30" t="s">
        <v>111</v>
      </c>
      <c r="D95" s="30" t="s">
        <v>324</v>
      </c>
      <c r="E95" s="50">
        <v>2</v>
      </c>
      <c r="F95" s="38">
        <f>VLOOKUP($C95,'[1]T1 Cohort'!$B$2:$I$125,3,0)</f>
        <v>1</v>
      </c>
      <c r="G95" s="38">
        <f>IF($F95=0,0,VLOOKUP($C95,'[1]T1 Cohort'!$B$2:$I$125,4,0))</f>
        <v>0</v>
      </c>
      <c r="H95" s="38">
        <f>IF($F95=0,0,VLOOKUP($C95,'[1]T1 Cohort'!$B$2:$I$125,5,0))</f>
        <v>0</v>
      </c>
      <c r="I95" s="38">
        <f>IF($F95=0,0,VLOOKUP($C95,'[1]T1 Cohort'!$B$2:$I$125,6,0))</f>
        <v>1</v>
      </c>
      <c r="J95" s="38">
        <f>IF($F95=0,0,VLOOKUP($C95,'[1]T1 Cohort'!$B$2:$I$125,7,0))</f>
        <v>1</v>
      </c>
      <c r="L95" s="30" t="s">
        <v>274</v>
      </c>
      <c r="M95" s="30" t="s">
        <v>474</v>
      </c>
      <c r="N95" s="30" t="s">
        <v>475</v>
      </c>
      <c r="O95" s="50">
        <v>1</v>
      </c>
      <c r="P95" s="38">
        <v>0</v>
      </c>
      <c r="Q95" s="38">
        <v>0</v>
      </c>
      <c r="R95" s="38">
        <v>0</v>
      </c>
      <c r="S95" s="38">
        <v>0</v>
      </c>
    </row>
    <row r="96" spans="2:19" x14ac:dyDescent="0.25">
      <c r="B96" s="30" t="s">
        <v>279</v>
      </c>
      <c r="C96" s="30" t="s">
        <v>74</v>
      </c>
      <c r="D96" s="30" t="s">
        <v>177</v>
      </c>
      <c r="E96" s="50">
        <v>1</v>
      </c>
      <c r="F96" s="38">
        <f>VLOOKUP($C96,'[1]T1 Cohort'!$B$2:$I$125,3,0)</f>
        <v>1</v>
      </c>
      <c r="G96" s="38">
        <f>IF($F96=0,0,VLOOKUP($C96,'[1]T1 Cohort'!$B$2:$I$125,4,0))</f>
        <v>1</v>
      </c>
      <c r="H96" s="38">
        <f>IF($F96=0,0,VLOOKUP($C96,'[1]T1 Cohort'!$B$2:$I$125,5,0))</f>
        <v>0</v>
      </c>
      <c r="I96" s="38">
        <f>IF($F96=0,0,VLOOKUP($C96,'[1]T1 Cohort'!$B$2:$I$125,6,0))</f>
        <v>1</v>
      </c>
      <c r="J96" s="38">
        <f>IF($F96=0,0,VLOOKUP($C96,'[1]T1 Cohort'!$B$2:$I$125,7,0))</f>
        <v>1</v>
      </c>
      <c r="L96" s="30" t="s">
        <v>274</v>
      </c>
      <c r="M96" s="30" t="s">
        <v>105</v>
      </c>
      <c r="N96" s="30" t="s">
        <v>197</v>
      </c>
      <c r="O96" s="50">
        <v>3</v>
      </c>
      <c r="P96" s="38">
        <v>1</v>
      </c>
      <c r="Q96" s="38">
        <v>1</v>
      </c>
      <c r="R96" s="38">
        <v>0</v>
      </c>
      <c r="S96" s="38">
        <v>1</v>
      </c>
    </row>
    <row r="97" spans="2:19" x14ac:dyDescent="0.25">
      <c r="B97" s="30" t="s">
        <v>279</v>
      </c>
      <c r="C97" s="30" t="s">
        <v>76</v>
      </c>
      <c r="D97" s="30" t="s">
        <v>179</v>
      </c>
      <c r="E97" s="50">
        <v>1</v>
      </c>
      <c r="F97" s="38">
        <f>VLOOKUP($C97,'[1]T1 Cohort'!$B$2:$I$125,3,0)</f>
        <v>1</v>
      </c>
      <c r="G97" s="38">
        <f>IF($F97=0,0,VLOOKUP($C97,'[1]T1 Cohort'!$B$2:$I$125,4,0))</f>
        <v>1</v>
      </c>
      <c r="H97" s="38">
        <f>IF($F97=0,0,VLOOKUP($C97,'[1]T1 Cohort'!$B$2:$I$125,5,0))</f>
        <v>0</v>
      </c>
      <c r="I97" s="38">
        <f>IF($F97=0,0,VLOOKUP($C97,'[1]T1 Cohort'!$B$2:$I$125,6,0))</f>
        <v>1</v>
      </c>
      <c r="J97" s="38">
        <f>IF($F97=0,0,VLOOKUP($C97,'[1]T1 Cohort'!$B$2:$I$125,7,0))</f>
        <v>1</v>
      </c>
      <c r="L97" s="30" t="s">
        <v>274</v>
      </c>
      <c r="M97" s="30" t="s">
        <v>111</v>
      </c>
      <c r="N97" s="30" t="s">
        <v>324</v>
      </c>
      <c r="O97" s="50">
        <v>1</v>
      </c>
      <c r="P97" s="38">
        <v>0</v>
      </c>
      <c r="Q97" s="38">
        <v>0</v>
      </c>
      <c r="R97" s="38">
        <v>0</v>
      </c>
      <c r="S97" s="38">
        <v>0</v>
      </c>
    </row>
    <row r="98" spans="2:19" x14ac:dyDescent="0.25">
      <c r="B98" s="30" t="s">
        <v>279</v>
      </c>
      <c r="C98" s="30" t="s">
        <v>77</v>
      </c>
      <c r="D98" s="30" t="s">
        <v>180</v>
      </c>
      <c r="E98" s="50">
        <v>1</v>
      </c>
      <c r="F98" s="38">
        <f>VLOOKUP($C98,'[1]T1 Cohort'!$B$2:$I$125,3,0)</f>
        <v>1</v>
      </c>
      <c r="G98" s="38">
        <f>IF($F98=0,0,VLOOKUP($C98,'[1]T1 Cohort'!$B$2:$I$125,4,0))</f>
        <v>0</v>
      </c>
      <c r="H98" s="38">
        <f>IF($F98=0,0,VLOOKUP($C98,'[1]T1 Cohort'!$B$2:$I$125,5,0))</f>
        <v>0</v>
      </c>
      <c r="I98" s="38">
        <f>IF($F98=0,0,VLOOKUP($C98,'[1]T1 Cohort'!$B$2:$I$125,6,0))</f>
        <v>1</v>
      </c>
      <c r="J98" s="38">
        <f>IF($F98=0,0,VLOOKUP($C98,'[1]T1 Cohort'!$B$2:$I$125,7,0))</f>
        <v>1</v>
      </c>
      <c r="L98" s="30" t="s">
        <v>274</v>
      </c>
      <c r="M98" s="30" t="s">
        <v>480</v>
      </c>
      <c r="N98" s="30" t="s">
        <v>481</v>
      </c>
      <c r="O98" s="50">
        <v>1</v>
      </c>
      <c r="P98" s="38">
        <v>0</v>
      </c>
      <c r="Q98" s="38">
        <v>0</v>
      </c>
      <c r="R98" s="38">
        <v>0</v>
      </c>
      <c r="S98" s="38">
        <v>0</v>
      </c>
    </row>
    <row r="99" spans="2:19" x14ac:dyDescent="0.25">
      <c r="B99" s="30" t="s">
        <v>279</v>
      </c>
      <c r="C99" s="30" t="s">
        <v>80</v>
      </c>
      <c r="D99" s="30" t="s">
        <v>325</v>
      </c>
      <c r="E99" s="50">
        <v>1</v>
      </c>
      <c r="F99" s="38">
        <f>VLOOKUP($C99,'[1]T1 Cohort'!$B$2:$I$125,3,0)</f>
        <v>1</v>
      </c>
      <c r="G99" s="38">
        <f>IF($F99=0,0,VLOOKUP($C99,'[1]T1 Cohort'!$B$2:$I$125,4,0))</f>
        <v>1</v>
      </c>
      <c r="H99" s="38">
        <f>IF($F99=0,0,VLOOKUP($C99,'[1]T1 Cohort'!$B$2:$I$125,5,0))</f>
        <v>0</v>
      </c>
      <c r="I99" s="38">
        <f>IF($F99=0,0,VLOOKUP($C99,'[1]T1 Cohort'!$B$2:$I$125,6,0))</f>
        <v>1</v>
      </c>
      <c r="J99" s="38">
        <f>IF($F99=0,0,VLOOKUP($C99,'[1]T1 Cohort'!$B$2:$I$125,7,0))</f>
        <v>1</v>
      </c>
      <c r="L99" s="30" t="s">
        <v>279</v>
      </c>
      <c r="M99" s="30" t="s">
        <v>76</v>
      </c>
      <c r="N99" s="30" t="s">
        <v>179</v>
      </c>
      <c r="O99" s="50">
        <v>2</v>
      </c>
      <c r="P99" s="38">
        <v>1</v>
      </c>
      <c r="Q99" s="38">
        <v>1</v>
      </c>
      <c r="R99" s="38">
        <v>0</v>
      </c>
      <c r="S99" s="38">
        <v>1</v>
      </c>
    </row>
    <row r="100" spans="2:19" x14ac:dyDescent="0.25">
      <c r="B100" s="30" t="s">
        <v>279</v>
      </c>
      <c r="C100" s="30" t="s">
        <v>83</v>
      </c>
      <c r="D100" s="30" t="s">
        <v>182</v>
      </c>
      <c r="E100" s="50">
        <v>1</v>
      </c>
      <c r="F100" s="38">
        <f>VLOOKUP($C100,'[1]T1 Cohort'!$B$2:$I$125,3,0)</f>
        <v>0</v>
      </c>
      <c r="G100" s="38">
        <f>IF($F100=0,0,VLOOKUP($C100,'[1]T1 Cohort'!$B$2:$I$125,4,0))</f>
        <v>0</v>
      </c>
      <c r="H100" s="38">
        <f>IF($F100=0,0,VLOOKUP($C100,'[1]T1 Cohort'!$B$2:$I$125,5,0))</f>
        <v>0</v>
      </c>
      <c r="I100" s="38">
        <f>IF($F100=0,0,VLOOKUP($C100,'[1]T1 Cohort'!$B$2:$I$125,6,0))</f>
        <v>0</v>
      </c>
      <c r="J100" s="38">
        <f>IF($F100=0,0,VLOOKUP($C100,'[1]T1 Cohort'!$B$2:$I$125,7,0))</f>
        <v>0</v>
      </c>
      <c r="L100" s="30" t="s">
        <v>279</v>
      </c>
      <c r="M100" s="30" t="s">
        <v>499</v>
      </c>
      <c r="N100" s="30" t="s">
        <v>500</v>
      </c>
      <c r="O100" s="50">
        <v>1</v>
      </c>
      <c r="P100" s="38">
        <v>0</v>
      </c>
      <c r="Q100" s="38">
        <v>0</v>
      </c>
      <c r="R100" s="38">
        <v>0</v>
      </c>
      <c r="S100" s="38">
        <v>0</v>
      </c>
    </row>
    <row r="101" spans="2:19" x14ac:dyDescent="0.25">
      <c r="B101" s="30" t="s">
        <v>279</v>
      </c>
      <c r="C101" s="30" t="s">
        <v>84</v>
      </c>
      <c r="D101" s="30" t="s">
        <v>183</v>
      </c>
      <c r="E101" s="50">
        <v>1</v>
      </c>
      <c r="F101" s="38">
        <f>VLOOKUP($C101,'[1]T1 Cohort'!$B$2:$I$125,3,0)</f>
        <v>0</v>
      </c>
      <c r="G101" s="38">
        <f>IF($F101=0,0,VLOOKUP($C101,'[1]T1 Cohort'!$B$2:$I$125,4,0))</f>
        <v>0</v>
      </c>
      <c r="H101" s="38">
        <f>IF($F101=0,0,VLOOKUP($C101,'[1]T1 Cohort'!$B$2:$I$125,5,0))</f>
        <v>0</v>
      </c>
      <c r="I101" s="38">
        <f>IF($F101=0,0,VLOOKUP($C101,'[1]T1 Cohort'!$B$2:$I$125,6,0))</f>
        <v>0</v>
      </c>
      <c r="J101" s="38">
        <f>IF($F101=0,0,VLOOKUP($C101,'[1]T1 Cohort'!$B$2:$I$125,7,0))</f>
        <v>0</v>
      </c>
      <c r="L101" s="30" t="s">
        <v>279</v>
      </c>
      <c r="M101" s="30" t="s">
        <v>495</v>
      </c>
      <c r="N101" s="30" t="s">
        <v>496</v>
      </c>
      <c r="O101" s="50">
        <v>1</v>
      </c>
      <c r="P101" s="38">
        <v>0</v>
      </c>
      <c r="Q101" s="38">
        <v>0</v>
      </c>
      <c r="R101" s="38">
        <v>0</v>
      </c>
      <c r="S101" s="38">
        <v>0</v>
      </c>
    </row>
    <row r="102" spans="2:19" x14ac:dyDescent="0.25">
      <c r="B102" s="30" t="s">
        <v>279</v>
      </c>
      <c r="C102" s="30" t="s">
        <v>88</v>
      </c>
      <c r="D102" s="30" t="s">
        <v>185</v>
      </c>
      <c r="E102" s="50">
        <v>2</v>
      </c>
      <c r="F102" s="38">
        <f>VLOOKUP($C102,'[1]T1 Cohort'!$B$2:$I$125,3,0)</f>
        <v>1</v>
      </c>
      <c r="G102" s="38">
        <f>IF($F102=0,0,VLOOKUP($C102,'[1]T1 Cohort'!$B$2:$I$125,4,0))</f>
        <v>1</v>
      </c>
      <c r="H102" s="38">
        <f>IF($F102=0,0,VLOOKUP($C102,'[1]T1 Cohort'!$B$2:$I$125,5,0))</f>
        <v>0</v>
      </c>
      <c r="I102" s="38">
        <f>IF($F102=0,0,VLOOKUP($C102,'[1]T1 Cohort'!$B$2:$I$125,6,0))</f>
        <v>1</v>
      </c>
      <c r="J102" s="38">
        <f>IF($F102=0,0,VLOOKUP($C102,'[1]T1 Cohort'!$B$2:$I$125,7,0))</f>
        <v>1</v>
      </c>
      <c r="L102" s="30" t="s">
        <v>279</v>
      </c>
      <c r="M102" s="30" t="s">
        <v>80</v>
      </c>
      <c r="N102" s="30" t="s">
        <v>325</v>
      </c>
      <c r="O102" s="50">
        <v>1</v>
      </c>
      <c r="P102" s="38">
        <v>1</v>
      </c>
      <c r="Q102" s="38">
        <v>1</v>
      </c>
      <c r="R102" s="38">
        <v>0</v>
      </c>
      <c r="S102" s="38">
        <v>1</v>
      </c>
    </row>
    <row r="103" spans="2:19" x14ac:dyDescent="0.25">
      <c r="B103" s="30" t="s">
        <v>279</v>
      </c>
      <c r="C103" s="30" t="s">
        <v>72</v>
      </c>
      <c r="D103" s="30" t="s">
        <v>175</v>
      </c>
      <c r="E103" s="50">
        <v>2</v>
      </c>
      <c r="F103" s="38">
        <f>VLOOKUP($C103,'[1]T1 Cohort'!$B$2:$I$125,3,0)</f>
        <v>1</v>
      </c>
      <c r="G103" s="38">
        <f>IF($F103=0,0,VLOOKUP($C103,'[1]T1 Cohort'!$B$2:$I$125,4,0))</f>
        <v>1</v>
      </c>
      <c r="H103" s="38">
        <f>IF($F103=0,0,VLOOKUP($C103,'[1]T1 Cohort'!$B$2:$I$125,5,0))</f>
        <v>0</v>
      </c>
      <c r="I103" s="38">
        <f>IF($F103=0,0,VLOOKUP($C103,'[1]T1 Cohort'!$B$2:$I$125,6,0))</f>
        <v>1</v>
      </c>
      <c r="J103" s="38">
        <f>IF($F103=0,0,VLOOKUP($C103,'[1]T1 Cohort'!$B$2:$I$125,7,0))</f>
        <v>1</v>
      </c>
      <c r="L103" s="30" t="s">
        <v>279</v>
      </c>
      <c r="M103" s="30" t="s">
        <v>84</v>
      </c>
      <c r="N103" s="30" t="s">
        <v>183</v>
      </c>
      <c r="O103" s="50">
        <v>2</v>
      </c>
      <c r="P103" s="38">
        <v>0</v>
      </c>
      <c r="Q103" s="38">
        <v>0</v>
      </c>
      <c r="R103" s="38">
        <v>0</v>
      </c>
      <c r="S103" s="38">
        <v>0</v>
      </c>
    </row>
    <row r="104" spans="2:19" x14ac:dyDescent="0.25">
      <c r="B104" s="30" t="s">
        <v>279</v>
      </c>
      <c r="C104" s="30" t="s">
        <v>423</v>
      </c>
      <c r="D104" s="30" t="s">
        <v>424</v>
      </c>
      <c r="E104" s="50">
        <v>1</v>
      </c>
      <c r="F104" s="38">
        <f>VLOOKUP($C104,'[1]T1 Cohort'!$B$2:$I$125,3,0)</f>
        <v>0</v>
      </c>
      <c r="G104" s="38">
        <f>IF($F104=0,0,VLOOKUP($C104,'[1]T1 Cohort'!$B$2:$I$125,4,0))</f>
        <v>0</v>
      </c>
      <c r="H104" s="38">
        <f>IF($F104=0,0,VLOOKUP($C104,'[1]T1 Cohort'!$B$2:$I$125,5,0))</f>
        <v>0</v>
      </c>
      <c r="I104" s="38">
        <f>IF($F104=0,0,VLOOKUP($C104,'[1]T1 Cohort'!$B$2:$I$125,6,0))</f>
        <v>0</v>
      </c>
      <c r="J104" s="38">
        <f>IF($F104=0,0,VLOOKUP($C104,'[1]T1 Cohort'!$B$2:$I$125,7,0))</f>
        <v>0</v>
      </c>
      <c r="L104" s="30" t="s">
        <v>279</v>
      </c>
      <c r="M104" s="30" t="s">
        <v>88</v>
      </c>
      <c r="N104" s="30" t="s">
        <v>185</v>
      </c>
      <c r="O104" s="50">
        <v>2</v>
      </c>
      <c r="P104" s="38">
        <v>1</v>
      </c>
      <c r="Q104" s="38">
        <v>1</v>
      </c>
      <c r="R104" s="38">
        <v>0</v>
      </c>
      <c r="S104" s="38">
        <v>1</v>
      </c>
    </row>
    <row r="105" spans="2:19" x14ac:dyDescent="0.25">
      <c r="B105" s="30" t="s">
        <v>279</v>
      </c>
      <c r="C105" s="30" t="s">
        <v>90</v>
      </c>
      <c r="D105" s="30" t="s">
        <v>187</v>
      </c>
      <c r="E105" s="50">
        <v>6</v>
      </c>
      <c r="F105" s="38">
        <f>VLOOKUP($C105,'[1]T1 Cohort'!$B$2:$I$125,3,0)</f>
        <v>1</v>
      </c>
      <c r="G105" s="38">
        <f>IF($F105=0,0,VLOOKUP($C105,'[1]T1 Cohort'!$B$2:$I$125,4,0))</f>
        <v>1</v>
      </c>
      <c r="H105" s="38">
        <f>IF($F105=0,0,VLOOKUP($C105,'[1]T1 Cohort'!$B$2:$I$125,5,0))</f>
        <v>0</v>
      </c>
      <c r="I105" s="38">
        <f>IF($F105=0,0,VLOOKUP($C105,'[1]T1 Cohort'!$B$2:$I$125,6,0))</f>
        <v>0</v>
      </c>
      <c r="J105" s="38">
        <f>IF($F105=0,0,VLOOKUP($C105,'[1]T1 Cohort'!$B$2:$I$125,7,0))</f>
        <v>1</v>
      </c>
      <c r="L105" s="30" t="s">
        <v>279</v>
      </c>
      <c r="M105" s="30" t="s">
        <v>72</v>
      </c>
      <c r="N105" s="30" t="s">
        <v>175</v>
      </c>
      <c r="O105" s="50">
        <v>2</v>
      </c>
      <c r="P105" s="38">
        <v>0</v>
      </c>
      <c r="Q105" s="38">
        <v>0</v>
      </c>
      <c r="R105" s="38">
        <v>0</v>
      </c>
      <c r="S105" s="38">
        <v>0</v>
      </c>
    </row>
    <row r="106" spans="2:19" x14ac:dyDescent="0.25">
      <c r="B106" s="30" t="s">
        <v>279</v>
      </c>
      <c r="C106" s="30" t="s">
        <v>102</v>
      </c>
      <c r="D106" s="30" t="s">
        <v>422</v>
      </c>
      <c r="E106" s="50">
        <v>3</v>
      </c>
      <c r="F106" s="38">
        <f>VLOOKUP($C106,'[1]T1 Cohort'!$B$2:$I$125,3,0)</f>
        <v>1</v>
      </c>
      <c r="G106" s="38">
        <f>IF($F106=0,0,VLOOKUP($C106,'[1]T1 Cohort'!$B$2:$I$125,4,0))</f>
        <v>1</v>
      </c>
      <c r="H106" s="38">
        <f>IF($F106=0,0,VLOOKUP($C106,'[1]T1 Cohort'!$B$2:$I$125,5,0))</f>
        <v>0</v>
      </c>
      <c r="I106" s="38">
        <f>IF($F106=0,0,VLOOKUP($C106,'[1]T1 Cohort'!$B$2:$I$125,6,0))</f>
        <v>0</v>
      </c>
      <c r="J106" s="38">
        <f>IF($F106=0,0,VLOOKUP($C106,'[1]T1 Cohort'!$B$2:$I$125,7,0))</f>
        <v>1</v>
      </c>
      <c r="L106" s="30" t="s">
        <v>279</v>
      </c>
      <c r="M106" s="30" t="s">
        <v>90</v>
      </c>
      <c r="N106" s="30" t="s">
        <v>187</v>
      </c>
      <c r="O106" s="50">
        <v>4</v>
      </c>
      <c r="P106" s="38">
        <v>1</v>
      </c>
      <c r="Q106" s="38">
        <v>1</v>
      </c>
      <c r="R106" s="38">
        <v>0</v>
      </c>
      <c r="S106" s="38">
        <v>0</v>
      </c>
    </row>
    <row r="107" spans="2:19" x14ac:dyDescent="0.25">
      <c r="B107" s="30" t="s">
        <v>279</v>
      </c>
      <c r="C107" s="30" t="s">
        <v>91</v>
      </c>
      <c r="D107" s="30" t="s">
        <v>188</v>
      </c>
      <c r="E107" s="50">
        <v>1</v>
      </c>
      <c r="F107" s="38">
        <f>VLOOKUP($C107,'[1]T1 Cohort'!$B$2:$I$125,3,0)</f>
        <v>0</v>
      </c>
      <c r="G107" s="38">
        <f>IF($F107=0,0,VLOOKUP($C107,'[1]T1 Cohort'!$B$2:$I$125,4,0))</f>
        <v>0</v>
      </c>
      <c r="H107" s="38">
        <f>IF($F107=0,0,VLOOKUP($C107,'[1]T1 Cohort'!$B$2:$I$125,5,0))</f>
        <v>0</v>
      </c>
      <c r="I107" s="38">
        <f>IF($F107=0,0,VLOOKUP($C107,'[1]T1 Cohort'!$B$2:$I$125,6,0))</f>
        <v>0</v>
      </c>
      <c r="J107" s="38">
        <f>IF($F107=0,0,VLOOKUP($C107,'[1]T1 Cohort'!$B$2:$I$125,7,0))</f>
        <v>0</v>
      </c>
      <c r="L107" s="30" t="s">
        <v>279</v>
      </c>
      <c r="M107" s="30" t="s">
        <v>102</v>
      </c>
      <c r="N107" s="30" t="s">
        <v>422</v>
      </c>
      <c r="O107" s="50">
        <v>1</v>
      </c>
      <c r="P107" s="38">
        <v>0</v>
      </c>
      <c r="Q107" s="38">
        <v>0</v>
      </c>
      <c r="R107" s="38">
        <v>0</v>
      </c>
      <c r="S107" s="38">
        <v>0</v>
      </c>
    </row>
    <row r="108" spans="2:19" x14ac:dyDescent="0.25">
      <c r="B108" s="30" t="s">
        <v>279</v>
      </c>
      <c r="C108" s="30" t="s">
        <v>97</v>
      </c>
      <c r="D108" s="30" t="s">
        <v>326</v>
      </c>
      <c r="E108" s="50">
        <v>3</v>
      </c>
      <c r="F108" s="38">
        <f>VLOOKUP($C108,'[1]T1 Cohort'!$B$2:$I$125,3,0)</f>
        <v>1</v>
      </c>
      <c r="G108" s="38">
        <f>IF($F108=0,0,VLOOKUP($C108,'[1]T1 Cohort'!$B$2:$I$125,4,0))</f>
        <v>1</v>
      </c>
      <c r="H108" s="38">
        <f>IF($F108=0,0,VLOOKUP($C108,'[1]T1 Cohort'!$B$2:$I$125,5,0))</f>
        <v>0</v>
      </c>
      <c r="I108" s="38">
        <f>IF($F108=0,0,VLOOKUP($C108,'[1]T1 Cohort'!$B$2:$I$125,6,0))</f>
        <v>1</v>
      </c>
      <c r="J108" s="38">
        <f>IF($F108=0,0,VLOOKUP($C108,'[1]T1 Cohort'!$B$2:$I$125,7,0))</f>
        <v>1</v>
      </c>
      <c r="L108" s="30" t="s">
        <v>279</v>
      </c>
      <c r="M108" s="30" t="s">
        <v>493</v>
      </c>
      <c r="N108" s="30" t="s">
        <v>494</v>
      </c>
      <c r="O108" s="50">
        <v>2</v>
      </c>
      <c r="P108" s="38">
        <v>0</v>
      </c>
      <c r="Q108" s="38">
        <v>0</v>
      </c>
      <c r="R108" s="38">
        <v>0</v>
      </c>
      <c r="S108" s="38">
        <v>0</v>
      </c>
    </row>
    <row r="109" spans="2:19" x14ac:dyDescent="0.25">
      <c r="B109" s="30" t="s">
        <v>279</v>
      </c>
      <c r="C109" s="30" t="s">
        <v>103</v>
      </c>
      <c r="D109" s="30" t="s">
        <v>196</v>
      </c>
      <c r="E109" s="50">
        <v>1</v>
      </c>
      <c r="F109" s="38">
        <f>VLOOKUP($C109,'[1]T1 Cohort'!$B$2:$I$125,3,0)</f>
        <v>1</v>
      </c>
      <c r="G109" s="38">
        <f>IF($F109=0,0,VLOOKUP($C109,'[1]T1 Cohort'!$B$2:$I$125,4,0))</f>
        <v>1</v>
      </c>
      <c r="H109" s="38">
        <f>IF($F109=0,0,VLOOKUP($C109,'[1]T1 Cohort'!$B$2:$I$125,5,0))</f>
        <v>0</v>
      </c>
      <c r="I109" s="38">
        <f>IF($F109=0,0,VLOOKUP($C109,'[1]T1 Cohort'!$B$2:$I$125,6,0))</f>
        <v>1</v>
      </c>
      <c r="J109" s="38">
        <f>IF($F109=0,0,VLOOKUP($C109,'[1]T1 Cohort'!$B$2:$I$125,7,0))</f>
        <v>1</v>
      </c>
      <c r="L109" s="30" t="s">
        <v>279</v>
      </c>
      <c r="M109" s="30" t="s">
        <v>91</v>
      </c>
      <c r="N109" s="30" t="s">
        <v>188</v>
      </c>
      <c r="O109" s="50">
        <v>1</v>
      </c>
      <c r="P109" s="38">
        <v>0</v>
      </c>
      <c r="Q109" s="38">
        <v>0</v>
      </c>
      <c r="R109" s="38">
        <v>0</v>
      </c>
      <c r="S109" s="38">
        <v>0</v>
      </c>
    </row>
    <row r="110" spans="2:19" x14ac:dyDescent="0.25">
      <c r="B110" s="30" t="s">
        <v>279</v>
      </c>
      <c r="C110" s="30" t="s">
        <v>104</v>
      </c>
      <c r="D110" s="30" t="s">
        <v>328</v>
      </c>
      <c r="E110" s="50">
        <v>1</v>
      </c>
      <c r="F110" s="38">
        <f>VLOOKUP($C110,'[1]T1 Cohort'!$B$2:$I$125,3,0)</f>
        <v>1</v>
      </c>
      <c r="G110" s="38">
        <f>IF($F110=0,0,VLOOKUP($C110,'[1]T1 Cohort'!$B$2:$I$125,4,0))</f>
        <v>1</v>
      </c>
      <c r="H110" s="38">
        <f>IF($F110=0,0,VLOOKUP($C110,'[1]T1 Cohort'!$B$2:$I$125,5,0))</f>
        <v>0</v>
      </c>
      <c r="I110" s="38">
        <f>IF($F110=0,0,VLOOKUP($C110,'[1]T1 Cohort'!$B$2:$I$125,6,0))</f>
        <v>1</v>
      </c>
      <c r="J110" s="38">
        <f>IF($F110=0,0,VLOOKUP($C110,'[1]T1 Cohort'!$B$2:$I$125,7,0))</f>
        <v>1</v>
      </c>
      <c r="L110" s="30" t="s">
        <v>279</v>
      </c>
      <c r="M110" s="30" t="s">
        <v>497</v>
      </c>
      <c r="N110" s="30" t="s">
        <v>498</v>
      </c>
      <c r="O110" s="50">
        <v>1</v>
      </c>
      <c r="P110" s="38">
        <v>1</v>
      </c>
      <c r="Q110" s="38">
        <v>1</v>
      </c>
      <c r="R110" s="38">
        <v>0</v>
      </c>
      <c r="S110" s="38">
        <v>1</v>
      </c>
    </row>
    <row r="111" spans="2:19" x14ac:dyDescent="0.25">
      <c r="B111" s="30" t="s">
        <v>279</v>
      </c>
      <c r="C111" s="30" t="s">
        <v>107</v>
      </c>
      <c r="D111" s="30" t="s">
        <v>329</v>
      </c>
      <c r="E111" s="50">
        <v>2</v>
      </c>
      <c r="F111" s="38">
        <f>VLOOKUP($C111,'[1]T1 Cohort'!$B$2:$I$125,3,0)</f>
        <v>1</v>
      </c>
      <c r="G111" s="38">
        <f>IF($F111=0,0,VLOOKUP($C111,'[1]T1 Cohort'!$B$2:$I$125,4,0))</f>
        <v>1</v>
      </c>
      <c r="H111" s="38">
        <f>IF($F111=0,0,VLOOKUP($C111,'[1]T1 Cohort'!$B$2:$I$125,5,0))</f>
        <v>0</v>
      </c>
      <c r="I111" s="38">
        <f>IF($F111=0,0,VLOOKUP($C111,'[1]T1 Cohort'!$B$2:$I$125,6,0))</f>
        <v>1</v>
      </c>
      <c r="J111" s="38">
        <f>IF($F111=0,0,VLOOKUP($C111,'[1]T1 Cohort'!$B$2:$I$125,7,0))</f>
        <v>1</v>
      </c>
      <c r="L111" s="30" t="s">
        <v>279</v>
      </c>
      <c r="M111" s="30" t="s">
        <v>97</v>
      </c>
      <c r="N111" s="30" t="s">
        <v>326</v>
      </c>
      <c r="O111" s="50">
        <v>3</v>
      </c>
      <c r="P111" s="38">
        <v>1</v>
      </c>
      <c r="Q111" s="38">
        <v>1</v>
      </c>
      <c r="R111" s="38">
        <v>0</v>
      </c>
      <c r="S111" s="38">
        <v>1</v>
      </c>
    </row>
    <row r="112" spans="2:19" x14ac:dyDescent="0.25">
      <c r="B112" s="30" t="s">
        <v>279</v>
      </c>
      <c r="C112" s="30" t="s">
        <v>108</v>
      </c>
      <c r="D112" s="30" t="s">
        <v>330</v>
      </c>
      <c r="E112" s="50">
        <v>1</v>
      </c>
      <c r="F112" s="38">
        <f>VLOOKUP($C112,'[1]T1 Cohort'!$B$2:$I$125,3,0)</f>
        <v>1</v>
      </c>
      <c r="G112" s="38">
        <f>IF($F112=0,0,VLOOKUP($C112,'[1]T1 Cohort'!$B$2:$I$125,4,0))</f>
        <v>1</v>
      </c>
      <c r="H112" s="38">
        <f>IF($F112=0,0,VLOOKUP($C112,'[1]T1 Cohort'!$B$2:$I$125,5,0))</f>
        <v>0</v>
      </c>
      <c r="I112" s="38">
        <f>IF($F112=0,0,VLOOKUP($C112,'[1]T1 Cohort'!$B$2:$I$125,6,0))</f>
        <v>1</v>
      </c>
      <c r="J112" s="38">
        <f>IF($F112=0,0,VLOOKUP($C112,'[1]T1 Cohort'!$B$2:$I$125,7,0))</f>
        <v>1</v>
      </c>
      <c r="L112" s="30" t="s">
        <v>279</v>
      </c>
      <c r="M112" s="30" t="s">
        <v>492</v>
      </c>
      <c r="N112" s="30" t="s">
        <v>327</v>
      </c>
      <c r="O112" s="50">
        <v>1</v>
      </c>
      <c r="P112" s="38">
        <v>0</v>
      </c>
      <c r="Q112" s="38">
        <v>0</v>
      </c>
      <c r="R112" s="38">
        <v>0</v>
      </c>
      <c r="S112" s="38">
        <v>0</v>
      </c>
    </row>
    <row r="113" spans="2:19" x14ac:dyDescent="0.25">
      <c r="B113" s="30" t="s">
        <v>279</v>
      </c>
      <c r="C113" s="30" t="s">
        <v>109</v>
      </c>
      <c r="D113" s="30" t="s">
        <v>199</v>
      </c>
      <c r="E113" s="50">
        <v>2</v>
      </c>
      <c r="F113" s="38">
        <f>VLOOKUP($C113,'[1]T1 Cohort'!$B$2:$I$125,3,0)</f>
        <v>1</v>
      </c>
      <c r="G113" s="38">
        <f>IF($F113=0,0,VLOOKUP($C113,'[1]T1 Cohort'!$B$2:$I$125,4,0))</f>
        <v>1</v>
      </c>
      <c r="H113" s="38">
        <f>IF($F113=0,0,VLOOKUP($C113,'[1]T1 Cohort'!$B$2:$I$125,5,0))</f>
        <v>0</v>
      </c>
      <c r="I113" s="38">
        <f>IF($F113=0,0,VLOOKUP($C113,'[1]T1 Cohort'!$B$2:$I$125,6,0))</f>
        <v>1</v>
      </c>
      <c r="J113" s="38">
        <f>IF($F113=0,0,VLOOKUP($C113,'[1]T1 Cohort'!$B$2:$I$125,7,0))</f>
        <v>1</v>
      </c>
      <c r="L113" s="30" t="s">
        <v>279</v>
      </c>
      <c r="M113" s="30" t="s">
        <v>103</v>
      </c>
      <c r="N113" s="30" t="s">
        <v>196</v>
      </c>
      <c r="O113" s="50">
        <v>1</v>
      </c>
      <c r="P113" s="38">
        <v>1</v>
      </c>
      <c r="Q113" s="38">
        <v>1</v>
      </c>
      <c r="R113" s="38">
        <v>0</v>
      </c>
      <c r="S113" s="38">
        <v>1</v>
      </c>
    </row>
    <row r="114" spans="2:19" x14ac:dyDescent="0.25">
      <c r="B114" s="30" t="s">
        <v>279</v>
      </c>
      <c r="C114" s="30" t="s">
        <v>110</v>
      </c>
      <c r="D114" s="30" t="s">
        <v>331</v>
      </c>
      <c r="E114" s="50">
        <v>1</v>
      </c>
      <c r="F114" s="38">
        <f>VLOOKUP($C114,'[1]T1 Cohort'!$B$2:$I$125,3,0)</f>
        <v>1</v>
      </c>
      <c r="G114" s="38">
        <f>IF($F114=0,0,VLOOKUP($C114,'[1]T1 Cohort'!$B$2:$I$125,4,0))</f>
        <v>1</v>
      </c>
      <c r="H114" s="38">
        <f>IF($F114=0,0,VLOOKUP($C114,'[1]T1 Cohort'!$B$2:$I$125,5,0))</f>
        <v>0</v>
      </c>
      <c r="I114" s="38">
        <f>IF($F114=0,0,VLOOKUP($C114,'[1]T1 Cohort'!$B$2:$I$125,6,0))</f>
        <v>1</v>
      </c>
      <c r="J114" s="38">
        <f>IF($F114=0,0,VLOOKUP($C114,'[1]T1 Cohort'!$B$2:$I$125,7,0))</f>
        <v>1</v>
      </c>
      <c r="L114" s="30" t="s">
        <v>279</v>
      </c>
      <c r="M114" s="30" t="s">
        <v>104</v>
      </c>
      <c r="N114" s="30" t="s">
        <v>328</v>
      </c>
      <c r="O114" s="50">
        <v>1</v>
      </c>
      <c r="P114" s="38">
        <v>1</v>
      </c>
      <c r="Q114" s="38">
        <v>1</v>
      </c>
      <c r="R114" s="38">
        <v>0</v>
      </c>
      <c r="S114" s="38">
        <v>1</v>
      </c>
    </row>
    <row r="115" spans="2:19" x14ac:dyDescent="0.25">
      <c r="B115" s="30" t="s">
        <v>283</v>
      </c>
      <c r="C115" s="30" t="s">
        <v>112</v>
      </c>
      <c r="D115" s="30" t="s">
        <v>332</v>
      </c>
      <c r="E115" s="50">
        <v>1</v>
      </c>
      <c r="F115" s="38">
        <f>VLOOKUP($C115,'[1]T1 Cohort'!$B$2:$I$125,3,0)</f>
        <v>1</v>
      </c>
      <c r="G115" s="38">
        <f>IF($F115=0,0,VLOOKUP($C115,'[1]T1 Cohort'!$B$2:$I$125,4,0))</f>
        <v>1</v>
      </c>
      <c r="H115" s="38">
        <f>IF($F115=0,0,VLOOKUP($C115,'[1]T1 Cohort'!$B$2:$I$125,5,0))</f>
        <v>0</v>
      </c>
      <c r="I115" s="38">
        <f>IF($F115=0,0,VLOOKUP($C115,'[1]T1 Cohort'!$B$2:$I$125,6,0))</f>
        <v>1</v>
      </c>
      <c r="J115" s="38">
        <f>IF($F115=0,0,VLOOKUP($C115,'[1]T1 Cohort'!$B$2:$I$125,7,0))</f>
        <v>1</v>
      </c>
      <c r="L115" s="30" t="s">
        <v>279</v>
      </c>
      <c r="M115" s="30" t="s">
        <v>107</v>
      </c>
      <c r="N115" s="30" t="s">
        <v>329</v>
      </c>
      <c r="O115" s="50">
        <v>1</v>
      </c>
      <c r="P115" s="38">
        <v>1</v>
      </c>
      <c r="Q115" s="38">
        <v>1</v>
      </c>
      <c r="R115" s="38">
        <v>0</v>
      </c>
      <c r="S115" s="38">
        <v>1</v>
      </c>
    </row>
    <row r="116" spans="2:19" x14ac:dyDescent="0.25">
      <c r="B116" s="30" t="s">
        <v>283</v>
      </c>
      <c r="C116" s="30" t="s">
        <v>113</v>
      </c>
      <c r="D116" s="30" t="s">
        <v>200</v>
      </c>
      <c r="E116" s="50">
        <v>2</v>
      </c>
      <c r="F116" s="38">
        <f>VLOOKUP($C116,'[1]T1 Cohort'!$B$2:$I$125,3,0)</f>
        <v>1</v>
      </c>
      <c r="G116" s="38">
        <f>IF($F116=0,0,VLOOKUP($C116,'[1]T1 Cohort'!$B$2:$I$125,4,0))</f>
        <v>1</v>
      </c>
      <c r="H116" s="38">
        <f>IF($F116=0,0,VLOOKUP($C116,'[1]T1 Cohort'!$B$2:$I$125,5,0))</f>
        <v>0</v>
      </c>
      <c r="I116" s="38">
        <f>IF($F116=0,0,VLOOKUP($C116,'[1]T1 Cohort'!$B$2:$I$125,6,0))</f>
        <v>0</v>
      </c>
      <c r="J116" s="38">
        <f>IF($F116=0,0,VLOOKUP($C116,'[1]T1 Cohort'!$B$2:$I$125,7,0))</f>
        <v>1</v>
      </c>
      <c r="L116" s="30" t="s">
        <v>279</v>
      </c>
      <c r="M116" s="30" t="s">
        <v>108</v>
      </c>
      <c r="N116" s="30" t="s">
        <v>330</v>
      </c>
      <c r="O116" s="50">
        <v>1</v>
      </c>
      <c r="P116" s="38">
        <v>1</v>
      </c>
      <c r="Q116" s="38">
        <v>1</v>
      </c>
      <c r="R116" s="38">
        <v>0</v>
      </c>
      <c r="S116" s="38">
        <v>1</v>
      </c>
    </row>
    <row r="117" spans="2:19" x14ac:dyDescent="0.25">
      <c r="B117" s="30" t="s">
        <v>283</v>
      </c>
      <c r="C117" s="30" t="s">
        <v>114</v>
      </c>
      <c r="D117" s="30" t="s">
        <v>333</v>
      </c>
      <c r="E117" s="50">
        <v>1</v>
      </c>
      <c r="F117" s="38">
        <f>VLOOKUP($C117,'[1]T1 Cohort'!$B$2:$I$125,3,0)</f>
        <v>1</v>
      </c>
      <c r="G117" s="38">
        <f>IF($F117=0,0,VLOOKUP($C117,'[1]T1 Cohort'!$B$2:$I$125,4,0))</f>
        <v>1</v>
      </c>
      <c r="H117" s="38">
        <f>IF($F117=0,0,VLOOKUP($C117,'[1]T1 Cohort'!$B$2:$I$125,5,0))</f>
        <v>0</v>
      </c>
      <c r="I117" s="38">
        <f>IF($F117=0,0,VLOOKUP($C117,'[1]T1 Cohort'!$B$2:$I$125,6,0))</f>
        <v>0</v>
      </c>
      <c r="J117" s="38">
        <f>IF($F117=0,0,VLOOKUP($C117,'[1]T1 Cohort'!$B$2:$I$125,7,0))</f>
        <v>1</v>
      </c>
      <c r="L117" s="30" t="s">
        <v>279</v>
      </c>
      <c r="M117" s="30" t="s">
        <v>109</v>
      </c>
      <c r="N117" s="30" t="s">
        <v>199</v>
      </c>
      <c r="O117" s="50">
        <v>1</v>
      </c>
      <c r="P117" s="38">
        <v>0</v>
      </c>
      <c r="Q117" s="38">
        <v>0</v>
      </c>
      <c r="R117" s="38">
        <v>0</v>
      </c>
      <c r="S117" s="38">
        <v>0</v>
      </c>
    </row>
    <row r="118" spans="2:19" x14ac:dyDescent="0.25">
      <c r="B118" s="30" t="s">
        <v>283</v>
      </c>
      <c r="C118" s="30" t="s">
        <v>115</v>
      </c>
      <c r="D118" s="30" t="s">
        <v>201</v>
      </c>
      <c r="E118" s="50">
        <v>2</v>
      </c>
      <c r="F118" s="38">
        <f>VLOOKUP($C118,'[1]T1 Cohort'!$B$2:$I$125,3,0)</f>
        <v>1</v>
      </c>
      <c r="G118" s="38">
        <f>IF($F118=0,0,VLOOKUP($C118,'[1]T1 Cohort'!$B$2:$I$125,4,0))</f>
        <v>1</v>
      </c>
      <c r="H118" s="38">
        <f>IF($F118=0,0,VLOOKUP($C118,'[1]T1 Cohort'!$B$2:$I$125,5,0))</f>
        <v>0</v>
      </c>
      <c r="I118" s="38">
        <f>IF($F118=0,0,VLOOKUP($C118,'[1]T1 Cohort'!$B$2:$I$125,6,0))</f>
        <v>1</v>
      </c>
      <c r="J118" s="38">
        <f>IF($F118=0,0,VLOOKUP($C118,'[1]T1 Cohort'!$B$2:$I$125,7,0))</f>
        <v>1</v>
      </c>
      <c r="L118" s="30" t="s">
        <v>279</v>
      </c>
      <c r="M118" s="30" t="s">
        <v>110</v>
      </c>
      <c r="N118" s="30" t="s">
        <v>331</v>
      </c>
      <c r="O118" s="50">
        <v>2</v>
      </c>
      <c r="P118" s="38">
        <v>1</v>
      </c>
      <c r="Q118" s="38">
        <v>1</v>
      </c>
      <c r="R118" s="38">
        <v>0</v>
      </c>
      <c r="S118" s="38">
        <v>1</v>
      </c>
    </row>
    <row r="119" spans="2:19" x14ac:dyDescent="0.25">
      <c r="B119" s="30" t="s">
        <v>283</v>
      </c>
      <c r="C119" s="30" t="s">
        <v>116</v>
      </c>
      <c r="D119" s="30" t="s">
        <v>202</v>
      </c>
      <c r="E119" s="50">
        <v>2</v>
      </c>
      <c r="F119" s="38">
        <f>VLOOKUP($C119,'[1]T1 Cohort'!$B$2:$I$125,3,0)</f>
        <v>1</v>
      </c>
      <c r="G119" s="38">
        <f>IF($F119=0,0,VLOOKUP($C119,'[1]T1 Cohort'!$B$2:$I$125,4,0))</f>
        <v>1</v>
      </c>
      <c r="H119" s="38">
        <f>IF($F119=0,0,VLOOKUP($C119,'[1]T1 Cohort'!$B$2:$I$125,5,0))</f>
        <v>0</v>
      </c>
      <c r="I119" s="38">
        <f>IF($F119=0,0,VLOOKUP($C119,'[1]T1 Cohort'!$B$2:$I$125,6,0))</f>
        <v>1</v>
      </c>
      <c r="J119" s="38">
        <f>IF($F119=0,0,VLOOKUP($C119,'[1]T1 Cohort'!$B$2:$I$125,7,0))</f>
        <v>1</v>
      </c>
      <c r="L119" s="30" t="s">
        <v>283</v>
      </c>
      <c r="M119" s="30" t="s">
        <v>112</v>
      </c>
      <c r="N119" s="30" t="s">
        <v>332</v>
      </c>
      <c r="O119" s="50">
        <v>1</v>
      </c>
      <c r="P119" s="38">
        <v>0</v>
      </c>
      <c r="Q119" s="38">
        <v>0</v>
      </c>
      <c r="R119" s="38">
        <v>0</v>
      </c>
      <c r="S119" s="38">
        <v>0</v>
      </c>
    </row>
    <row r="120" spans="2:19" x14ac:dyDescent="0.25">
      <c r="B120" s="30" t="s">
        <v>283</v>
      </c>
      <c r="C120" s="30" t="s">
        <v>117</v>
      </c>
      <c r="D120" s="30" t="s">
        <v>203</v>
      </c>
      <c r="E120" s="50">
        <v>2</v>
      </c>
      <c r="F120" s="38">
        <f>VLOOKUP($C120,'[1]T1 Cohort'!$B$2:$I$125,3,0)</f>
        <v>1</v>
      </c>
      <c r="G120" s="38">
        <f>IF($F120=0,0,VLOOKUP($C120,'[1]T1 Cohort'!$B$2:$I$125,4,0))</f>
        <v>1</v>
      </c>
      <c r="H120" s="38">
        <f>IF($F120=0,0,VLOOKUP($C120,'[1]T1 Cohort'!$B$2:$I$125,5,0))</f>
        <v>0</v>
      </c>
      <c r="I120" s="38">
        <f>IF($F120=0,0,VLOOKUP($C120,'[1]T1 Cohort'!$B$2:$I$125,6,0))</f>
        <v>1</v>
      </c>
      <c r="J120" s="38">
        <f>IF($F120=0,0,VLOOKUP($C120,'[1]T1 Cohort'!$B$2:$I$125,7,0))</f>
        <v>1</v>
      </c>
      <c r="L120" s="30" t="s">
        <v>283</v>
      </c>
      <c r="M120" s="30" t="s">
        <v>595</v>
      </c>
      <c r="N120" s="30" t="s">
        <v>596</v>
      </c>
      <c r="O120" s="50">
        <v>2</v>
      </c>
      <c r="P120" s="38">
        <v>0</v>
      </c>
      <c r="Q120" s="38">
        <v>0</v>
      </c>
      <c r="R120" s="38">
        <v>0</v>
      </c>
      <c r="S120" s="38">
        <v>0</v>
      </c>
    </row>
    <row r="121" spans="2:19" x14ac:dyDescent="0.25">
      <c r="B121" s="30" t="s">
        <v>283</v>
      </c>
      <c r="C121" s="30" t="s">
        <v>118</v>
      </c>
      <c r="D121" s="30" t="s">
        <v>204</v>
      </c>
      <c r="E121" s="50">
        <v>2</v>
      </c>
      <c r="F121" s="38">
        <f>VLOOKUP($C121,'[1]T1 Cohort'!$B$2:$I$125,3,0)</f>
        <v>1</v>
      </c>
      <c r="G121" s="38">
        <f>IF($F121=0,0,VLOOKUP($C121,'[1]T1 Cohort'!$B$2:$I$125,4,0))</f>
        <v>1</v>
      </c>
      <c r="H121" s="38">
        <f>IF($F121=0,0,VLOOKUP($C121,'[1]T1 Cohort'!$B$2:$I$125,5,0))</f>
        <v>0</v>
      </c>
      <c r="I121" s="38">
        <f>IF($F121=0,0,VLOOKUP($C121,'[1]T1 Cohort'!$B$2:$I$125,6,0))</f>
        <v>1</v>
      </c>
      <c r="J121" s="38">
        <f>IF($F121=0,0,VLOOKUP($C121,'[1]T1 Cohort'!$B$2:$I$125,7,0))</f>
        <v>1</v>
      </c>
      <c r="L121" s="30" t="s">
        <v>283</v>
      </c>
      <c r="M121" s="30" t="s">
        <v>515</v>
      </c>
      <c r="N121" s="30" t="s">
        <v>516</v>
      </c>
      <c r="O121" s="50">
        <v>1</v>
      </c>
      <c r="P121" s="38">
        <v>1</v>
      </c>
      <c r="Q121" s="38">
        <v>0</v>
      </c>
      <c r="R121" s="38">
        <v>0</v>
      </c>
      <c r="S121" s="38">
        <v>1</v>
      </c>
    </row>
    <row r="122" spans="2:19" x14ac:dyDescent="0.25">
      <c r="B122" s="30" t="s">
        <v>283</v>
      </c>
      <c r="C122" s="30" t="s">
        <v>119</v>
      </c>
      <c r="D122" s="30" t="s">
        <v>334</v>
      </c>
      <c r="E122" s="50">
        <v>1</v>
      </c>
      <c r="F122" s="38">
        <f>VLOOKUP($C122,'[1]T1 Cohort'!$B$2:$I$125,3,0)</f>
        <v>1</v>
      </c>
      <c r="G122" s="38">
        <f>IF($F122=0,0,VLOOKUP($C122,'[1]T1 Cohort'!$B$2:$I$125,4,0))</f>
        <v>1</v>
      </c>
      <c r="H122" s="38">
        <f>IF($F122=0,0,VLOOKUP($C122,'[1]T1 Cohort'!$B$2:$I$125,5,0))</f>
        <v>0</v>
      </c>
      <c r="I122" s="38">
        <f>IF($F122=0,0,VLOOKUP($C122,'[1]T1 Cohort'!$B$2:$I$125,6,0))</f>
        <v>1</v>
      </c>
      <c r="J122" s="38">
        <f>IF($F122=0,0,VLOOKUP($C122,'[1]T1 Cohort'!$B$2:$I$125,7,0))</f>
        <v>1</v>
      </c>
      <c r="L122" s="30" t="s">
        <v>283</v>
      </c>
      <c r="M122" s="30" t="s">
        <v>590</v>
      </c>
      <c r="N122" s="30" t="s">
        <v>589</v>
      </c>
      <c r="O122" s="50">
        <v>2</v>
      </c>
      <c r="P122" s="38">
        <v>1</v>
      </c>
      <c r="Q122" s="38">
        <v>1</v>
      </c>
      <c r="R122" s="38">
        <v>0</v>
      </c>
      <c r="S122" s="38">
        <v>0</v>
      </c>
    </row>
    <row r="123" spans="2:19" x14ac:dyDescent="0.25">
      <c r="B123" s="30" t="s">
        <v>283</v>
      </c>
      <c r="C123" s="30" t="s">
        <v>120</v>
      </c>
      <c r="D123" s="30" t="s">
        <v>335</v>
      </c>
      <c r="E123" s="50">
        <v>2</v>
      </c>
      <c r="F123" s="38">
        <f>VLOOKUP($C123,'[1]T1 Cohort'!$B$2:$I$125,3,0)</f>
        <v>1</v>
      </c>
      <c r="G123" s="38">
        <f>IF($F123=0,0,VLOOKUP($C123,'[1]T1 Cohort'!$B$2:$I$125,4,0))</f>
        <v>1</v>
      </c>
      <c r="H123" s="38">
        <f>IF($F123=0,0,VLOOKUP($C123,'[1]T1 Cohort'!$B$2:$I$125,5,0))</f>
        <v>0</v>
      </c>
      <c r="I123" s="38">
        <f>IF($F123=0,0,VLOOKUP($C123,'[1]T1 Cohort'!$B$2:$I$125,6,0))</f>
        <v>1</v>
      </c>
      <c r="J123" s="38">
        <f>IF($F123=0,0,VLOOKUP($C123,'[1]T1 Cohort'!$B$2:$I$125,7,0))</f>
        <v>1</v>
      </c>
      <c r="L123" s="30" t="s">
        <v>283</v>
      </c>
      <c r="M123" s="30" t="s">
        <v>113</v>
      </c>
      <c r="N123" s="30" t="s">
        <v>200</v>
      </c>
      <c r="O123" s="50">
        <v>1</v>
      </c>
      <c r="P123" s="38">
        <v>1</v>
      </c>
      <c r="Q123" s="38">
        <v>1</v>
      </c>
      <c r="R123" s="38">
        <v>0</v>
      </c>
      <c r="S123" s="38">
        <v>0</v>
      </c>
    </row>
    <row r="124" spans="2:19" x14ac:dyDescent="0.25">
      <c r="B124" s="30" t="s">
        <v>283</v>
      </c>
      <c r="C124" s="30" t="s">
        <v>121</v>
      </c>
      <c r="D124" s="30" t="s">
        <v>205</v>
      </c>
      <c r="E124" s="50">
        <v>1</v>
      </c>
      <c r="F124" s="38">
        <f>VLOOKUP($C124,'[1]T1 Cohort'!$B$2:$I$125,3,0)</f>
        <v>1</v>
      </c>
      <c r="G124" s="38">
        <f>IF($F124=0,0,VLOOKUP($C124,'[1]T1 Cohort'!$B$2:$I$125,4,0))</f>
        <v>1</v>
      </c>
      <c r="H124" s="38">
        <f>IF($F124=0,0,VLOOKUP($C124,'[1]T1 Cohort'!$B$2:$I$125,5,0))</f>
        <v>0</v>
      </c>
      <c r="I124" s="38">
        <f>IF($F124=0,0,VLOOKUP($C124,'[1]T1 Cohort'!$B$2:$I$125,6,0))</f>
        <v>1</v>
      </c>
      <c r="J124" s="38">
        <f>IF($F124=0,0,VLOOKUP($C124,'[1]T1 Cohort'!$B$2:$I$125,7,0))</f>
        <v>1</v>
      </c>
      <c r="L124" s="30" t="s">
        <v>283</v>
      </c>
      <c r="M124" s="30" t="s">
        <v>114</v>
      </c>
      <c r="N124" s="30" t="s">
        <v>333</v>
      </c>
      <c r="O124" s="50">
        <v>2</v>
      </c>
      <c r="P124" s="38">
        <v>1</v>
      </c>
      <c r="Q124" s="38">
        <v>1</v>
      </c>
      <c r="R124" s="38">
        <v>0</v>
      </c>
      <c r="S124" s="38">
        <v>1</v>
      </c>
    </row>
    <row r="125" spans="2:19" x14ac:dyDescent="0.25">
      <c r="B125" s="30" t="s">
        <v>283</v>
      </c>
      <c r="C125" s="30" t="s">
        <v>122</v>
      </c>
      <c r="D125" s="30" t="s">
        <v>206</v>
      </c>
      <c r="E125" s="50">
        <v>2</v>
      </c>
      <c r="F125" s="38">
        <f>VLOOKUP($C125,'[1]T1 Cohort'!$B$2:$I$125,3,0)</f>
        <v>1</v>
      </c>
      <c r="G125" s="38">
        <f>IF($F125=0,0,VLOOKUP($C125,'[1]T1 Cohort'!$B$2:$I$125,4,0))</f>
        <v>1</v>
      </c>
      <c r="H125" s="38">
        <f>IF($F125=0,0,VLOOKUP($C125,'[1]T1 Cohort'!$B$2:$I$125,5,0))</f>
        <v>0</v>
      </c>
      <c r="I125" s="38">
        <f>IF($F125=0,0,VLOOKUP($C125,'[1]T1 Cohort'!$B$2:$I$125,6,0))</f>
        <v>1</v>
      </c>
      <c r="J125" s="38">
        <f>IF($F125=0,0,VLOOKUP($C125,'[1]T1 Cohort'!$B$2:$I$125,7,0))</f>
        <v>1</v>
      </c>
      <c r="L125" s="30" t="s">
        <v>283</v>
      </c>
      <c r="M125" s="30" t="s">
        <v>115</v>
      </c>
      <c r="N125" s="30" t="s">
        <v>201</v>
      </c>
      <c r="O125" s="50">
        <v>5</v>
      </c>
      <c r="P125" s="38">
        <v>1</v>
      </c>
      <c r="Q125" s="38">
        <v>0</v>
      </c>
      <c r="R125" s="38">
        <v>0</v>
      </c>
      <c r="S125" s="38">
        <v>0</v>
      </c>
    </row>
    <row r="126" spans="2:19" x14ac:dyDescent="0.25">
      <c r="B126" s="30" t="s">
        <v>283</v>
      </c>
      <c r="C126" s="30" t="s">
        <v>123</v>
      </c>
      <c r="D126" s="30" t="s">
        <v>336</v>
      </c>
      <c r="E126" s="50">
        <v>1</v>
      </c>
      <c r="F126" s="38">
        <f>VLOOKUP($C126,'[1]T1 Cohort'!$B$2:$I$125,3,0)</f>
        <v>1</v>
      </c>
      <c r="G126" s="38">
        <f>IF($F126=0,0,VLOOKUP($C126,'[1]T1 Cohort'!$B$2:$I$125,4,0))</f>
        <v>1</v>
      </c>
      <c r="H126" s="38">
        <f>IF($F126=0,0,VLOOKUP($C126,'[1]T1 Cohort'!$B$2:$I$125,5,0))</f>
        <v>0</v>
      </c>
      <c r="I126" s="38">
        <f>IF($F126=0,0,VLOOKUP($C126,'[1]T1 Cohort'!$B$2:$I$125,6,0))</f>
        <v>1</v>
      </c>
      <c r="J126" s="38">
        <f>IF($F126=0,0,VLOOKUP($C126,'[1]T1 Cohort'!$B$2:$I$125,7,0))</f>
        <v>1</v>
      </c>
      <c r="L126" s="30" t="s">
        <v>283</v>
      </c>
      <c r="M126" s="30" t="s">
        <v>116</v>
      </c>
      <c r="N126" s="30" t="s">
        <v>202</v>
      </c>
      <c r="O126" s="50">
        <v>2</v>
      </c>
      <c r="P126" s="38">
        <v>1</v>
      </c>
      <c r="Q126" s="38">
        <v>1</v>
      </c>
      <c r="R126" s="38">
        <v>0</v>
      </c>
      <c r="S126" s="38">
        <v>1</v>
      </c>
    </row>
    <row r="127" spans="2:19" x14ac:dyDescent="0.25">
      <c r="B127" s="30" t="s">
        <v>283</v>
      </c>
      <c r="C127" s="30" t="s">
        <v>124</v>
      </c>
      <c r="D127" s="30" t="s">
        <v>207</v>
      </c>
      <c r="E127" s="50">
        <v>2</v>
      </c>
      <c r="F127" s="38">
        <f>VLOOKUP($C127,'[1]T1 Cohort'!$B$2:$I$125,3,0)</f>
        <v>1</v>
      </c>
      <c r="G127" s="38">
        <f>IF($F127=0,0,VLOOKUP($C127,'[1]T1 Cohort'!$B$2:$I$125,4,0))</f>
        <v>1</v>
      </c>
      <c r="H127" s="38">
        <f>IF($F127=0,0,VLOOKUP($C127,'[1]T1 Cohort'!$B$2:$I$125,5,0))</f>
        <v>0</v>
      </c>
      <c r="I127" s="38">
        <f>IF($F127=0,0,VLOOKUP($C127,'[1]T1 Cohort'!$B$2:$I$125,6,0))</f>
        <v>1</v>
      </c>
      <c r="J127" s="38">
        <f>IF($F127=0,0,VLOOKUP($C127,'[1]T1 Cohort'!$B$2:$I$125,7,0))</f>
        <v>1</v>
      </c>
      <c r="L127" s="30" t="s">
        <v>283</v>
      </c>
      <c r="M127" s="30" t="s">
        <v>117</v>
      </c>
      <c r="N127" s="30" t="s">
        <v>597</v>
      </c>
      <c r="O127" s="50">
        <v>1</v>
      </c>
      <c r="P127" s="38">
        <v>1</v>
      </c>
      <c r="Q127" s="38">
        <v>1</v>
      </c>
      <c r="R127" s="38">
        <v>0</v>
      </c>
      <c r="S127" s="38">
        <v>1</v>
      </c>
    </row>
    <row r="128" spans="2:19" x14ac:dyDescent="0.25">
      <c r="B128" s="30" t="s">
        <v>283</v>
      </c>
      <c r="C128" s="30" t="s">
        <v>125</v>
      </c>
      <c r="D128" s="30" t="s">
        <v>208</v>
      </c>
      <c r="E128" s="50">
        <v>1</v>
      </c>
      <c r="F128" s="38">
        <f>VLOOKUP($C128,'[1]T1 Cohort'!$B$2:$I$125,3,0)</f>
        <v>0</v>
      </c>
      <c r="G128" s="38">
        <f>IF($F128=0,0,VLOOKUP($C128,'[1]T1 Cohort'!$B$2:$I$125,4,0))</f>
        <v>0</v>
      </c>
      <c r="H128" s="38">
        <f>IF($F128=0,0,VLOOKUP($C128,'[1]T1 Cohort'!$B$2:$I$125,5,0))</f>
        <v>0</v>
      </c>
      <c r="I128" s="38">
        <f>IF($F128=0,0,VLOOKUP($C128,'[1]T1 Cohort'!$B$2:$I$125,6,0))</f>
        <v>0</v>
      </c>
      <c r="J128" s="38">
        <f>IF($F128=0,0,VLOOKUP($C128,'[1]T1 Cohort'!$B$2:$I$125,7,0))</f>
        <v>0</v>
      </c>
      <c r="L128" s="30" t="s">
        <v>283</v>
      </c>
      <c r="M128" s="30" t="s">
        <v>118</v>
      </c>
      <c r="N128" s="30" t="s">
        <v>204</v>
      </c>
      <c r="O128" s="50">
        <v>1</v>
      </c>
      <c r="P128" s="38">
        <v>0</v>
      </c>
      <c r="Q128" s="38">
        <v>0</v>
      </c>
      <c r="R128" s="38">
        <v>0</v>
      </c>
      <c r="S128" s="38">
        <v>0</v>
      </c>
    </row>
    <row r="129" spans="2:19" x14ac:dyDescent="0.25">
      <c r="B129" s="30" t="s">
        <v>283</v>
      </c>
      <c r="C129" s="30" t="s">
        <v>126</v>
      </c>
      <c r="D129" s="30" t="s">
        <v>337</v>
      </c>
      <c r="E129" s="50">
        <v>1</v>
      </c>
      <c r="F129" s="38">
        <f>VLOOKUP($C129,'[1]T1 Cohort'!$B$2:$I$125,3,0)</f>
        <v>1</v>
      </c>
      <c r="G129" s="38">
        <f>IF($F129=0,0,VLOOKUP($C129,'[1]T1 Cohort'!$B$2:$I$125,4,0))</f>
        <v>1</v>
      </c>
      <c r="H129" s="38">
        <f>IF($F129=0,0,VLOOKUP($C129,'[1]T1 Cohort'!$B$2:$I$125,5,0))</f>
        <v>0</v>
      </c>
      <c r="I129" s="38">
        <f>IF($F129=0,0,VLOOKUP($C129,'[1]T1 Cohort'!$B$2:$I$125,6,0))</f>
        <v>1</v>
      </c>
      <c r="J129" s="38">
        <f>IF($F129=0,0,VLOOKUP($C129,'[1]T1 Cohort'!$B$2:$I$125,7,0))</f>
        <v>1</v>
      </c>
      <c r="L129" s="30" t="s">
        <v>283</v>
      </c>
      <c r="M129" s="30" t="s">
        <v>505</v>
      </c>
      <c r="N129" s="54" t="s">
        <v>506</v>
      </c>
      <c r="O129" s="50">
        <v>1</v>
      </c>
      <c r="P129" s="38">
        <v>0</v>
      </c>
      <c r="Q129" s="38">
        <v>0</v>
      </c>
      <c r="R129" s="38">
        <v>0</v>
      </c>
      <c r="S129" s="38">
        <v>0</v>
      </c>
    </row>
    <row r="130" spans="2:19" x14ac:dyDescent="0.25">
      <c r="B130" s="30" t="s">
        <v>283</v>
      </c>
      <c r="C130" s="30" t="s">
        <v>127</v>
      </c>
      <c r="D130" s="30" t="s">
        <v>209</v>
      </c>
      <c r="E130" s="50">
        <v>2</v>
      </c>
      <c r="F130" s="38">
        <f>VLOOKUP($C130,'[1]T1 Cohort'!$B$2:$I$125,3,0)</f>
        <v>1</v>
      </c>
      <c r="G130" s="38">
        <f>IF($F130=0,0,VLOOKUP($C130,'[1]T1 Cohort'!$B$2:$I$125,4,0))</f>
        <v>1</v>
      </c>
      <c r="H130" s="38">
        <f>IF($F130=0,0,VLOOKUP($C130,'[1]T1 Cohort'!$B$2:$I$125,5,0))</f>
        <v>0</v>
      </c>
      <c r="I130" s="38">
        <f>IF($F130=0,0,VLOOKUP($C130,'[1]T1 Cohort'!$B$2:$I$125,6,0))</f>
        <v>1</v>
      </c>
      <c r="J130" s="38">
        <f>IF($F130=0,0,VLOOKUP($C130,'[1]T1 Cohort'!$B$2:$I$125,7,0))</f>
        <v>1</v>
      </c>
      <c r="L130" s="30" t="s">
        <v>283</v>
      </c>
      <c r="M130" s="30" t="s">
        <v>119</v>
      </c>
      <c r="N130" s="30" t="s">
        <v>334</v>
      </c>
      <c r="O130" s="50">
        <v>1</v>
      </c>
      <c r="P130" s="38">
        <v>0</v>
      </c>
      <c r="Q130" s="38">
        <v>0</v>
      </c>
      <c r="R130" s="38">
        <v>0</v>
      </c>
      <c r="S130" s="38">
        <v>0</v>
      </c>
    </row>
    <row r="131" spans="2:19" x14ac:dyDescent="0.25">
      <c r="B131" s="30" t="s">
        <v>283</v>
      </c>
      <c r="C131" s="30" t="s">
        <v>128</v>
      </c>
      <c r="D131" s="30" t="s">
        <v>338</v>
      </c>
      <c r="E131" s="50">
        <v>6</v>
      </c>
      <c r="F131" s="38">
        <f>VLOOKUP($C131,'[1]T1 Cohort'!$B$2:$I$125,3,0)</f>
        <v>1</v>
      </c>
      <c r="G131" s="38">
        <f>IF($F131=0,0,VLOOKUP($C131,'[1]T1 Cohort'!$B$2:$I$125,4,0))</f>
        <v>1</v>
      </c>
      <c r="H131" s="38">
        <f>IF($F131=0,0,VLOOKUP($C131,'[1]T1 Cohort'!$B$2:$I$125,5,0))</f>
        <v>0</v>
      </c>
      <c r="I131" s="38">
        <f>IF($F131=0,0,VLOOKUP($C131,'[1]T1 Cohort'!$B$2:$I$125,6,0))</f>
        <v>1</v>
      </c>
      <c r="J131" s="38">
        <f>IF($F131=0,0,VLOOKUP($C131,'[1]T1 Cohort'!$B$2:$I$125,7,0))</f>
        <v>1</v>
      </c>
      <c r="L131" s="30" t="s">
        <v>283</v>
      </c>
      <c r="M131" s="30" t="s">
        <v>517</v>
      </c>
      <c r="N131" s="30" t="s">
        <v>518</v>
      </c>
      <c r="O131" s="50">
        <v>2</v>
      </c>
      <c r="P131" s="38">
        <v>1</v>
      </c>
      <c r="Q131" s="38">
        <v>1</v>
      </c>
      <c r="R131" s="38">
        <v>0</v>
      </c>
      <c r="S131" s="38">
        <v>1</v>
      </c>
    </row>
    <row r="132" spans="2:19" x14ac:dyDescent="0.25">
      <c r="B132" s="30" t="s">
        <v>290</v>
      </c>
      <c r="C132" s="30" t="s">
        <v>129</v>
      </c>
      <c r="D132" s="30" t="s">
        <v>210</v>
      </c>
      <c r="E132" s="50">
        <v>1</v>
      </c>
      <c r="F132" s="38">
        <f>VLOOKUP($C132,'[1]T1 Cohort'!$B$2:$I$125,3,0)</f>
        <v>1</v>
      </c>
      <c r="G132" s="38">
        <f>IF($F132=0,0,VLOOKUP($C132,'[1]T1 Cohort'!$B$2:$I$125,4,0))</f>
        <v>1</v>
      </c>
      <c r="H132" s="38">
        <f>IF($F132=0,0,VLOOKUP($C132,'[1]T1 Cohort'!$B$2:$I$125,5,0))</f>
        <v>0</v>
      </c>
      <c r="I132" s="38">
        <f>IF($F132=0,0,VLOOKUP($C132,'[1]T1 Cohort'!$B$2:$I$125,6,0))</f>
        <v>1</v>
      </c>
      <c r="J132" s="38">
        <f>IF($F132=0,0,VLOOKUP($C132,'[1]T1 Cohort'!$B$2:$I$125,7,0))</f>
        <v>1</v>
      </c>
      <c r="L132" s="30" t="s">
        <v>283</v>
      </c>
      <c r="M132" s="30" t="s">
        <v>120</v>
      </c>
      <c r="N132" s="30" t="s">
        <v>335</v>
      </c>
      <c r="O132" s="50">
        <v>3</v>
      </c>
      <c r="P132" s="38">
        <v>1</v>
      </c>
      <c r="Q132" s="38">
        <v>1</v>
      </c>
      <c r="R132" s="38">
        <v>0</v>
      </c>
      <c r="S132" s="38">
        <v>1</v>
      </c>
    </row>
    <row r="133" spans="2:19" x14ac:dyDescent="0.25">
      <c r="B133" s="30" t="s">
        <v>290</v>
      </c>
      <c r="C133" s="30" t="s">
        <v>130</v>
      </c>
      <c r="D133" s="30" t="s">
        <v>211</v>
      </c>
      <c r="E133" s="50">
        <v>2</v>
      </c>
      <c r="F133" s="38">
        <f>VLOOKUP($C133,'[1]T1 Cohort'!$B$2:$I$125,3,0)</f>
        <v>1</v>
      </c>
      <c r="G133" s="38">
        <f>IF($F133=0,0,VLOOKUP($C133,'[1]T1 Cohort'!$B$2:$I$125,4,0))</f>
        <v>1</v>
      </c>
      <c r="H133" s="38">
        <f>IF($F133=0,0,VLOOKUP($C133,'[1]T1 Cohort'!$B$2:$I$125,5,0))</f>
        <v>0</v>
      </c>
      <c r="I133" s="38">
        <f>IF($F133=0,0,VLOOKUP($C133,'[1]T1 Cohort'!$B$2:$I$125,6,0))</f>
        <v>1</v>
      </c>
      <c r="J133" s="38">
        <f>IF($F133=0,0,VLOOKUP($C133,'[1]T1 Cohort'!$B$2:$I$125,7,0))</f>
        <v>1</v>
      </c>
      <c r="L133" s="30" t="s">
        <v>283</v>
      </c>
      <c r="M133" s="30" t="s">
        <v>121</v>
      </c>
      <c r="N133" s="30" t="s">
        <v>205</v>
      </c>
      <c r="O133" s="50">
        <v>1</v>
      </c>
      <c r="P133" s="38">
        <v>0</v>
      </c>
      <c r="Q133" s="38">
        <v>0</v>
      </c>
      <c r="R133" s="38">
        <v>0</v>
      </c>
      <c r="S133" s="38">
        <v>0</v>
      </c>
    </row>
    <row r="134" spans="2:19" x14ac:dyDescent="0.25">
      <c r="B134" s="30" t="s">
        <v>290</v>
      </c>
      <c r="C134" s="30" t="s">
        <v>131</v>
      </c>
      <c r="D134" s="30" t="s">
        <v>212</v>
      </c>
      <c r="E134" s="50">
        <v>1</v>
      </c>
      <c r="F134" s="38">
        <f>VLOOKUP($C134,'[1]T1 Cohort'!$B$2:$I$125,3,0)</f>
        <v>1</v>
      </c>
      <c r="G134" s="38">
        <f>IF($F134=0,0,VLOOKUP($C134,'[1]T1 Cohort'!$B$2:$I$125,4,0))</f>
        <v>1</v>
      </c>
      <c r="H134" s="38">
        <f>IF($F134=0,0,VLOOKUP($C134,'[1]T1 Cohort'!$B$2:$I$125,5,0))</f>
        <v>0</v>
      </c>
      <c r="I134" s="38">
        <f>IF($F134=0,0,VLOOKUP($C134,'[1]T1 Cohort'!$B$2:$I$125,6,0))</f>
        <v>1</v>
      </c>
      <c r="J134" s="38">
        <f>IF($F134=0,0,VLOOKUP($C134,'[1]T1 Cohort'!$B$2:$I$125,7,0))</f>
        <v>1</v>
      </c>
      <c r="L134" s="30" t="s">
        <v>283</v>
      </c>
      <c r="M134" s="30" t="s">
        <v>503</v>
      </c>
      <c r="N134" s="30" t="s">
        <v>504</v>
      </c>
      <c r="O134" s="50">
        <v>1</v>
      </c>
      <c r="P134" s="38">
        <v>0</v>
      </c>
      <c r="Q134" s="38">
        <v>0</v>
      </c>
      <c r="R134" s="38">
        <v>0</v>
      </c>
      <c r="S134" s="38">
        <v>0</v>
      </c>
    </row>
    <row r="135" spans="2:19" x14ac:dyDescent="0.25">
      <c r="B135" s="30" t="s">
        <v>290</v>
      </c>
      <c r="C135" s="30" t="s">
        <v>132</v>
      </c>
      <c r="D135" s="30" t="s">
        <v>213</v>
      </c>
      <c r="E135" s="50">
        <v>1</v>
      </c>
      <c r="F135" s="38">
        <f>VLOOKUP($C135,'[1]T1 Cohort'!$B$2:$I$125,3,0)</f>
        <v>1</v>
      </c>
      <c r="G135" s="38">
        <f>IF($F135=0,0,VLOOKUP($C135,'[1]T1 Cohort'!$B$2:$I$125,4,0))</f>
        <v>1</v>
      </c>
      <c r="H135" s="38">
        <f>IF($F135=0,0,VLOOKUP($C135,'[1]T1 Cohort'!$B$2:$I$125,5,0))</f>
        <v>0</v>
      </c>
      <c r="I135" s="38">
        <f>IF($F135=0,0,VLOOKUP($C135,'[1]T1 Cohort'!$B$2:$I$125,6,0))</f>
        <v>1</v>
      </c>
      <c r="J135" s="38">
        <f>IF($F135=0,0,VLOOKUP($C135,'[1]T1 Cohort'!$B$2:$I$125,7,0))</f>
        <v>1</v>
      </c>
      <c r="L135" s="30" t="s">
        <v>283</v>
      </c>
      <c r="M135" s="30" t="s">
        <v>123</v>
      </c>
      <c r="N135" s="30" t="s">
        <v>336</v>
      </c>
      <c r="O135" s="50">
        <v>1</v>
      </c>
      <c r="P135" s="38">
        <v>1</v>
      </c>
      <c r="Q135" s="38">
        <v>1</v>
      </c>
      <c r="R135" s="38">
        <v>0</v>
      </c>
      <c r="S135" s="38">
        <v>1</v>
      </c>
    </row>
    <row r="136" spans="2:19" x14ac:dyDescent="0.25">
      <c r="B136" s="30" t="s">
        <v>290</v>
      </c>
      <c r="C136" s="30" t="s">
        <v>134</v>
      </c>
      <c r="D136" s="30" t="s">
        <v>214</v>
      </c>
      <c r="E136" s="50">
        <v>1</v>
      </c>
      <c r="F136" s="38">
        <f>VLOOKUP($C136,'[1]T1 Cohort'!$B$2:$I$125,3,0)</f>
        <v>1</v>
      </c>
      <c r="G136" s="38">
        <f>IF($F136=0,0,VLOOKUP($C136,'[1]T1 Cohort'!$B$2:$I$125,4,0))</f>
        <v>1</v>
      </c>
      <c r="H136" s="38">
        <f>IF($F136=0,0,VLOOKUP($C136,'[1]T1 Cohort'!$B$2:$I$125,5,0))</f>
        <v>0</v>
      </c>
      <c r="I136" s="38">
        <f>IF($F136=0,0,VLOOKUP($C136,'[1]T1 Cohort'!$B$2:$I$125,6,0))</f>
        <v>1</v>
      </c>
      <c r="J136" s="38">
        <f>IF($F136=0,0,VLOOKUP($C136,'[1]T1 Cohort'!$B$2:$I$125,7,0))</f>
        <v>1</v>
      </c>
      <c r="L136" s="30" t="s">
        <v>283</v>
      </c>
      <c r="M136" s="30" t="s">
        <v>509</v>
      </c>
      <c r="N136" s="30" t="s">
        <v>510</v>
      </c>
      <c r="O136" s="50">
        <v>1</v>
      </c>
      <c r="P136" s="38">
        <v>1</v>
      </c>
      <c r="Q136" s="38">
        <v>1</v>
      </c>
      <c r="R136" s="38">
        <v>0</v>
      </c>
      <c r="S136" s="38">
        <v>0</v>
      </c>
    </row>
    <row r="137" spans="2:19" x14ac:dyDescent="0.25">
      <c r="B137" s="30" t="s">
        <v>290</v>
      </c>
      <c r="C137" s="30" t="s">
        <v>135</v>
      </c>
      <c r="D137" s="30" t="s">
        <v>339</v>
      </c>
      <c r="E137" s="50">
        <v>2</v>
      </c>
      <c r="F137" s="38">
        <f>VLOOKUP($C137,'[1]T1 Cohort'!$B$2:$I$125,3,0)</f>
        <v>1</v>
      </c>
      <c r="G137" s="38">
        <f>IF($F137=0,0,VLOOKUP($C137,'[1]T1 Cohort'!$B$2:$I$125,4,0))</f>
        <v>1</v>
      </c>
      <c r="H137" s="38">
        <f>IF($F137=0,0,VLOOKUP($C137,'[1]T1 Cohort'!$B$2:$I$125,5,0))</f>
        <v>0</v>
      </c>
      <c r="I137" s="38">
        <f>IF($F137=0,0,VLOOKUP($C137,'[1]T1 Cohort'!$B$2:$I$125,6,0))</f>
        <v>0</v>
      </c>
      <c r="J137" s="38">
        <f>IF($F137=0,0,VLOOKUP($C137,'[1]T1 Cohort'!$B$2:$I$125,7,0))</f>
        <v>1</v>
      </c>
      <c r="L137" s="30" t="s">
        <v>283</v>
      </c>
      <c r="M137" s="30" t="s">
        <v>555</v>
      </c>
      <c r="N137" s="30" t="s">
        <v>556</v>
      </c>
      <c r="O137" s="50">
        <v>2</v>
      </c>
      <c r="P137" s="38">
        <v>0</v>
      </c>
      <c r="Q137" s="38">
        <v>0</v>
      </c>
      <c r="R137" s="38">
        <v>0</v>
      </c>
      <c r="S137" s="38">
        <v>0</v>
      </c>
    </row>
    <row r="138" spans="2:19" x14ac:dyDescent="0.25">
      <c r="B138" s="30" t="s">
        <v>290</v>
      </c>
      <c r="C138" s="30" t="s">
        <v>136</v>
      </c>
      <c r="D138" s="30" t="s">
        <v>215</v>
      </c>
      <c r="E138" s="50">
        <v>1</v>
      </c>
      <c r="F138" s="38">
        <f>VLOOKUP($C138,'[1]T1 Cohort'!$B$2:$I$125,3,0)</f>
        <v>1</v>
      </c>
      <c r="G138" s="38">
        <f>IF($F138=0,0,VLOOKUP($C138,'[1]T1 Cohort'!$B$2:$I$125,4,0))</f>
        <v>1</v>
      </c>
      <c r="H138" s="38">
        <f>IF($F138=0,0,VLOOKUP($C138,'[1]T1 Cohort'!$B$2:$I$125,5,0))</f>
        <v>0</v>
      </c>
      <c r="I138" s="38">
        <f>IF($F138=0,0,VLOOKUP($C138,'[1]T1 Cohort'!$B$2:$I$125,6,0))</f>
        <v>1</v>
      </c>
      <c r="J138" s="38">
        <f>IF($F138=0,0,VLOOKUP($C138,'[1]T1 Cohort'!$B$2:$I$125,7,0))</f>
        <v>1</v>
      </c>
      <c r="L138" s="30" t="s">
        <v>283</v>
      </c>
      <c r="M138" s="30" t="s">
        <v>513</v>
      </c>
      <c r="N138" s="30" t="s">
        <v>514</v>
      </c>
      <c r="O138" s="50">
        <v>1</v>
      </c>
      <c r="P138" s="38">
        <v>1</v>
      </c>
      <c r="Q138" s="38">
        <v>0</v>
      </c>
      <c r="R138" s="38">
        <v>0</v>
      </c>
      <c r="S138" s="38">
        <v>1</v>
      </c>
    </row>
    <row r="139" spans="2:19" x14ac:dyDescent="0.25">
      <c r="B139" s="30" t="s">
        <v>290</v>
      </c>
      <c r="C139" s="30" t="s">
        <v>137</v>
      </c>
      <c r="D139" s="30" t="s">
        <v>216</v>
      </c>
      <c r="E139" s="50">
        <v>1</v>
      </c>
      <c r="F139" s="38">
        <f>VLOOKUP($C139,'[1]T1 Cohort'!$B$2:$I$125,3,0)</f>
        <v>1</v>
      </c>
      <c r="G139" s="38">
        <f>IF($F139=0,0,VLOOKUP($C139,'[1]T1 Cohort'!$B$2:$I$125,4,0))</f>
        <v>1</v>
      </c>
      <c r="H139" s="38">
        <f>IF($F139=0,0,VLOOKUP($C139,'[1]T1 Cohort'!$B$2:$I$125,5,0))</f>
        <v>0</v>
      </c>
      <c r="I139" s="38">
        <f>IF($F139=0,0,VLOOKUP($C139,'[1]T1 Cohort'!$B$2:$I$125,6,0))</f>
        <v>1</v>
      </c>
      <c r="J139" s="38">
        <f>IF($F139=0,0,VLOOKUP($C139,'[1]T1 Cohort'!$B$2:$I$125,7,0))</f>
        <v>1</v>
      </c>
      <c r="L139" s="30" t="s">
        <v>283</v>
      </c>
      <c r="M139" s="30" t="s">
        <v>507</v>
      </c>
      <c r="N139" s="30" t="s">
        <v>508</v>
      </c>
      <c r="O139" s="50">
        <v>1</v>
      </c>
      <c r="P139" s="38">
        <v>1</v>
      </c>
      <c r="Q139" s="38">
        <v>1</v>
      </c>
      <c r="R139" s="38">
        <v>0</v>
      </c>
      <c r="S139" s="38">
        <v>0</v>
      </c>
    </row>
    <row r="140" spans="2:19" x14ac:dyDescent="0.25">
      <c r="B140" s="30" t="s">
        <v>290</v>
      </c>
      <c r="C140" s="30" t="s">
        <v>138</v>
      </c>
      <c r="D140" s="30" t="s">
        <v>217</v>
      </c>
      <c r="E140" s="50">
        <v>2</v>
      </c>
      <c r="F140" s="38">
        <f>VLOOKUP($C140,'[1]T1 Cohort'!$B$2:$I$125,3,0)</f>
        <v>1</v>
      </c>
      <c r="G140" s="38">
        <f>IF($F140=0,0,VLOOKUP($C140,'[1]T1 Cohort'!$B$2:$I$125,4,0))</f>
        <v>1</v>
      </c>
      <c r="H140" s="38">
        <f>IF($F140=0,0,VLOOKUP($C140,'[1]T1 Cohort'!$B$2:$I$125,5,0))</f>
        <v>0</v>
      </c>
      <c r="I140" s="38">
        <f>IF($F140=0,0,VLOOKUP($C140,'[1]T1 Cohort'!$B$2:$I$125,6,0))</f>
        <v>0</v>
      </c>
      <c r="J140" s="38">
        <f>IF($F140=0,0,VLOOKUP($C140,'[1]T1 Cohort'!$B$2:$I$125,7,0))</f>
        <v>1</v>
      </c>
      <c r="L140" s="30" t="s">
        <v>283</v>
      </c>
      <c r="M140" s="30" t="s">
        <v>511</v>
      </c>
      <c r="N140" s="30" t="s">
        <v>512</v>
      </c>
      <c r="O140" s="50">
        <v>2</v>
      </c>
      <c r="P140" s="38">
        <v>0</v>
      </c>
      <c r="Q140" s="38">
        <v>0</v>
      </c>
      <c r="R140" s="38">
        <v>0</v>
      </c>
      <c r="S140" s="38">
        <v>0</v>
      </c>
    </row>
    <row r="141" spans="2:19" x14ac:dyDescent="0.25">
      <c r="B141" s="30" t="s">
        <v>290</v>
      </c>
      <c r="C141" s="30" t="s">
        <v>139</v>
      </c>
      <c r="D141" s="30" t="s">
        <v>340</v>
      </c>
      <c r="E141" s="50">
        <v>1</v>
      </c>
      <c r="F141" s="38">
        <f>VLOOKUP($C141,'[1]T1 Cohort'!$B$2:$I$125,3,0)</f>
        <v>1</v>
      </c>
      <c r="G141" s="38">
        <f>IF($F141=0,0,VLOOKUP($C141,'[1]T1 Cohort'!$B$2:$I$125,4,0))</f>
        <v>1</v>
      </c>
      <c r="H141" s="38">
        <f>IF($F141=0,0,VLOOKUP($C141,'[1]T1 Cohort'!$B$2:$I$125,5,0))</f>
        <v>0</v>
      </c>
      <c r="I141" s="38">
        <f>IF($F141=0,0,VLOOKUP($C141,'[1]T1 Cohort'!$B$2:$I$125,6,0))</f>
        <v>1</v>
      </c>
      <c r="J141" s="38">
        <f>IF($F141=0,0,VLOOKUP($C141,'[1]T1 Cohort'!$B$2:$I$125,7,0))</f>
        <v>1</v>
      </c>
      <c r="L141" s="30" t="s">
        <v>283</v>
      </c>
      <c r="M141" s="30" t="s">
        <v>128</v>
      </c>
      <c r="N141" s="30" t="s">
        <v>338</v>
      </c>
      <c r="O141" s="50">
        <v>4</v>
      </c>
      <c r="P141" s="38">
        <v>1</v>
      </c>
      <c r="Q141" s="38">
        <v>1</v>
      </c>
      <c r="R141" s="38">
        <v>0</v>
      </c>
      <c r="S141" s="38">
        <v>1</v>
      </c>
    </row>
    <row r="142" spans="2:19" x14ac:dyDescent="0.25">
      <c r="B142" s="30" t="s">
        <v>290</v>
      </c>
      <c r="C142" s="30" t="s">
        <v>140</v>
      </c>
      <c r="D142" s="30" t="s">
        <v>218</v>
      </c>
      <c r="E142" s="50">
        <v>4</v>
      </c>
      <c r="F142" s="38">
        <f>VLOOKUP($C142,'[1]T1 Cohort'!$B$2:$I$125,3,0)</f>
        <v>1</v>
      </c>
      <c r="G142" s="38">
        <f>IF($F142=0,0,VLOOKUP($C142,'[1]T1 Cohort'!$B$2:$I$125,4,0))</f>
        <v>1</v>
      </c>
      <c r="H142" s="38">
        <f>IF($F142=0,0,VLOOKUP($C142,'[1]T1 Cohort'!$B$2:$I$125,5,0))</f>
        <v>0</v>
      </c>
      <c r="I142" s="38">
        <f>IF($F142=0,0,VLOOKUP($C142,'[1]T1 Cohort'!$B$2:$I$125,6,0))</f>
        <v>0</v>
      </c>
      <c r="J142" s="38">
        <f>IF($F142=0,0,VLOOKUP($C142,'[1]T1 Cohort'!$B$2:$I$125,7,0))</f>
        <v>1</v>
      </c>
      <c r="L142" s="30" t="s">
        <v>283</v>
      </c>
      <c r="M142" s="30" t="s">
        <v>501</v>
      </c>
      <c r="N142" s="30" t="s">
        <v>502</v>
      </c>
      <c r="O142" s="50">
        <v>1</v>
      </c>
      <c r="P142" s="38">
        <v>0</v>
      </c>
      <c r="Q142" s="38">
        <v>0</v>
      </c>
      <c r="R142" s="38">
        <v>0</v>
      </c>
      <c r="S142" s="38">
        <v>0</v>
      </c>
    </row>
    <row r="143" spans="2:19" x14ac:dyDescent="0.25">
      <c r="B143" s="30" t="s">
        <v>290</v>
      </c>
      <c r="C143" s="30" t="s">
        <v>341</v>
      </c>
      <c r="D143" s="30" t="s">
        <v>342</v>
      </c>
      <c r="E143" s="50">
        <v>2</v>
      </c>
      <c r="F143" s="38">
        <f>VLOOKUP($C143,'[1]T1 Cohort'!$B$2:$I$125,3,0)</f>
        <v>1</v>
      </c>
      <c r="G143" s="38">
        <f>IF($F143=0,0,VLOOKUP($C143,'[1]T1 Cohort'!$B$2:$I$125,4,0))</f>
        <v>1</v>
      </c>
      <c r="H143" s="38">
        <f>IF($F143=0,0,VLOOKUP($C143,'[1]T1 Cohort'!$B$2:$I$125,5,0))</f>
        <v>0</v>
      </c>
      <c r="I143" s="38">
        <f>IF($F143=0,0,VLOOKUP($C143,'[1]T1 Cohort'!$B$2:$I$125,6,0))</f>
        <v>1</v>
      </c>
      <c r="J143" s="38">
        <f>IF($F143=0,0,VLOOKUP($C143,'[1]T1 Cohort'!$B$2:$I$125,7,0))</f>
        <v>1</v>
      </c>
      <c r="L143" s="30" t="s">
        <v>283</v>
      </c>
      <c r="M143" s="30" t="s">
        <v>593</v>
      </c>
      <c r="N143" s="30" t="s">
        <v>594</v>
      </c>
      <c r="O143" s="50">
        <v>1</v>
      </c>
      <c r="P143" s="38">
        <v>0</v>
      </c>
      <c r="Q143" s="38">
        <v>0</v>
      </c>
      <c r="R143" s="38">
        <v>0</v>
      </c>
      <c r="S143" s="38">
        <v>0</v>
      </c>
    </row>
    <row r="144" spans="2:19" x14ac:dyDescent="0.25">
      <c r="B144" s="30" t="s">
        <v>290</v>
      </c>
      <c r="C144" s="30" t="s">
        <v>133</v>
      </c>
      <c r="D144" s="30" t="s">
        <v>343</v>
      </c>
      <c r="E144" s="50">
        <v>1</v>
      </c>
      <c r="F144" s="38">
        <f>VLOOKUP($C144,'[1]T1 Cohort'!$B$2:$I$125,3,0)</f>
        <v>1</v>
      </c>
      <c r="G144" s="38">
        <f>IF($F144=0,0,VLOOKUP($C144,'[1]T1 Cohort'!$B$2:$I$125,4,0))</f>
        <v>1</v>
      </c>
      <c r="H144" s="38">
        <f>IF($F144=0,0,VLOOKUP($C144,'[1]T1 Cohort'!$B$2:$I$125,5,0))</f>
        <v>0</v>
      </c>
      <c r="I144" s="38">
        <f>IF($F144=0,0,VLOOKUP($C144,'[1]T1 Cohort'!$B$2:$I$125,6,0))</f>
        <v>1</v>
      </c>
      <c r="J144" s="38">
        <f>IF($F144=0,0,VLOOKUP($C144,'[1]T1 Cohort'!$B$2:$I$125,7,0))</f>
        <v>1</v>
      </c>
      <c r="L144" s="30" t="s">
        <v>290</v>
      </c>
      <c r="M144" s="30" t="s">
        <v>519</v>
      </c>
      <c r="N144" s="30" t="s">
        <v>520</v>
      </c>
      <c r="O144" s="50">
        <v>1</v>
      </c>
      <c r="P144" s="38">
        <v>1</v>
      </c>
      <c r="Q144" s="38">
        <v>1</v>
      </c>
      <c r="R144" s="38">
        <v>0</v>
      </c>
      <c r="S144" s="38">
        <v>0</v>
      </c>
    </row>
    <row r="145" spans="2:19" ht="13" x14ac:dyDescent="0.3">
      <c r="B145" s="30"/>
      <c r="C145" s="30"/>
      <c r="D145" s="31" t="s">
        <v>407</v>
      </c>
      <c r="E145" s="51">
        <f>SUM(E22:E144)</f>
        <v>195</v>
      </c>
      <c r="F145" s="32" t="str">
        <f>SUM(F$22:F$144)&amp;"/"&amp;COUNTA($D$22:$D$144)</f>
        <v>113/123</v>
      </c>
      <c r="G145" s="32" t="str">
        <f>SUM(G$22:G$144)&amp;"/"&amp;COUNTA($D$22:$D$144)</f>
        <v>110/123</v>
      </c>
      <c r="H145" s="32" t="str">
        <f>SUM(H$22:H$144)&amp;"/"&amp;COUNTA($D$22:$D$144)</f>
        <v>0/123</v>
      </c>
      <c r="I145" s="32" t="str">
        <f>SUM(I$22:I$144)&amp;"/"&amp;COUNTA($D$22:$D$144)</f>
        <v>93/123</v>
      </c>
      <c r="J145" s="32" t="str">
        <f>SUM(J$22:J$144)&amp;"/"&amp;COUNTA($D$22:$D$144)</f>
        <v>113/123</v>
      </c>
      <c r="L145" s="30" t="s">
        <v>290</v>
      </c>
      <c r="M145" s="30" t="s">
        <v>131</v>
      </c>
      <c r="N145" s="30" t="s">
        <v>212</v>
      </c>
      <c r="O145" s="50">
        <v>1</v>
      </c>
      <c r="P145" s="38">
        <v>1</v>
      </c>
      <c r="Q145" s="38">
        <v>1</v>
      </c>
      <c r="R145" s="38">
        <v>0</v>
      </c>
      <c r="S145" s="38">
        <v>1</v>
      </c>
    </row>
    <row r="146" spans="2:19" x14ac:dyDescent="0.25">
      <c r="L146" s="30" t="s">
        <v>290</v>
      </c>
      <c r="M146" s="30" t="s">
        <v>553</v>
      </c>
      <c r="N146" s="30" t="s">
        <v>554</v>
      </c>
      <c r="O146" s="50">
        <v>2</v>
      </c>
      <c r="P146" s="38">
        <v>0</v>
      </c>
      <c r="Q146" s="38">
        <v>0</v>
      </c>
      <c r="R146" s="38">
        <v>0</v>
      </c>
      <c r="S146" s="38">
        <v>0</v>
      </c>
    </row>
    <row r="147" spans="2:19" x14ac:dyDescent="0.25">
      <c r="L147" s="30" t="s">
        <v>290</v>
      </c>
      <c r="M147" s="30" t="s">
        <v>134</v>
      </c>
      <c r="N147" s="30" t="s">
        <v>214</v>
      </c>
      <c r="O147" s="50">
        <v>1</v>
      </c>
      <c r="P147" s="38">
        <v>1</v>
      </c>
      <c r="Q147" s="38">
        <v>1</v>
      </c>
      <c r="R147" s="38">
        <v>0</v>
      </c>
      <c r="S147" s="38">
        <v>1</v>
      </c>
    </row>
    <row r="148" spans="2:19" ht="12.75" customHeight="1" x14ac:dyDescent="0.25">
      <c r="L148" s="30" t="s">
        <v>290</v>
      </c>
      <c r="M148" s="30" t="s">
        <v>136</v>
      </c>
      <c r="N148" s="30" t="s">
        <v>215</v>
      </c>
      <c r="O148" s="50">
        <v>1</v>
      </c>
      <c r="P148" s="38">
        <v>0</v>
      </c>
      <c r="Q148" s="38">
        <v>0</v>
      </c>
      <c r="R148" s="38">
        <v>0</v>
      </c>
      <c r="S148" s="38">
        <v>0</v>
      </c>
    </row>
    <row r="149" spans="2:19" x14ac:dyDescent="0.25">
      <c r="L149" s="30" t="s">
        <v>290</v>
      </c>
      <c r="M149" s="30" t="s">
        <v>138</v>
      </c>
      <c r="N149" s="30" t="s">
        <v>217</v>
      </c>
      <c r="O149" s="50">
        <v>6</v>
      </c>
      <c r="P149" s="38">
        <v>1</v>
      </c>
      <c r="Q149" s="38">
        <v>1</v>
      </c>
      <c r="R149" s="38">
        <v>0</v>
      </c>
      <c r="S149" s="38">
        <v>1</v>
      </c>
    </row>
    <row r="150" spans="2:19" x14ac:dyDescent="0.25">
      <c r="L150" s="30" t="s">
        <v>290</v>
      </c>
      <c r="M150" s="30" t="s">
        <v>523</v>
      </c>
      <c r="N150" s="30" t="s">
        <v>524</v>
      </c>
      <c r="O150" s="50">
        <v>1</v>
      </c>
      <c r="P150" s="38">
        <v>0</v>
      </c>
      <c r="Q150" s="38">
        <v>0</v>
      </c>
      <c r="R150" s="38">
        <v>0</v>
      </c>
      <c r="S150" s="38">
        <v>0</v>
      </c>
    </row>
    <row r="151" spans="2:19" x14ac:dyDescent="0.25">
      <c r="L151" s="30" t="s">
        <v>290</v>
      </c>
      <c r="M151" s="30" t="s">
        <v>521</v>
      </c>
      <c r="N151" s="30" t="s">
        <v>522</v>
      </c>
      <c r="O151" s="50">
        <v>1</v>
      </c>
      <c r="P151" s="38">
        <v>1</v>
      </c>
      <c r="Q151" s="38">
        <v>1</v>
      </c>
      <c r="R151" s="38">
        <v>0</v>
      </c>
      <c r="S151" s="38">
        <v>1</v>
      </c>
    </row>
    <row r="152" spans="2:19" x14ac:dyDescent="0.25">
      <c r="L152" s="30" t="s">
        <v>290</v>
      </c>
      <c r="M152" s="30" t="s">
        <v>139</v>
      </c>
      <c r="N152" s="30" t="s">
        <v>340</v>
      </c>
      <c r="O152" s="50">
        <v>1</v>
      </c>
      <c r="P152" s="38">
        <v>1</v>
      </c>
      <c r="Q152" s="38">
        <v>1</v>
      </c>
      <c r="R152" s="38">
        <v>0</v>
      </c>
      <c r="S152" s="38">
        <v>1</v>
      </c>
    </row>
    <row r="153" spans="2:19" x14ac:dyDescent="0.25">
      <c r="L153" s="30" t="s">
        <v>290</v>
      </c>
      <c r="M153" s="30" t="s">
        <v>341</v>
      </c>
      <c r="N153" s="30" t="s">
        <v>342</v>
      </c>
      <c r="O153" s="50">
        <v>2</v>
      </c>
      <c r="P153" s="38">
        <v>0</v>
      </c>
      <c r="Q153" s="38">
        <v>0</v>
      </c>
      <c r="R153" s="38">
        <v>0</v>
      </c>
      <c r="S153" s="38">
        <v>0</v>
      </c>
    </row>
    <row r="154" spans="2:19" x14ac:dyDescent="0.25">
      <c r="L154" s="30" t="s">
        <v>290</v>
      </c>
      <c r="M154" s="30" t="s">
        <v>133</v>
      </c>
      <c r="N154" s="30" t="s">
        <v>343</v>
      </c>
      <c r="O154" s="50">
        <v>1</v>
      </c>
      <c r="P154" s="38">
        <v>1</v>
      </c>
      <c r="Q154" s="38">
        <v>1</v>
      </c>
      <c r="R154" s="38">
        <v>0</v>
      </c>
      <c r="S154" s="38">
        <v>1</v>
      </c>
    </row>
    <row r="155" spans="2:19" ht="13" x14ac:dyDescent="0.3">
      <c r="L155" s="30"/>
      <c r="M155" s="30"/>
      <c r="N155" s="31" t="s">
        <v>407</v>
      </c>
      <c r="O155" s="51">
        <f>SUM(O22:O154)</f>
        <v>209</v>
      </c>
      <c r="P155" s="32" t="str">
        <f>SUM(P$22:P$154)&amp;"/"&amp;COUNTA($N$22:$N$154)</f>
        <v>86/133</v>
      </c>
      <c r="Q155" s="32" t="str">
        <f>SUM(Q$22:Q$154)&amp;"/"&amp;COUNTA($N$22:$N$154)</f>
        <v>81/133</v>
      </c>
      <c r="R155" s="32" t="str">
        <f>SUM(R$22:R$154)&amp;"/"&amp;COUNTA($N$22:$N$154)</f>
        <v>0/133</v>
      </c>
      <c r="S155" s="32" t="str">
        <f>SUM(S$22:S$154)&amp;"/"&amp;COUNTA($N$22:$N$154)</f>
        <v>53/133</v>
      </c>
    </row>
  </sheetData>
  <sortState xmlns:xlrd2="http://schemas.microsoft.com/office/spreadsheetml/2017/richdata2" ref="L22:S154">
    <sortCondition ref="L22:L154"/>
    <sortCondition ref="N22:N154"/>
  </sortState>
  <mergeCells count="1">
    <mergeCell ref="B4:S4"/>
  </mergeCells>
  <hyperlinks>
    <hyperlink ref="B7" r:id="rId1" display="ECDS Forum (registration regquire)" xr:uid="{802489C0-0916-4CEA-BCC6-DECBC334E45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K300"/>
  <sheetViews>
    <sheetView showGridLines="0" zoomScale="85" zoomScaleNormal="85" workbookViewId="0"/>
  </sheetViews>
  <sheetFormatPr defaultColWidth="0" defaultRowHeight="13.5" x14ac:dyDescent="0.3"/>
  <cols>
    <col min="1" max="1" width="1.54296875" style="2" customWidth="1"/>
    <col min="2" max="2" width="27.54296875" style="2" customWidth="1"/>
    <col min="3" max="3" width="10.54296875" style="2" customWidth="1"/>
    <col min="4" max="4" width="83.453125" style="7" bestFit="1" customWidth="1"/>
    <col min="5" max="5" width="17.54296875" style="7" customWidth="1"/>
    <col min="6" max="8" width="23.54296875" style="7" customWidth="1"/>
    <col min="9" max="9" width="18" style="7" customWidth="1"/>
    <col min="10" max="10" width="9.453125" style="2" customWidth="1"/>
    <col min="11" max="11" width="0" style="2" hidden="1" customWidth="1"/>
    <col min="12" max="16384" width="9.453125" style="2" hidden="1"/>
  </cols>
  <sheetData>
    <row r="1" spans="2:10" s="15" customFormat="1" ht="18" customHeight="1" x14ac:dyDescent="0.35">
      <c r="C1" s="19"/>
      <c r="D1" s="19"/>
      <c r="E1" s="19"/>
      <c r="F1" s="19"/>
      <c r="G1" s="19"/>
      <c r="H1" s="19"/>
      <c r="I1" s="19"/>
    </row>
    <row r="2" spans="2:10" ht="19.5" customHeight="1" x14ac:dyDescent="0.3">
      <c r="B2" s="3" t="s">
        <v>0</v>
      </c>
      <c r="C2" s="22" t="s">
        <v>397</v>
      </c>
      <c r="D2" s="17"/>
    </row>
    <row r="3" spans="2:10" ht="12.75" customHeight="1" x14ac:dyDescent="0.3">
      <c r="B3" s="3" t="s">
        <v>4</v>
      </c>
      <c r="C3" s="12" t="s">
        <v>420</v>
      </c>
    </row>
    <row r="4" spans="2:10" ht="12.75" customHeight="1" x14ac:dyDescent="0.3">
      <c r="B4" s="3"/>
      <c r="C4" s="6"/>
    </row>
    <row r="5" spans="2:10" ht="15" x14ac:dyDescent="0.3">
      <c r="B5" s="3" t="s">
        <v>1</v>
      </c>
      <c r="C5" s="45" t="s">
        <v>598</v>
      </c>
    </row>
    <row r="6" spans="2:10" x14ac:dyDescent="0.3">
      <c r="B6" s="3" t="s">
        <v>2</v>
      </c>
      <c r="C6" s="2" t="s">
        <v>396</v>
      </c>
      <c r="D6" s="2"/>
    </row>
    <row r="7" spans="2:10" ht="12.75" customHeight="1" x14ac:dyDescent="0.3">
      <c r="B7" s="3" t="s">
        <v>6</v>
      </c>
      <c r="C7" s="2" t="s">
        <v>421</v>
      </c>
    </row>
    <row r="8" spans="2:10" ht="12.75" customHeight="1" x14ac:dyDescent="0.3">
      <c r="B8" s="3" t="s">
        <v>3</v>
      </c>
      <c r="C8" s="2" t="s">
        <v>599</v>
      </c>
    </row>
    <row r="9" spans="2:10" ht="12.75" customHeight="1" x14ac:dyDescent="0.3">
      <c r="B9" s="3" t="s">
        <v>5</v>
      </c>
      <c r="C9" s="8" t="s">
        <v>400</v>
      </c>
    </row>
    <row r="10" spans="2:10" ht="12.75" customHeight="1" x14ac:dyDescent="0.3">
      <c r="B10" s="3" t="s">
        <v>8</v>
      </c>
      <c r="C10" s="2" t="s">
        <v>600</v>
      </c>
      <c r="G10" s="57"/>
      <c r="H10" s="57"/>
    </row>
    <row r="11" spans="2:10" ht="12.75" customHeight="1" x14ac:dyDescent="0.3">
      <c r="B11" s="3" t="s">
        <v>9</v>
      </c>
      <c r="C11" s="2" t="s">
        <v>584</v>
      </c>
      <c r="G11" s="61"/>
      <c r="H11" s="61"/>
      <c r="I11" s="57"/>
    </row>
    <row r="12" spans="2:10" x14ac:dyDescent="0.3">
      <c r="B12" s="3"/>
      <c r="G12" s="61"/>
      <c r="H12" s="61"/>
      <c r="I12" s="60"/>
    </row>
    <row r="13" spans="2:10" ht="15" x14ac:dyDescent="0.3">
      <c r="B13" s="5" t="s">
        <v>408</v>
      </c>
      <c r="E13" s="58"/>
      <c r="F13" s="58"/>
      <c r="G13" s="60"/>
      <c r="H13" s="60"/>
      <c r="I13" s="57"/>
    </row>
    <row r="14" spans="2:10" ht="15" x14ac:dyDescent="0.3">
      <c r="B14" s="5"/>
      <c r="C14" s="9"/>
      <c r="G14" s="61"/>
      <c r="H14" s="61"/>
      <c r="I14" s="60"/>
    </row>
    <row r="15" spans="2:10" s="12" customFormat="1" ht="27" x14ac:dyDescent="0.25">
      <c r="B15" s="47" t="s">
        <v>239</v>
      </c>
      <c r="C15" s="11" t="s">
        <v>345</v>
      </c>
      <c r="D15" s="10" t="s">
        <v>346</v>
      </c>
      <c r="E15" s="11" t="s">
        <v>393</v>
      </c>
      <c r="F15" s="20" t="s">
        <v>392</v>
      </c>
      <c r="G15" s="20" t="s">
        <v>552</v>
      </c>
      <c r="H15" s="20" t="s">
        <v>549</v>
      </c>
      <c r="I15" s="46" t="s">
        <v>390</v>
      </c>
    </row>
    <row r="16" spans="2:10" x14ac:dyDescent="0.3">
      <c r="B16" s="48" t="s">
        <v>7</v>
      </c>
      <c r="C16" s="1" t="s">
        <v>7</v>
      </c>
      <c r="D16" s="13" t="s">
        <v>10</v>
      </c>
      <c r="E16" s="44">
        <v>1388037</v>
      </c>
      <c r="F16" s="44">
        <v>322662</v>
      </c>
      <c r="G16" s="44">
        <v>121860</v>
      </c>
      <c r="H16" s="44">
        <v>1388037</v>
      </c>
      <c r="I16" s="43">
        <f>G16/H16</f>
        <v>8.779304874437785E-2</v>
      </c>
      <c r="J16" s="59"/>
    </row>
    <row r="17" spans="2:9" ht="6.75" customHeight="1" x14ac:dyDescent="0.3">
      <c r="D17" s="4"/>
    </row>
    <row r="18" spans="2:9" x14ac:dyDescent="0.3">
      <c r="B18" s="33" t="s">
        <v>250</v>
      </c>
      <c r="C18" s="18" t="s">
        <v>251</v>
      </c>
      <c r="D18" s="18" t="s">
        <v>365</v>
      </c>
      <c r="E18" s="44">
        <v>34325</v>
      </c>
      <c r="F18" s="44">
        <v>8165</v>
      </c>
      <c r="G18" s="44">
        <v>2275</v>
      </c>
      <c r="H18" s="44">
        <v>34325</v>
      </c>
      <c r="I18" s="43">
        <f>IF(OR(G18="**",H18="**"),"**",G18/H18)</f>
        <v>6.6278222869628547E-2</v>
      </c>
    </row>
    <row r="19" spans="2:9" x14ac:dyDescent="0.3">
      <c r="B19" s="33" t="s">
        <v>250</v>
      </c>
      <c r="C19" s="18" t="s">
        <v>252</v>
      </c>
      <c r="D19" s="18" t="s">
        <v>366</v>
      </c>
      <c r="E19" s="44">
        <v>25985</v>
      </c>
      <c r="F19" s="44">
        <v>1935</v>
      </c>
      <c r="G19" s="44">
        <v>1060</v>
      </c>
      <c r="H19" s="44">
        <v>25985</v>
      </c>
      <c r="I19" s="43">
        <f t="shared" ref="I19:I59" si="0">IF(OR(G19="**",H19="**"),"**",G19/H19)</f>
        <v>4.0792765056763519E-2</v>
      </c>
    </row>
    <row r="20" spans="2:9" x14ac:dyDescent="0.3">
      <c r="B20" s="33" t="s">
        <v>250</v>
      </c>
      <c r="C20" s="18" t="s">
        <v>253</v>
      </c>
      <c r="D20" s="18" t="s">
        <v>367</v>
      </c>
      <c r="E20" s="44">
        <v>22505</v>
      </c>
      <c r="F20" s="44">
        <v>2270</v>
      </c>
      <c r="G20" s="44">
        <v>2090</v>
      </c>
      <c r="H20" s="44">
        <v>22505</v>
      </c>
      <c r="I20" s="43">
        <f t="shared" si="0"/>
        <v>9.2868251499666737E-2</v>
      </c>
    </row>
    <row r="21" spans="2:9" x14ac:dyDescent="0.3">
      <c r="B21" s="33" t="s">
        <v>250</v>
      </c>
      <c r="C21" s="18" t="s">
        <v>254</v>
      </c>
      <c r="D21" s="18" t="s">
        <v>368</v>
      </c>
      <c r="E21" s="44">
        <v>26650</v>
      </c>
      <c r="F21" s="44">
        <v>8535</v>
      </c>
      <c r="G21" s="44">
        <v>1535</v>
      </c>
      <c r="H21" s="44">
        <v>26650</v>
      </c>
      <c r="I21" s="43">
        <f t="shared" si="0"/>
        <v>5.7598499061913694E-2</v>
      </c>
    </row>
    <row r="22" spans="2:9" x14ac:dyDescent="0.3">
      <c r="B22" s="33" t="s">
        <v>250</v>
      </c>
      <c r="C22" s="18" t="s">
        <v>255</v>
      </c>
      <c r="D22" s="18" t="s">
        <v>369</v>
      </c>
      <c r="E22" s="44">
        <v>27185</v>
      </c>
      <c r="F22" s="44">
        <v>6785</v>
      </c>
      <c r="G22" s="44">
        <v>2065</v>
      </c>
      <c r="H22" s="44">
        <v>27185</v>
      </c>
      <c r="I22" s="43">
        <f t="shared" si="0"/>
        <v>7.596100790877322E-2</v>
      </c>
    </row>
    <row r="23" spans="2:9" x14ac:dyDescent="0.3">
      <c r="B23" s="33" t="s">
        <v>250</v>
      </c>
      <c r="C23" s="18" t="s">
        <v>256</v>
      </c>
      <c r="D23" s="18" t="s">
        <v>370</v>
      </c>
      <c r="E23" s="44">
        <v>26505</v>
      </c>
      <c r="F23" s="44">
        <v>6785</v>
      </c>
      <c r="G23" s="44">
        <v>2305</v>
      </c>
      <c r="H23" s="44">
        <v>26505</v>
      </c>
      <c r="I23" s="43">
        <f t="shared" si="0"/>
        <v>8.6964723637049615E-2</v>
      </c>
    </row>
    <row r="24" spans="2:9" x14ac:dyDescent="0.3">
      <c r="B24" s="33" t="s">
        <v>240</v>
      </c>
      <c r="C24" s="18" t="s">
        <v>257</v>
      </c>
      <c r="D24" s="18" t="s">
        <v>347</v>
      </c>
      <c r="E24" s="44">
        <v>40965</v>
      </c>
      <c r="F24" s="44">
        <v>11185</v>
      </c>
      <c r="G24" s="44">
        <v>4100</v>
      </c>
      <c r="H24" s="44">
        <v>40965</v>
      </c>
      <c r="I24" s="43">
        <f t="shared" si="0"/>
        <v>0.10008543878921031</v>
      </c>
    </row>
    <row r="25" spans="2:9" x14ac:dyDescent="0.3">
      <c r="B25" s="33" t="s">
        <v>240</v>
      </c>
      <c r="C25" s="18" t="s">
        <v>258</v>
      </c>
      <c r="D25" s="18" t="s">
        <v>348</v>
      </c>
      <c r="E25" s="44">
        <v>36945</v>
      </c>
      <c r="F25" s="44">
        <v>9060</v>
      </c>
      <c r="G25" s="44">
        <v>3575</v>
      </c>
      <c r="H25" s="44">
        <v>36945</v>
      </c>
      <c r="I25" s="43">
        <f t="shared" si="0"/>
        <v>9.6765462173501154E-2</v>
      </c>
    </row>
    <row r="26" spans="2:9" x14ac:dyDescent="0.3">
      <c r="B26" s="33" t="s">
        <v>240</v>
      </c>
      <c r="C26" s="18" t="s">
        <v>259</v>
      </c>
      <c r="D26" s="18" t="s">
        <v>349</v>
      </c>
      <c r="E26" s="44">
        <v>52400</v>
      </c>
      <c r="F26" s="44">
        <v>4560</v>
      </c>
      <c r="G26" s="44">
        <v>3800</v>
      </c>
      <c r="H26" s="44">
        <v>52400</v>
      </c>
      <c r="I26" s="43">
        <f t="shared" si="0"/>
        <v>7.2519083969465645E-2</v>
      </c>
    </row>
    <row r="27" spans="2:9" x14ac:dyDescent="0.3">
      <c r="B27" s="33" t="s">
        <v>240</v>
      </c>
      <c r="C27" s="18" t="s">
        <v>260</v>
      </c>
      <c r="D27" s="18" t="s">
        <v>350</v>
      </c>
      <c r="E27" s="44">
        <v>48185</v>
      </c>
      <c r="F27" s="44">
        <v>12130</v>
      </c>
      <c r="G27" s="44">
        <v>3740</v>
      </c>
      <c r="H27" s="44">
        <v>48185</v>
      </c>
      <c r="I27" s="43">
        <f t="shared" si="0"/>
        <v>7.7617515824426692E-2</v>
      </c>
    </row>
    <row r="28" spans="2:9" x14ac:dyDescent="0.3">
      <c r="B28" s="33" t="s">
        <v>240</v>
      </c>
      <c r="C28" s="18" t="s">
        <v>261</v>
      </c>
      <c r="D28" s="18" t="s">
        <v>351</v>
      </c>
      <c r="E28" s="44">
        <v>37815</v>
      </c>
      <c r="F28" s="44">
        <v>8225</v>
      </c>
      <c r="G28" s="44">
        <v>5250</v>
      </c>
      <c r="H28" s="44">
        <v>37815</v>
      </c>
      <c r="I28" s="43">
        <f t="shared" si="0"/>
        <v>0.1388337961126537</v>
      </c>
    </row>
    <row r="29" spans="2:9" x14ac:dyDescent="0.3">
      <c r="B29" s="33" t="s">
        <v>262</v>
      </c>
      <c r="C29" s="18" t="s">
        <v>263</v>
      </c>
      <c r="D29" s="18" t="s">
        <v>371</v>
      </c>
      <c r="E29" s="44">
        <v>20135</v>
      </c>
      <c r="F29" s="44">
        <v>5645</v>
      </c>
      <c r="G29" s="44">
        <v>2835</v>
      </c>
      <c r="H29" s="44">
        <v>20135</v>
      </c>
      <c r="I29" s="43">
        <f t="shared" si="0"/>
        <v>0.1407996026818972</v>
      </c>
    </row>
    <row r="30" spans="2:9" x14ac:dyDescent="0.3">
      <c r="B30" s="33" t="s">
        <v>262</v>
      </c>
      <c r="C30" s="18" t="s">
        <v>264</v>
      </c>
      <c r="D30" s="18" t="s">
        <v>372</v>
      </c>
      <c r="E30" s="44">
        <v>35100</v>
      </c>
      <c r="F30" s="44">
        <v>9790</v>
      </c>
      <c r="G30" s="44">
        <v>5070</v>
      </c>
      <c r="H30" s="44">
        <v>35100</v>
      </c>
      <c r="I30" s="43">
        <f t="shared" si="0"/>
        <v>0.14444444444444443</v>
      </c>
    </row>
    <row r="31" spans="2:9" x14ac:dyDescent="0.3">
      <c r="B31" s="33" t="s">
        <v>262</v>
      </c>
      <c r="C31" s="18" t="s">
        <v>265</v>
      </c>
      <c r="D31" s="18" t="s">
        <v>373</v>
      </c>
      <c r="E31" s="44">
        <v>30360</v>
      </c>
      <c r="F31" s="44">
        <v>5180</v>
      </c>
      <c r="G31" s="44">
        <v>2645</v>
      </c>
      <c r="H31" s="44">
        <v>30360</v>
      </c>
      <c r="I31" s="43">
        <f t="shared" si="0"/>
        <v>8.7121212121212127E-2</v>
      </c>
    </row>
    <row r="32" spans="2:9" x14ac:dyDescent="0.3">
      <c r="B32" s="33" t="s">
        <v>262</v>
      </c>
      <c r="C32" s="18" t="s">
        <v>266</v>
      </c>
      <c r="D32" s="18" t="s">
        <v>352</v>
      </c>
      <c r="E32" s="44">
        <v>10410</v>
      </c>
      <c r="F32" s="44">
        <v>4215</v>
      </c>
      <c r="G32" s="44">
        <v>2000</v>
      </c>
      <c r="H32" s="44">
        <v>10410</v>
      </c>
      <c r="I32" s="43">
        <f t="shared" si="0"/>
        <v>0.19212295869356388</v>
      </c>
    </row>
    <row r="33" spans="2:9" x14ac:dyDescent="0.3">
      <c r="B33" s="33" t="s">
        <v>262</v>
      </c>
      <c r="C33" s="18" t="s">
        <v>267</v>
      </c>
      <c r="D33" s="18" t="s">
        <v>374</v>
      </c>
      <c r="E33" s="44">
        <v>23645</v>
      </c>
      <c r="F33" s="44">
        <v>6735</v>
      </c>
      <c r="G33" s="44">
        <v>2285</v>
      </c>
      <c r="H33" s="44">
        <v>23645</v>
      </c>
      <c r="I33" s="43">
        <f t="shared" si="0"/>
        <v>9.6637766969761049E-2</v>
      </c>
    </row>
    <row r="34" spans="2:9" x14ac:dyDescent="0.3">
      <c r="B34" s="33" t="s">
        <v>262</v>
      </c>
      <c r="C34" s="18" t="s">
        <v>268</v>
      </c>
      <c r="D34" s="18" t="s">
        <v>375</v>
      </c>
      <c r="E34" s="44">
        <v>14735</v>
      </c>
      <c r="F34" s="44">
        <v>3120</v>
      </c>
      <c r="G34" s="44">
        <v>2245</v>
      </c>
      <c r="H34" s="44">
        <v>14735</v>
      </c>
      <c r="I34" s="43">
        <f t="shared" si="0"/>
        <v>0.15235833050559891</v>
      </c>
    </row>
    <row r="35" spans="2:9" x14ac:dyDescent="0.3">
      <c r="B35" s="33" t="s">
        <v>262</v>
      </c>
      <c r="C35" s="18" t="s">
        <v>269</v>
      </c>
      <c r="D35" s="18" t="s">
        <v>376</v>
      </c>
      <c r="E35" s="44">
        <v>11120</v>
      </c>
      <c r="F35" s="44" t="s">
        <v>588</v>
      </c>
      <c r="G35" s="44">
        <v>2635</v>
      </c>
      <c r="H35" s="44">
        <v>11120</v>
      </c>
      <c r="I35" s="43">
        <f t="shared" si="0"/>
        <v>0.23696043165467626</v>
      </c>
    </row>
    <row r="36" spans="2:9" x14ac:dyDescent="0.3">
      <c r="B36" s="33" t="s">
        <v>262</v>
      </c>
      <c r="C36" s="18" t="s">
        <v>270</v>
      </c>
      <c r="D36" s="18" t="s">
        <v>353</v>
      </c>
      <c r="E36" s="44">
        <v>22255</v>
      </c>
      <c r="F36" s="44">
        <v>7900</v>
      </c>
      <c r="G36" s="44">
        <v>2790</v>
      </c>
      <c r="H36" s="44">
        <v>22255</v>
      </c>
      <c r="I36" s="43">
        <f t="shared" si="0"/>
        <v>0.12536508649741632</v>
      </c>
    </row>
    <row r="37" spans="2:9" x14ac:dyDescent="0.3">
      <c r="B37" s="33" t="s">
        <v>262</v>
      </c>
      <c r="C37" s="18" t="s">
        <v>271</v>
      </c>
      <c r="D37" s="18" t="s">
        <v>377</v>
      </c>
      <c r="E37" s="44">
        <v>18555</v>
      </c>
      <c r="F37" s="44" t="s">
        <v>588</v>
      </c>
      <c r="G37" s="44">
        <v>1860</v>
      </c>
      <c r="H37" s="44">
        <v>18555</v>
      </c>
      <c r="I37" s="43">
        <f t="shared" si="0"/>
        <v>0.10024252223120453</v>
      </c>
    </row>
    <row r="38" spans="2:9" x14ac:dyDescent="0.3">
      <c r="B38" s="33" t="s">
        <v>262</v>
      </c>
      <c r="C38" s="18" t="s">
        <v>272</v>
      </c>
      <c r="D38" s="18" t="s">
        <v>354</v>
      </c>
      <c r="E38" s="44">
        <v>47360</v>
      </c>
      <c r="F38" s="44">
        <v>16285</v>
      </c>
      <c r="G38" s="44">
        <v>2865</v>
      </c>
      <c r="H38" s="44">
        <v>47360</v>
      </c>
      <c r="I38" s="43">
        <f t="shared" si="0"/>
        <v>6.0494087837837836E-2</v>
      </c>
    </row>
    <row r="39" spans="2:9" x14ac:dyDescent="0.3">
      <c r="B39" s="33" t="s">
        <v>262</v>
      </c>
      <c r="C39" s="18" t="s">
        <v>273</v>
      </c>
      <c r="D39" s="18" t="s">
        <v>378</v>
      </c>
      <c r="E39" s="44">
        <v>28860</v>
      </c>
      <c r="F39" s="44">
        <v>4665</v>
      </c>
      <c r="G39" s="44">
        <v>2855</v>
      </c>
      <c r="H39" s="44">
        <v>28860</v>
      </c>
      <c r="I39" s="43">
        <f t="shared" si="0"/>
        <v>9.8925848925848922E-2</v>
      </c>
    </row>
    <row r="40" spans="2:9" x14ac:dyDescent="0.3">
      <c r="B40" s="33" t="s">
        <v>274</v>
      </c>
      <c r="C40" s="18" t="s">
        <v>275</v>
      </c>
      <c r="D40" s="18" t="s">
        <v>355</v>
      </c>
      <c r="E40" s="44">
        <v>50425</v>
      </c>
      <c r="F40" s="44">
        <v>11565</v>
      </c>
      <c r="G40" s="44">
        <v>1050</v>
      </c>
      <c r="H40" s="44">
        <v>50425</v>
      </c>
      <c r="I40" s="43">
        <f t="shared" si="0"/>
        <v>2.0823004462072386E-2</v>
      </c>
    </row>
    <row r="41" spans="2:9" x14ac:dyDescent="0.3">
      <c r="B41" s="33" t="s">
        <v>274</v>
      </c>
      <c r="C41" s="18" t="s">
        <v>276</v>
      </c>
      <c r="D41" s="18" t="s">
        <v>379</v>
      </c>
      <c r="E41" s="44">
        <v>74865</v>
      </c>
      <c r="F41" s="44">
        <v>19575</v>
      </c>
      <c r="G41" s="44">
        <v>3065</v>
      </c>
      <c r="H41" s="44">
        <v>74865</v>
      </c>
      <c r="I41" s="43">
        <f t="shared" si="0"/>
        <v>4.0940359313430839E-2</v>
      </c>
    </row>
    <row r="42" spans="2:9" x14ac:dyDescent="0.3">
      <c r="B42" s="33" t="s">
        <v>274</v>
      </c>
      <c r="C42" s="18" t="s">
        <v>277</v>
      </c>
      <c r="D42" s="18" t="s">
        <v>380</v>
      </c>
      <c r="E42" s="44">
        <v>35220</v>
      </c>
      <c r="F42" s="44">
        <v>14190</v>
      </c>
      <c r="G42" s="44">
        <v>4005</v>
      </c>
      <c r="H42" s="44">
        <v>35220</v>
      </c>
      <c r="I42" s="43">
        <f t="shared" si="0"/>
        <v>0.1137137989778535</v>
      </c>
    </row>
    <row r="43" spans="2:9" x14ac:dyDescent="0.3">
      <c r="B43" s="33" t="s">
        <v>274</v>
      </c>
      <c r="C43" s="18" t="s">
        <v>278</v>
      </c>
      <c r="D43" s="18" t="s">
        <v>356</v>
      </c>
      <c r="E43" s="44">
        <v>64915</v>
      </c>
      <c r="F43" s="44">
        <v>17300</v>
      </c>
      <c r="G43" s="44">
        <v>3340</v>
      </c>
      <c r="H43" s="44">
        <v>64915</v>
      </c>
      <c r="I43" s="43">
        <f t="shared" si="0"/>
        <v>5.1451898636678733E-2</v>
      </c>
    </row>
    <row r="44" spans="2:9" x14ac:dyDescent="0.3">
      <c r="B44" s="33" t="s">
        <v>279</v>
      </c>
      <c r="C44" s="18" t="s">
        <v>280</v>
      </c>
      <c r="D44" s="18" t="s">
        <v>381</v>
      </c>
      <c r="E44" s="44">
        <v>28225</v>
      </c>
      <c r="F44" s="44">
        <v>8795</v>
      </c>
      <c r="G44" s="44">
        <v>3785</v>
      </c>
      <c r="H44" s="44">
        <v>28225</v>
      </c>
      <c r="I44" s="43">
        <f t="shared" si="0"/>
        <v>0.13410097431355181</v>
      </c>
    </row>
    <row r="45" spans="2:9" x14ac:dyDescent="0.3">
      <c r="B45" s="33" t="s">
        <v>279</v>
      </c>
      <c r="C45" s="18" t="s">
        <v>281</v>
      </c>
      <c r="D45" s="18" t="s">
        <v>357</v>
      </c>
      <c r="E45" s="44">
        <v>91915</v>
      </c>
      <c r="F45" s="44">
        <v>17975</v>
      </c>
      <c r="G45" s="44">
        <v>8660</v>
      </c>
      <c r="H45" s="44">
        <v>91915</v>
      </c>
      <c r="I45" s="43">
        <f t="shared" si="0"/>
        <v>9.4217483544579234E-2</v>
      </c>
    </row>
    <row r="46" spans="2:9" x14ac:dyDescent="0.3">
      <c r="B46" s="33" t="s">
        <v>279</v>
      </c>
      <c r="C46" s="18" t="s">
        <v>282</v>
      </c>
      <c r="D46" s="18" t="s">
        <v>382</v>
      </c>
      <c r="E46" s="44">
        <v>61280</v>
      </c>
      <c r="F46" s="44">
        <v>12845</v>
      </c>
      <c r="G46" s="44">
        <v>10285</v>
      </c>
      <c r="H46" s="44">
        <v>61280</v>
      </c>
      <c r="I46" s="43">
        <f t="shared" si="0"/>
        <v>0.16783616187989556</v>
      </c>
    </row>
    <row r="47" spans="2:9" x14ac:dyDescent="0.3">
      <c r="B47" s="33" t="s">
        <v>283</v>
      </c>
      <c r="C47" s="18" t="s">
        <v>284</v>
      </c>
      <c r="D47" s="18" t="s">
        <v>383</v>
      </c>
      <c r="E47" s="44">
        <v>50625</v>
      </c>
      <c r="F47" s="44">
        <v>11325</v>
      </c>
      <c r="G47" s="44">
        <v>5795</v>
      </c>
      <c r="H47" s="44">
        <v>50625</v>
      </c>
      <c r="I47" s="43">
        <f t="shared" si="0"/>
        <v>0.11446913580246913</v>
      </c>
    </row>
    <row r="48" spans="2:9" x14ac:dyDescent="0.3">
      <c r="B48" s="33" t="s">
        <v>283</v>
      </c>
      <c r="C48" s="18" t="s">
        <v>285</v>
      </c>
      <c r="D48" s="18" t="s">
        <v>358</v>
      </c>
      <c r="E48" s="44">
        <v>24050</v>
      </c>
      <c r="F48" s="44">
        <v>7345</v>
      </c>
      <c r="G48" s="44">
        <v>1985</v>
      </c>
      <c r="H48" s="44">
        <v>24050</v>
      </c>
      <c r="I48" s="43">
        <f t="shared" si="0"/>
        <v>8.2536382536382541E-2</v>
      </c>
    </row>
    <row r="49" spans="2:9" x14ac:dyDescent="0.3">
      <c r="B49" s="33" t="s">
        <v>283</v>
      </c>
      <c r="C49" s="18" t="s">
        <v>286</v>
      </c>
      <c r="D49" s="18" t="s">
        <v>359</v>
      </c>
      <c r="E49" s="44">
        <v>33130</v>
      </c>
      <c r="F49" s="44">
        <v>8365</v>
      </c>
      <c r="G49" s="44">
        <v>2755</v>
      </c>
      <c r="H49" s="44">
        <v>33130</v>
      </c>
      <c r="I49" s="43">
        <f t="shared" si="0"/>
        <v>8.3157259281617865E-2</v>
      </c>
    </row>
    <row r="50" spans="2:9" x14ac:dyDescent="0.3">
      <c r="B50" s="33" t="s">
        <v>283</v>
      </c>
      <c r="C50" s="18" t="s">
        <v>287</v>
      </c>
      <c r="D50" s="18" t="s">
        <v>384</v>
      </c>
      <c r="E50" s="44">
        <v>41840</v>
      </c>
      <c r="F50" s="44">
        <v>12945</v>
      </c>
      <c r="G50" s="44">
        <v>2730</v>
      </c>
      <c r="H50" s="44">
        <v>41840</v>
      </c>
      <c r="I50" s="43">
        <f t="shared" si="0"/>
        <v>6.5248565965583177E-2</v>
      </c>
    </row>
    <row r="51" spans="2:9" x14ac:dyDescent="0.3">
      <c r="B51" s="33" t="s">
        <v>283</v>
      </c>
      <c r="C51" s="18" t="s">
        <v>288</v>
      </c>
      <c r="D51" s="18" t="s">
        <v>385</v>
      </c>
      <c r="E51" s="44">
        <v>40050</v>
      </c>
      <c r="F51" s="44">
        <v>7310</v>
      </c>
      <c r="G51" s="44">
        <v>1430</v>
      </c>
      <c r="H51" s="44">
        <v>40050</v>
      </c>
      <c r="I51" s="43">
        <f t="shared" si="0"/>
        <v>3.5705368289637954E-2</v>
      </c>
    </row>
    <row r="52" spans="2:9" x14ac:dyDescent="0.3">
      <c r="B52" s="33" t="s">
        <v>283</v>
      </c>
      <c r="C52" s="18" t="s">
        <v>289</v>
      </c>
      <c r="D52" s="18" t="s">
        <v>360</v>
      </c>
      <c r="E52" s="44">
        <v>17410</v>
      </c>
      <c r="F52" s="44">
        <v>3625</v>
      </c>
      <c r="G52" s="44">
        <v>2175</v>
      </c>
      <c r="H52" s="44">
        <v>17410</v>
      </c>
      <c r="I52" s="43">
        <f t="shared" si="0"/>
        <v>0.12492820218265364</v>
      </c>
    </row>
    <row r="53" spans="2:9" x14ac:dyDescent="0.3">
      <c r="B53" s="33" t="s">
        <v>290</v>
      </c>
      <c r="C53" s="18" t="s">
        <v>291</v>
      </c>
      <c r="D53" s="18" t="s">
        <v>361</v>
      </c>
      <c r="E53" s="44">
        <v>30200</v>
      </c>
      <c r="F53" s="44">
        <v>5320</v>
      </c>
      <c r="G53" s="44">
        <v>2545</v>
      </c>
      <c r="H53" s="44">
        <v>30200</v>
      </c>
      <c r="I53" s="43">
        <f t="shared" si="0"/>
        <v>8.4271523178807942E-2</v>
      </c>
    </row>
    <row r="54" spans="2:9" x14ac:dyDescent="0.3">
      <c r="B54" s="33" t="s">
        <v>290</v>
      </c>
      <c r="C54" s="18" t="s">
        <v>292</v>
      </c>
      <c r="D54" s="18" t="s">
        <v>386</v>
      </c>
      <c r="E54" s="44">
        <v>19470</v>
      </c>
      <c r="F54" s="44">
        <v>5600</v>
      </c>
      <c r="G54" s="44">
        <v>1600</v>
      </c>
      <c r="H54" s="44">
        <v>19470</v>
      </c>
      <c r="I54" s="43">
        <f t="shared" si="0"/>
        <v>8.217770929635336E-2</v>
      </c>
    </row>
    <row r="55" spans="2:9" x14ac:dyDescent="0.3">
      <c r="B55" s="33" t="s">
        <v>290</v>
      </c>
      <c r="C55" s="18" t="s">
        <v>293</v>
      </c>
      <c r="D55" s="18" t="s">
        <v>362</v>
      </c>
      <c r="E55" s="44">
        <v>13780</v>
      </c>
      <c r="F55" s="44">
        <v>3545</v>
      </c>
      <c r="G55" s="44">
        <v>1145</v>
      </c>
      <c r="H55" s="44">
        <v>13780</v>
      </c>
      <c r="I55" s="43">
        <f t="shared" si="0"/>
        <v>8.3091436865021767E-2</v>
      </c>
    </row>
    <row r="56" spans="2:9" x14ac:dyDescent="0.3">
      <c r="B56" s="33" t="s">
        <v>290</v>
      </c>
      <c r="C56" s="18" t="s">
        <v>294</v>
      </c>
      <c r="D56" s="18" t="s">
        <v>363</v>
      </c>
      <c r="E56" s="44">
        <v>12760</v>
      </c>
      <c r="F56" s="44" t="s">
        <v>588</v>
      </c>
      <c r="G56" s="44">
        <v>315</v>
      </c>
      <c r="H56" s="44">
        <v>12760</v>
      </c>
      <c r="I56" s="43">
        <f t="shared" si="0"/>
        <v>2.4686520376175549E-2</v>
      </c>
    </row>
    <row r="57" spans="2:9" x14ac:dyDescent="0.3">
      <c r="B57" s="33" t="s">
        <v>290</v>
      </c>
      <c r="C57" s="18" t="s">
        <v>295</v>
      </c>
      <c r="D57" s="18" t="s">
        <v>387</v>
      </c>
      <c r="E57" s="44">
        <v>7035</v>
      </c>
      <c r="F57" s="44">
        <v>2900</v>
      </c>
      <c r="G57" s="44">
        <v>995</v>
      </c>
      <c r="H57" s="44">
        <v>7035</v>
      </c>
      <c r="I57" s="43">
        <f t="shared" si="0"/>
        <v>0.14143567874911159</v>
      </c>
    </row>
    <row r="58" spans="2:9" x14ac:dyDescent="0.3">
      <c r="B58" s="33" t="s">
        <v>290</v>
      </c>
      <c r="C58" s="18" t="s">
        <v>296</v>
      </c>
      <c r="D58" s="18" t="s">
        <v>388</v>
      </c>
      <c r="E58" s="44">
        <v>27225</v>
      </c>
      <c r="F58" s="44">
        <v>2785</v>
      </c>
      <c r="G58" s="44">
        <v>1300</v>
      </c>
      <c r="H58" s="44">
        <v>27225</v>
      </c>
      <c r="I58" s="43">
        <f t="shared" si="0"/>
        <v>4.7750229568411386E-2</v>
      </c>
    </row>
    <row r="59" spans="2:9" x14ac:dyDescent="0.3">
      <c r="B59" s="33" t="s">
        <v>290</v>
      </c>
      <c r="C59" s="18" t="s">
        <v>297</v>
      </c>
      <c r="D59" s="18" t="s">
        <v>364</v>
      </c>
      <c r="E59" s="44">
        <v>21630</v>
      </c>
      <c r="F59" s="44">
        <v>6195</v>
      </c>
      <c r="G59" s="44">
        <v>1010</v>
      </c>
      <c r="H59" s="44">
        <v>21630</v>
      </c>
      <c r="I59" s="43">
        <f t="shared" si="0"/>
        <v>4.6694405917706891E-2</v>
      </c>
    </row>
    <row r="60" spans="2:9" ht="6.75" customHeight="1" x14ac:dyDescent="0.3">
      <c r="D60" s="2"/>
    </row>
    <row r="61" spans="2:9" x14ac:dyDescent="0.3">
      <c r="B61" s="33" t="s">
        <v>250</v>
      </c>
      <c r="C61" s="18" t="s">
        <v>38</v>
      </c>
      <c r="D61" s="21" t="s">
        <v>152</v>
      </c>
      <c r="E61" s="44">
        <v>16925</v>
      </c>
      <c r="F61" s="44" t="s">
        <v>588</v>
      </c>
      <c r="G61" s="44">
        <v>525</v>
      </c>
      <c r="H61" s="44">
        <v>16925</v>
      </c>
      <c r="I61" s="43">
        <f>IF(G61="*","*",IF(OR(G61="**",H61="**",),"**",G61/H61))</f>
        <v>3.10192023633678E-2</v>
      </c>
    </row>
    <row r="62" spans="2:9" x14ac:dyDescent="0.3">
      <c r="B62" s="33" t="s">
        <v>250</v>
      </c>
      <c r="C62" s="18" t="s">
        <v>40</v>
      </c>
      <c r="D62" s="21" t="s">
        <v>153</v>
      </c>
      <c r="E62" s="44">
        <v>11115</v>
      </c>
      <c r="F62" s="44">
        <v>3955</v>
      </c>
      <c r="G62" s="44">
        <v>830</v>
      </c>
      <c r="H62" s="44">
        <v>11115</v>
      </c>
      <c r="I62" s="43">
        <f t="shared" ref="I62:I124" si="1">IF(G62="*","*",IF(OR(G62="**",H62="**",),"**",G62/H62))</f>
        <v>7.4673864147548355E-2</v>
      </c>
    </row>
    <row r="63" spans="2:9" x14ac:dyDescent="0.3">
      <c r="B63" s="33" t="s">
        <v>250</v>
      </c>
      <c r="C63" s="18" t="s">
        <v>42</v>
      </c>
      <c r="D63" s="21" t="s">
        <v>300</v>
      </c>
      <c r="E63" s="44">
        <v>8440</v>
      </c>
      <c r="F63" s="44">
        <v>3765</v>
      </c>
      <c r="G63" s="44">
        <v>420</v>
      </c>
      <c r="H63" s="44">
        <v>8440</v>
      </c>
      <c r="I63" s="43">
        <f t="shared" si="1"/>
        <v>4.9763033175355451E-2</v>
      </c>
    </row>
    <row r="64" spans="2:9" x14ac:dyDescent="0.3">
      <c r="B64" s="33" t="s">
        <v>250</v>
      </c>
      <c r="C64" s="18" t="s">
        <v>43</v>
      </c>
      <c r="D64" s="21" t="s">
        <v>301</v>
      </c>
      <c r="E64" s="44">
        <v>14390</v>
      </c>
      <c r="F64" s="44" t="s">
        <v>588</v>
      </c>
      <c r="G64" s="44">
        <v>1640</v>
      </c>
      <c r="H64" s="44">
        <v>14390</v>
      </c>
      <c r="I64" s="43">
        <f t="shared" si="1"/>
        <v>0.11396803335649756</v>
      </c>
    </row>
    <row r="65" spans="2:9" x14ac:dyDescent="0.3">
      <c r="B65" s="33" t="s">
        <v>250</v>
      </c>
      <c r="C65" s="18" t="s">
        <v>45</v>
      </c>
      <c r="D65" s="21" t="s">
        <v>156</v>
      </c>
      <c r="E65" s="44">
        <v>7575</v>
      </c>
      <c r="F65" s="44">
        <v>1445</v>
      </c>
      <c r="G65" s="44">
        <v>500</v>
      </c>
      <c r="H65" s="44">
        <v>7575</v>
      </c>
      <c r="I65" s="43">
        <f t="shared" si="1"/>
        <v>6.6006600660066E-2</v>
      </c>
    </row>
    <row r="66" spans="2:9" x14ac:dyDescent="0.3">
      <c r="B66" s="33" t="s">
        <v>250</v>
      </c>
      <c r="C66" s="18" t="s">
        <v>47</v>
      </c>
      <c r="D66" s="21" t="s">
        <v>158</v>
      </c>
      <c r="E66" s="44">
        <v>34325</v>
      </c>
      <c r="F66" s="44">
        <v>8165</v>
      </c>
      <c r="G66" s="44">
        <v>2275</v>
      </c>
      <c r="H66" s="44">
        <v>34325</v>
      </c>
      <c r="I66" s="43">
        <f t="shared" si="1"/>
        <v>6.6278222869628547E-2</v>
      </c>
    </row>
    <row r="67" spans="2:9" x14ac:dyDescent="0.3">
      <c r="B67" s="33" t="s">
        <v>250</v>
      </c>
      <c r="C67" s="18" t="s">
        <v>48</v>
      </c>
      <c r="D67" s="21" t="s">
        <v>159</v>
      </c>
      <c r="E67" s="44">
        <v>9060</v>
      </c>
      <c r="F67" s="44">
        <v>1935</v>
      </c>
      <c r="G67" s="44">
        <v>535</v>
      </c>
      <c r="H67" s="44">
        <v>9060</v>
      </c>
      <c r="I67" s="43">
        <f t="shared" si="1"/>
        <v>5.9050772626931571E-2</v>
      </c>
    </row>
    <row r="68" spans="2:9" x14ac:dyDescent="0.3">
      <c r="B68" s="33" t="s">
        <v>250</v>
      </c>
      <c r="C68" s="18" t="s">
        <v>49</v>
      </c>
      <c r="D68" s="21" t="s">
        <v>302</v>
      </c>
      <c r="E68" s="44">
        <v>13015</v>
      </c>
      <c r="F68" s="44">
        <v>3135</v>
      </c>
      <c r="G68" s="44">
        <v>710</v>
      </c>
      <c r="H68" s="44">
        <v>13015</v>
      </c>
      <c r="I68" s="43">
        <f t="shared" si="1"/>
        <v>5.4552439492892818E-2</v>
      </c>
    </row>
    <row r="69" spans="2:9" x14ac:dyDescent="0.3">
      <c r="B69" s="33" t="s">
        <v>250</v>
      </c>
      <c r="C69" s="18" t="s">
        <v>50</v>
      </c>
      <c r="D69" s="21" t="s">
        <v>160</v>
      </c>
      <c r="E69" s="44">
        <v>15390</v>
      </c>
      <c r="F69" s="44">
        <v>2830</v>
      </c>
      <c r="G69" s="44">
        <v>1475</v>
      </c>
      <c r="H69" s="44">
        <v>15390</v>
      </c>
      <c r="I69" s="43">
        <f t="shared" si="1"/>
        <v>9.5841455490578292E-2</v>
      </c>
    </row>
    <row r="70" spans="2:9" x14ac:dyDescent="0.3">
      <c r="B70" s="33" t="s">
        <v>250</v>
      </c>
      <c r="C70" s="18" t="s">
        <v>58</v>
      </c>
      <c r="D70" s="21" t="s">
        <v>166</v>
      </c>
      <c r="E70" s="44">
        <v>10195</v>
      </c>
      <c r="F70" s="44">
        <v>390</v>
      </c>
      <c r="G70" s="44">
        <v>650</v>
      </c>
      <c r="H70" s="44">
        <v>10195</v>
      </c>
      <c r="I70" s="43">
        <f>IF(G70="*","*",IF(OR(G70="**",H70="**",),"**",G70/H70))</f>
        <v>6.3756743501716534E-2</v>
      </c>
    </row>
    <row r="71" spans="2:9" x14ac:dyDescent="0.3">
      <c r="B71" s="33" t="s">
        <v>250</v>
      </c>
      <c r="C71" s="18" t="s">
        <v>59</v>
      </c>
      <c r="D71" s="21" t="s">
        <v>167</v>
      </c>
      <c r="E71" s="44">
        <v>6595</v>
      </c>
      <c r="F71" s="44">
        <v>2205</v>
      </c>
      <c r="G71" s="44">
        <v>855</v>
      </c>
      <c r="H71" s="44">
        <v>6595</v>
      </c>
      <c r="I71" s="43">
        <f t="shared" si="1"/>
        <v>0.12964366944655042</v>
      </c>
    </row>
    <row r="72" spans="2:9" x14ac:dyDescent="0.3">
      <c r="B72" s="33" t="s">
        <v>250</v>
      </c>
      <c r="C72" s="18" t="s">
        <v>68</v>
      </c>
      <c r="D72" s="21" t="s">
        <v>303</v>
      </c>
      <c r="E72" s="44">
        <v>8015</v>
      </c>
      <c r="F72" s="44">
        <v>4375</v>
      </c>
      <c r="G72" s="44">
        <v>465</v>
      </c>
      <c r="H72" s="44">
        <v>8015</v>
      </c>
      <c r="I72" s="43">
        <f t="shared" si="1"/>
        <v>5.8016219588271987E-2</v>
      </c>
    </row>
    <row r="73" spans="2:9" x14ac:dyDescent="0.3">
      <c r="B73" s="33" t="s">
        <v>250</v>
      </c>
      <c r="C73" s="18" t="s">
        <v>69</v>
      </c>
      <c r="D73" s="21" t="s">
        <v>172</v>
      </c>
      <c r="E73" s="44">
        <v>8115</v>
      </c>
      <c r="F73" s="44">
        <v>2270</v>
      </c>
      <c r="G73" s="44">
        <v>450</v>
      </c>
      <c r="H73" s="44">
        <v>8115</v>
      </c>
      <c r="I73" s="43">
        <f t="shared" si="1"/>
        <v>5.545286506469501E-2</v>
      </c>
    </row>
    <row r="74" spans="2:9" x14ac:dyDescent="0.3">
      <c r="B74" s="33" t="s">
        <v>240</v>
      </c>
      <c r="C74" s="18" t="s">
        <v>21</v>
      </c>
      <c r="D74" s="21" t="s">
        <v>304</v>
      </c>
      <c r="E74" s="44" t="s">
        <v>588</v>
      </c>
      <c r="F74" s="44" t="s">
        <v>588</v>
      </c>
      <c r="G74" s="44" t="s">
        <v>588</v>
      </c>
      <c r="H74" s="44" t="s">
        <v>588</v>
      </c>
      <c r="I74" s="43" t="str">
        <f t="shared" si="1"/>
        <v>**</v>
      </c>
    </row>
    <row r="75" spans="2:9" x14ac:dyDescent="0.3">
      <c r="B75" s="33" t="s">
        <v>240</v>
      </c>
      <c r="C75" s="18" t="s">
        <v>22</v>
      </c>
      <c r="D75" s="21" t="s">
        <v>141</v>
      </c>
      <c r="E75" s="44">
        <v>25940</v>
      </c>
      <c r="F75" s="44">
        <v>7165</v>
      </c>
      <c r="G75" s="44">
        <v>3520</v>
      </c>
      <c r="H75" s="44">
        <v>25940</v>
      </c>
      <c r="I75" s="43">
        <f t="shared" si="1"/>
        <v>0.13569776407093292</v>
      </c>
    </row>
    <row r="76" spans="2:9" x14ac:dyDescent="0.3">
      <c r="B76" s="33" t="s">
        <v>240</v>
      </c>
      <c r="C76" s="18" t="s">
        <v>23</v>
      </c>
      <c r="D76" s="21" t="s">
        <v>305</v>
      </c>
      <c r="E76" s="44">
        <v>12150</v>
      </c>
      <c r="F76" s="44">
        <v>4160</v>
      </c>
      <c r="G76" s="44">
        <v>350</v>
      </c>
      <c r="H76" s="44">
        <v>12150</v>
      </c>
      <c r="I76" s="43">
        <f t="shared" si="1"/>
        <v>2.8806584362139918E-2</v>
      </c>
    </row>
    <row r="77" spans="2:9" x14ac:dyDescent="0.3">
      <c r="B77" s="33" t="s">
        <v>240</v>
      </c>
      <c r="C77" s="18" t="s">
        <v>24</v>
      </c>
      <c r="D77" s="21" t="s">
        <v>142</v>
      </c>
      <c r="E77" s="44">
        <v>12870</v>
      </c>
      <c r="F77" s="44" t="s">
        <v>588</v>
      </c>
      <c r="G77" s="44">
        <v>1380</v>
      </c>
      <c r="H77" s="44">
        <v>12870</v>
      </c>
      <c r="I77" s="43">
        <f t="shared" si="1"/>
        <v>0.10722610722610723</v>
      </c>
    </row>
    <row r="78" spans="2:9" x14ac:dyDescent="0.3">
      <c r="B78" s="33" t="s">
        <v>240</v>
      </c>
      <c r="C78" s="18" t="s">
        <v>25</v>
      </c>
      <c r="D78" s="21" t="s">
        <v>306</v>
      </c>
      <c r="E78" s="44">
        <v>9600</v>
      </c>
      <c r="F78" s="44">
        <v>3405</v>
      </c>
      <c r="G78" s="44">
        <v>2040</v>
      </c>
      <c r="H78" s="44">
        <v>9600</v>
      </c>
      <c r="I78" s="43">
        <f t="shared" si="1"/>
        <v>0.21249999999999999</v>
      </c>
    </row>
    <row r="79" spans="2:9" x14ac:dyDescent="0.3">
      <c r="B79" s="33" t="s">
        <v>240</v>
      </c>
      <c r="C79" s="18" t="s">
        <v>26</v>
      </c>
      <c r="D79" s="21" t="s">
        <v>307</v>
      </c>
      <c r="E79" s="44">
        <v>10930</v>
      </c>
      <c r="F79" s="44">
        <v>2880</v>
      </c>
      <c r="G79" s="44">
        <v>160</v>
      </c>
      <c r="H79" s="44">
        <v>10930</v>
      </c>
      <c r="I79" s="43">
        <f t="shared" si="1"/>
        <v>1.463860933211345E-2</v>
      </c>
    </row>
    <row r="80" spans="2:9" x14ac:dyDescent="0.3">
      <c r="B80" s="33" t="s">
        <v>240</v>
      </c>
      <c r="C80" s="18" t="s">
        <v>27</v>
      </c>
      <c r="D80" s="21" t="s">
        <v>143</v>
      </c>
      <c r="E80" s="44">
        <v>11005</v>
      </c>
      <c r="F80" s="44">
        <v>1890</v>
      </c>
      <c r="G80" s="44">
        <v>55</v>
      </c>
      <c r="H80" s="44">
        <v>11005</v>
      </c>
      <c r="I80" s="43">
        <f t="shared" si="1"/>
        <v>4.9977283053157656E-3</v>
      </c>
    </row>
    <row r="81" spans="2:9" x14ac:dyDescent="0.3">
      <c r="B81" s="33" t="s">
        <v>240</v>
      </c>
      <c r="C81" s="18" t="s">
        <v>28</v>
      </c>
      <c r="D81" s="21" t="s">
        <v>144</v>
      </c>
      <c r="E81" s="44">
        <v>16505</v>
      </c>
      <c r="F81" s="44">
        <v>5340</v>
      </c>
      <c r="G81" s="44">
        <v>1320</v>
      </c>
      <c r="H81" s="44">
        <v>16505</v>
      </c>
      <c r="I81" s="43">
        <f t="shared" si="1"/>
        <v>7.997576491972129E-2</v>
      </c>
    </row>
    <row r="82" spans="2:9" x14ac:dyDescent="0.3">
      <c r="B82" s="33" t="s">
        <v>240</v>
      </c>
      <c r="C82" s="18" t="s">
        <v>29</v>
      </c>
      <c r="D82" s="21" t="s">
        <v>145</v>
      </c>
      <c r="E82" s="44">
        <v>14965</v>
      </c>
      <c r="F82" s="44">
        <v>4240</v>
      </c>
      <c r="G82" s="44">
        <v>2050</v>
      </c>
      <c r="H82" s="44">
        <v>14965</v>
      </c>
      <c r="I82" s="43">
        <f t="shared" si="1"/>
        <v>0.13698630136986301</v>
      </c>
    </row>
    <row r="83" spans="2:9" x14ac:dyDescent="0.3">
      <c r="B83" s="33" t="s">
        <v>240</v>
      </c>
      <c r="C83" s="18" t="s">
        <v>30</v>
      </c>
      <c r="D83" s="21" t="s">
        <v>146</v>
      </c>
      <c r="E83" s="44">
        <v>6705</v>
      </c>
      <c r="F83" s="44">
        <v>1905</v>
      </c>
      <c r="G83" s="44">
        <v>835</v>
      </c>
      <c r="H83" s="44">
        <v>6705</v>
      </c>
      <c r="I83" s="43">
        <f t="shared" si="1"/>
        <v>0.12453392990305742</v>
      </c>
    </row>
    <row r="84" spans="2:9" x14ac:dyDescent="0.3">
      <c r="B84" s="33" t="s">
        <v>240</v>
      </c>
      <c r="C84" s="18" t="s">
        <v>31</v>
      </c>
      <c r="D84" s="21" t="s">
        <v>308</v>
      </c>
      <c r="E84" s="44">
        <v>15070</v>
      </c>
      <c r="F84" s="44">
        <v>4065</v>
      </c>
      <c r="G84" s="44">
        <v>1885</v>
      </c>
      <c r="H84" s="44">
        <v>15070</v>
      </c>
      <c r="I84" s="43">
        <f t="shared" si="1"/>
        <v>0.12508294625082947</v>
      </c>
    </row>
    <row r="85" spans="2:9" x14ac:dyDescent="0.3">
      <c r="B85" s="33" t="s">
        <v>240</v>
      </c>
      <c r="C85" s="18" t="s">
        <v>32</v>
      </c>
      <c r="D85" s="21" t="s">
        <v>309</v>
      </c>
      <c r="E85" s="44">
        <v>13810</v>
      </c>
      <c r="F85" s="44" t="s">
        <v>588</v>
      </c>
      <c r="G85" s="44">
        <v>1500</v>
      </c>
      <c r="H85" s="44">
        <v>13810</v>
      </c>
      <c r="I85" s="43">
        <f t="shared" si="1"/>
        <v>0.10861694424330195</v>
      </c>
    </row>
    <row r="86" spans="2:9" x14ac:dyDescent="0.3">
      <c r="B86" s="33" t="s">
        <v>240</v>
      </c>
      <c r="C86" s="18" t="s">
        <v>425</v>
      </c>
      <c r="D86" s="21" t="s">
        <v>426</v>
      </c>
      <c r="E86" s="44">
        <v>6115</v>
      </c>
      <c r="F86" s="44">
        <v>55</v>
      </c>
      <c r="G86" s="44">
        <v>0</v>
      </c>
      <c r="H86" s="44">
        <v>6115</v>
      </c>
      <c r="I86" s="43">
        <f t="shared" si="1"/>
        <v>0</v>
      </c>
    </row>
    <row r="87" spans="2:9" x14ac:dyDescent="0.3">
      <c r="B87" s="33" t="s">
        <v>240</v>
      </c>
      <c r="C87" s="18" t="s">
        <v>33</v>
      </c>
      <c r="D87" s="21" t="s">
        <v>147</v>
      </c>
      <c r="E87" s="44">
        <v>25605</v>
      </c>
      <c r="F87" s="44" t="s">
        <v>588</v>
      </c>
      <c r="G87" s="44">
        <v>3095</v>
      </c>
      <c r="H87" s="44">
        <v>25605</v>
      </c>
      <c r="I87" s="43">
        <f t="shared" si="1"/>
        <v>0.12087482913493458</v>
      </c>
    </row>
    <row r="88" spans="2:9" x14ac:dyDescent="0.3">
      <c r="B88" s="33" t="s">
        <v>240</v>
      </c>
      <c r="C88" s="18" t="s">
        <v>34</v>
      </c>
      <c r="D88" s="21" t="s">
        <v>148</v>
      </c>
      <c r="E88" s="44">
        <v>8640</v>
      </c>
      <c r="F88" s="44">
        <v>2915</v>
      </c>
      <c r="G88" s="44">
        <v>1000</v>
      </c>
      <c r="H88" s="44">
        <v>8640</v>
      </c>
      <c r="I88" s="43">
        <f t="shared" si="1"/>
        <v>0.11574074074074074</v>
      </c>
    </row>
    <row r="89" spans="2:9" x14ac:dyDescent="0.3">
      <c r="B89" s="33" t="s">
        <v>240</v>
      </c>
      <c r="C89" s="18" t="s">
        <v>35</v>
      </c>
      <c r="D89" s="21" t="s">
        <v>149</v>
      </c>
      <c r="E89" s="44">
        <v>5720</v>
      </c>
      <c r="F89" s="44">
        <v>2630</v>
      </c>
      <c r="G89" s="44">
        <v>570</v>
      </c>
      <c r="H89" s="44">
        <v>5720</v>
      </c>
      <c r="I89" s="43">
        <f t="shared" si="1"/>
        <v>9.9650349650349648E-2</v>
      </c>
    </row>
    <row r="90" spans="2:9" x14ac:dyDescent="0.3">
      <c r="B90" s="33" t="s">
        <v>240</v>
      </c>
      <c r="C90" s="18" t="s">
        <v>36</v>
      </c>
      <c r="D90" s="21" t="s">
        <v>150</v>
      </c>
      <c r="E90" s="44">
        <v>13745</v>
      </c>
      <c r="F90" s="44">
        <v>2940</v>
      </c>
      <c r="G90" s="44">
        <v>295</v>
      </c>
      <c r="H90" s="44">
        <v>13745</v>
      </c>
      <c r="I90" s="43">
        <f t="shared" si="1"/>
        <v>2.1462349945434705E-2</v>
      </c>
    </row>
    <row r="91" spans="2:9" x14ac:dyDescent="0.3">
      <c r="B91" s="33" t="s">
        <v>240</v>
      </c>
      <c r="C91" s="18" t="s">
        <v>37</v>
      </c>
      <c r="D91" s="21" t="s">
        <v>151</v>
      </c>
      <c r="E91" s="44">
        <v>6940</v>
      </c>
      <c r="F91" s="44">
        <v>1565</v>
      </c>
      <c r="G91" s="44">
        <v>410</v>
      </c>
      <c r="H91" s="44">
        <v>6940</v>
      </c>
      <c r="I91" s="43">
        <f t="shared" si="1"/>
        <v>5.9077809798270896E-2</v>
      </c>
    </row>
    <row r="92" spans="2:9" x14ac:dyDescent="0.3">
      <c r="B92" s="33" t="s">
        <v>262</v>
      </c>
      <c r="C92" s="18" t="s">
        <v>39</v>
      </c>
      <c r="D92" s="21" t="s">
        <v>310</v>
      </c>
      <c r="E92" s="78" t="s">
        <v>588</v>
      </c>
      <c r="F92" s="78" t="s">
        <v>588</v>
      </c>
      <c r="G92" s="78" t="s">
        <v>588</v>
      </c>
      <c r="H92" s="78" t="s">
        <v>588</v>
      </c>
      <c r="I92" s="78" t="s">
        <v>588</v>
      </c>
    </row>
    <row r="93" spans="2:9" x14ac:dyDescent="0.3">
      <c r="B93" s="33" t="s">
        <v>262</v>
      </c>
      <c r="C93" s="18" t="s">
        <v>41</v>
      </c>
      <c r="D93" s="21" t="s">
        <v>154</v>
      </c>
      <c r="E93" s="44">
        <v>7330</v>
      </c>
      <c r="F93" s="44" t="s">
        <v>588</v>
      </c>
      <c r="G93" s="44">
        <v>345</v>
      </c>
      <c r="H93" s="44">
        <v>7330</v>
      </c>
      <c r="I93" s="43">
        <f t="shared" si="1"/>
        <v>4.7066848567530697E-2</v>
      </c>
    </row>
    <row r="94" spans="2:9" x14ac:dyDescent="0.3">
      <c r="B94" s="33" t="s">
        <v>262</v>
      </c>
      <c r="C94" s="18" t="s">
        <v>44</v>
      </c>
      <c r="D94" s="21" t="s">
        <v>155</v>
      </c>
      <c r="E94" s="44">
        <v>6795</v>
      </c>
      <c r="F94" s="44">
        <v>2345</v>
      </c>
      <c r="G94" s="44">
        <v>890</v>
      </c>
      <c r="H94" s="44">
        <v>6795</v>
      </c>
      <c r="I94" s="43">
        <f t="shared" si="1"/>
        <v>0.1309786607799853</v>
      </c>
    </row>
    <row r="95" spans="2:9" x14ac:dyDescent="0.3">
      <c r="B95" s="33" t="s">
        <v>262</v>
      </c>
      <c r="C95" s="18" t="s">
        <v>46</v>
      </c>
      <c r="D95" s="21" t="s">
        <v>157</v>
      </c>
      <c r="E95" s="44">
        <v>10175</v>
      </c>
      <c r="F95" s="44">
        <v>3105</v>
      </c>
      <c r="G95" s="44">
        <v>1015</v>
      </c>
      <c r="H95" s="44">
        <v>10175</v>
      </c>
      <c r="I95" s="43">
        <f t="shared" si="1"/>
        <v>9.9754299754299752E-2</v>
      </c>
    </row>
    <row r="96" spans="2:9" x14ac:dyDescent="0.3">
      <c r="B96" s="33" t="s">
        <v>262</v>
      </c>
      <c r="C96" s="18" t="s">
        <v>51</v>
      </c>
      <c r="D96" s="21" t="s">
        <v>161</v>
      </c>
      <c r="E96" s="44">
        <v>12080</v>
      </c>
      <c r="F96" s="44">
        <v>4795</v>
      </c>
      <c r="G96" s="44">
        <v>1775</v>
      </c>
      <c r="H96" s="44">
        <v>12080</v>
      </c>
      <c r="I96" s="43">
        <f t="shared" si="1"/>
        <v>0.14693708609271522</v>
      </c>
    </row>
    <row r="97" spans="2:9" x14ac:dyDescent="0.3">
      <c r="B97" s="33" t="s">
        <v>262</v>
      </c>
      <c r="C97" s="18" t="s">
        <v>52</v>
      </c>
      <c r="D97" s="21" t="s">
        <v>162</v>
      </c>
      <c r="E97" s="44">
        <v>18555</v>
      </c>
      <c r="F97" s="44" t="s">
        <v>588</v>
      </c>
      <c r="G97" s="44">
        <v>1860</v>
      </c>
      <c r="H97" s="44">
        <v>18555</v>
      </c>
      <c r="I97" s="43">
        <f t="shared" si="1"/>
        <v>0.10024252223120453</v>
      </c>
    </row>
    <row r="98" spans="2:9" x14ac:dyDescent="0.3">
      <c r="B98" s="33" t="s">
        <v>262</v>
      </c>
      <c r="C98" s="18" t="s">
        <v>53</v>
      </c>
      <c r="D98" s="21" t="s">
        <v>311</v>
      </c>
      <c r="E98" s="44">
        <v>13800</v>
      </c>
      <c r="F98" s="44">
        <v>3235</v>
      </c>
      <c r="G98" s="44">
        <v>710</v>
      </c>
      <c r="H98" s="44">
        <v>13800</v>
      </c>
      <c r="I98" s="43">
        <f t="shared" si="1"/>
        <v>5.1449275362318837E-2</v>
      </c>
    </row>
    <row r="99" spans="2:9" x14ac:dyDescent="0.3">
      <c r="B99" s="33" t="s">
        <v>262</v>
      </c>
      <c r="C99" s="18" t="s">
        <v>54</v>
      </c>
      <c r="D99" s="21" t="s">
        <v>163</v>
      </c>
      <c r="E99" s="44" t="s">
        <v>588</v>
      </c>
      <c r="F99" s="44" t="s">
        <v>588</v>
      </c>
      <c r="G99" s="44" t="s">
        <v>588</v>
      </c>
      <c r="H99" s="44" t="s">
        <v>588</v>
      </c>
      <c r="I99" s="43" t="str">
        <f t="shared" si="1"/>
        <v>**</v>
      </c>
    </row>
    <row r="100" spans="2:9" x14ac:dyDescent="0.3">
      <c r="B100" s="33" t="s">
        <v>262</v>
      </c>
      <c r="C100" s="18" t="s">
        <v>56</v>
      </c>
      <c r="D100" s="21" t="s">
        <v>164</v>
      </c>
      <c r="E100" s="44">
        <v>8355</v>
      </c>
      <c r="F100" s="44">
        <v>2320</v>
      </c>
      <c r="G100" s="44">
        <v>150</v>
      </c>
      <c r="H100" s="44">
        <v>8355</v>
      </c>
      <c r="I100" s="43">
        <f t="shared" si="1"/>
        <v>1.7953321364452424E-2</v>
      </c>
    </row>
    <row r="101" spans="2:9" x14ac:dyDescent="0.3">
      <c r="B101" s="33" t="s">
        <v>262</v>
      </c>
      <c r="C101" s="18" t="s">
        <v>57</v>
      </c>
      <c r="D101" s="21" t="s">
        <v>165</v>
      </c>
      <c r="E101" s="44">
        <v>10300</v>
      </c>
      <c r="F101" s="44">
        <v>3635</v>
      </c>
      <c r="G101" s="44">
        <v>760</v>
      </c>
      <c r="H101" s="44">
        <v>10300</v>
      </c>
      <c r="I101" s="43">
        <f t="shared" si="1"/>
        <v>7.3786407766990289E-2</v>
      </c>
    </row>
    <row r="102" spans="2:9" x14ac:dyDescent="0.3">
      <c r="B102" s="33" t="s">
        <v>262</v>
      </c>
      <c r="C102" s="18" t="s">
        <v>60</v>
      </c>
      <c r="D102" s="21" t="s">
        <v>168</v>
      </c>
      <c r="E102" s="44">
        <v>13755</v>
      </c>
      <c r="F102" s="44">
        <v>6540</v>
      </c>
      <c r="G102" s="44">
        <v>1040</v>
      </c>
      <c r="H102" s="44">
        <v>13755</v>
      </c>
      <c r="I102" s="43">
        <f t="shared" si="1"/>
        <v>7.5608869501999271E-2</v>
      </c>
    </row>
    <row r="103" spans="2:9" x14ac:dyDescent="0.3">
      <c r="B103" s="33" t="s">
        <v>262</v>
      </c>
      <c r="C103" s="18" t="s">
        <v>55</v>
      </c>
      <c r="D103" s="21" t="s">
        <v>312</v>
      </c>
      <c r="E103" s="44" t="s">
        <v>588</v>
      </c>
      <c r="F103" s="44" t="s">
        <v>588</v>
      </c>
      <c r="G103" s="44" t="s">
        <v>588</v>
      </c>
      <c r="H103" s="44" t="s">
        <v>588</v>
      </c>
      <c r="I103" s="44" t="s">
        <v>588</v>
      </c>
    </row>
    <row r="104" spans="2:9" x14ac:dyDescent="0.3">
      <c r="B104" s="33" t="s">
        <v>262</v>
      </c>
      <c r="C104" s="18" t="s">
        <v>61</v>
      </c>
      <c r="D104" s="21" t="s">
        <v>169</v>
      </c>
      <c r="E104" s="44">
        <v>10410</v>
      </c>
      <c r="F104" s="44">
        <v>4215</v>
      </c>
      <c r="G104" s="44">
        <v>2000</v>
      </c>
      <c r="H104" s="44">
        <v>10410</v>
      </c>
      <c r="I104" s="43">
        <f t="shared" si="1"/>
        <v>0.19212295869356388</v>
      </c>
    </row>
    <row r="105" spans="2:9" x14ac:dyDescent="0.3">
      <c r="B105" s="33" t="s">
        <v>262</v>
      </c>
      <c r="C105" s="18" t="s">
        <v>62</v>
      </c>
      <c r="D105" s="21" t="s">
        <v>170</v>
      </c>
      <c r="E105" s="44">
        <v>35100</v>
      </c>
      <c r="F105" s="44">
        <v>9790</v>
      </c>
      <c r="G105" s="44">
        <v>5070</v>
      </c>
      <c r="H105" s="44">
        <v>35100</v>
      </c>
      <c r="I105" s="43">
        <f t="shared" si="1"/>
        <v>0.14444444444444443</v>
      </c>
    </row>
    <row r="106" spans="2:9" x14ac:dyDescent="0.3">
      <c r="B106" s="33" t="s">
        <v>262</v>
      </c>
      <c r="C106" s="18" t="s">
        <v>63</v>
      </c>
      <c r="D106" s="21" t="s">
        <v>313</v>
      </c>
      <c r="E106" s="44">
        <v>13705</v>
      </c>
      <c r="F106" s="44" t="s">
        <v>588</v>
      </c>
      <c r="G106" s="44">
        <v>1820</v>
      </c>
      <c r="H106" s="44">
        <v>13705</v>
      </c>
      <c r="I106" s="43">
        <f t="shared" si="1"/>
        <v>0.13279824881430136</v>
      </c>
    </row>
    <row r="107" spans="2:9" x14ac:dyDescent="0.3">
      <c r="B107" s="33" t="s">
        <v>262</v>
      </c>
      <c r="C107" s="18" t="s">
        <v>64</v>
      </c>
      <c r="D107" s="21" t="s">
        <v>314</v>
      </c>
      <c r="E107" s="44">
        <v>23030</v>
      </c>
      <c r="F107" s="44">
        <v>5180</v>
      </c>
      <c r="G107" s="44">
        <v>2300</v>
      </c>
      <c r="H107" s="44">
        <v>23030</v>
      </c>
      <c r="I107" s="43">
        <f t="shared" si="1"/>
        <v>9.9869735128093787E-2</v>
      </c>
    </row>
    <row r="108" spans="2:9" x14ac:dyDescent="0.3">
      <c r="B108" s="33" t="s">
        <v>262</v>
      </c>
      <c r="C108" s="18" t="s">
        <v>65</v>
      </c>
      <c r="D108" s="21" t="s">
        <v>315</v>
      </c>
      <c r="E108" s="44">
        <v>23645</v>
      </c>
      <c r="F108" s="44">
        <v>6735</v>
      </c>
      <c r="G108" s="44">
        <v>2285</v>
      </c>
      <c r="H108" s="44">
        <v>23645</v>
      </c>
      <c r="I108" s="43">
        <f t="shared" si="1"/>
        <v>9.6637766969761049E-2</v>
      </c>
    </row>
    <row r="109" spans="2:9" x14ac:dyDescent="0.3">
      <c r="B109" s="33" t="s">
        <v>262</v>
      </c>
      <c r="C109" s="18" t="s">
        <v>66</v>
      </c>
      <c r="D109" s="21" t="s">
        <v>316</v>
      </c>
      <c r="E109" s="44">
        <v>14735</v>
      </c>
      <c r="F109" s="44">
        <v>3120</v>
      </c>
      <c r="G109" s="44">
        <v>2245</v>
      </c>
      <c r="H109" s="44">
        <v>14735</v>
      </c>
      <c r="I109" s="43">
        <f t="shared" si="1"/>
        <v>0.15235833050559891</v>
      </c>
    </row>
    <row r="110" spans="2:9" x14ac:dyDescent="0.3">
      <c r="B110" s="33" t="s">
        <v>262</v>
      </c>
      <c r="C110" s="18" t="s">
        <v>67</v>
      </c>
      <c r="D110" s="21" t="s">
        <v>171</v>
      </c>
      <c r="E110" s="44">
        <v>9500</v>
      </c>
      <c r="F110" s="44">
        <v>2870</v>
      </c>
      <c r="G110" s="44">
        <v>355</v>
      </c>
      <c r="H110" s="44">
        <v>9500</v>
      </c>
      <c r="I110" s="43">
        <f t="shared" si="1"/>
        <v>3.7368421052631579E-2</v>
      </c>
    </row>
    <row r="111" spans="2:9" x14ac:dyDescent="0.3">
      <c r="B111" s="33" t="s">
        <v>262</v>
      </c>
      <c r="C111" s="18" t="s">
        <v>70</v>
      </c>
      <c r="D111" s="21" t="s">
        <v>173</v>
      </c>
      <c r="E111" s="44">
        <v>13970</v>
      </c>
      <c r="F111" s="44">
        <v>3645</v>
      </c>
      <c r="G111" s="44">
        <v>2050</v>
      </c>
      <c r="H111" s="44">
        <v>13970</v>
      </c>
      <c r="I111" s="43">
        <f t="shared" si="1"/>
        <v>0.1467430207587688</v>
      </c>
    </row>
    <row r="112" spans="2:9" x14ac:dyDescent="0.3">
      <c r="B112" s="33" t="s">
        <v>262</v>
      </c>
      <c r="C112" s="18" t="s">
        <v>71</v>
      </c>
      <c r="D112" s="21" t="s">
        <v>174</v>
      </c>
      <c r="E112" s="44">
        <v>6165</v>
      </c>
      <c r="F112" s="44">
        <v>2000</v>
      </c>
      <c r="G112" s="44">
        <v>780</v>
      </c>
      <c r="H112" s="44">
        <v>6165</v>
      </c>
      <c r="I112" s="43">
        <f t="shared" si="1"/>
        <v>0.12652068126520682</v>
      </c>
    </row>
    <row r="113" spans="2:9" x14ac:dyDescent="0.3">
      <c r="B113" s="33" t="s">
        <v>274</v>
      </c>
      <c r="C113" s="18" t="s">
        <v>73</v>
      </c>
      <c r="D113" s="21" t="s">
        <v>176</v>
      </c>
      <c r="E113" s="44" t="s">
        <v>588</v>
      </c>
      <c r="F113" s="44" t="s">
        <v>588</v>
      </c>
      <c r="G113" s="44" t="s">
        <v>588</v>
      </c>
      <c r="H113" s="44" t="s">
        <v>588</v>
      </c>
      <c r="I113" s="43" t="str">
        <f t="shared" si="1"/>
        <v>**</v>
      </c>
    </row>
    <row r="114" spans="2:9" x14ac:dyDescent="0.3">
      <c r="B114" s="33" t="s">
        <v>274</v>
      </c>
      <c r="C114" s="18" t="s">
        <v>75</v>
      </c>
      <c r="D114" s="21" t="s">
        <v>178</v>
      </c>
      <c r="E114" s="44">
        <v>9225</v>
      </c>
      <c r="F114" s="44">
        <v>2855</v>
      </c>
      <c r="G114" s="44">
        <v>240</v>
      </c>
      <c r="H114" s="44">
        <v>9225</v>
      </c>
      <c r="I114" s="43">
        <f t="shared" si="1"/>
        <v>2.6016260162601626E-2</v>
      </c>
    </row>
    <row r="115" spans="2:9" x14ac:dyDescent="0.3">
      <c r="B115" s="33" t="s">
        <v>274</v>
      </c>
      <c r="C115" s="18" t="s">
        <v>78</v>
      </c>
      <c r="D115" s="21" t="s">
        <v>181</v>
      </c>
      <c r="E115" s="44">
        <v>12145</v>
      </c>
      <c r="F115" s="44" t="s">
        <v>588</v>
      </c>
      <c r="G115" s="44">
        <v>600</v>
      </c>
      <c r="H115" s="44">
        <v>12145</v>
      </c>
      <c r="I115" s="43">
        <f t="shared" si="1"/>
        <v>4.9403046521202143E-2</v>
      </c>
    </row>
    <row r="116" spans="2:9" x14ac:dyDescent="0.3">
      <c r="B116" s="33" t="s">
        <v>274</v>
      </c>
      <c r="C116" s="18" t="s">
        <v>79</v>
      </c>
      <c r="D116" s="21" t="s">
        <v>317</v>
      </c>
      <c r="E116" s="44">
        <v>16270</v>
      </c>
      <c r="F116" s="44">
        <v>6830</v>
      </c>
      <c r="G116" s="44">
        <v>245</v>
      </c>
      <c r="H116" s="44">
        <v>16270</v>
      </c>
      <c r="I116" s="43">
        <f t="shared" si="1"/>
        <v>1.505838967424708E-2</v>
      </c>
    </row>
    <row r="117" spans="2:9" x14ac:dyDescent="0.3">
      <c r="B117" s="33" t="s">
        <v>274</v>
      </c>
      <c r="C117" s="18" t="s">
        <v>81</v>
      </c>
      <c r="D117" s="21" t="s">
        <v>318</v>
      </c>
      <c r="E117" s="44">
        <v>14450</v>
      </c>
      <c r="F117" s="44">
        <v>3655</v>
      </c>
      <c r="G117" s="44">
        <v>975</v>
      </c>
      <c r="H117" s="44">
        <v>14450</v>
      </c>
      <c r="I117" s="43">
        <f t="shared" si="1"/>
        <v>6.7474048442906581E-2</v>
      </c>
    </row>
    <row r="118" spans="2:9" x14ac:dyDescent="0.3">
      <c r="B118" s="33" t="s">
        <v>274</v>
      </c>
      <c r="C118" s="18" t="s">
        <v>82</v>
      </c>
      <c r="D118" s="21" t="s">
        <v>319</v>
      </c>
      <c r="E118" s="44">
        <v>16495</v>
      </c>
      <c r="F118" s="44">
        <v>4230</v>
      </c>
      <c r="G118" s="44">
        <v>435</v>
      </c>
      <c r="H118" s="44">
        <v>16495</v>
      </c>
      <c r="I118" s="43">
        <f t="shared" si="1"/>
        <v>2.6371627765989693E-2</v>
      </c>
    </row>
    <row r="119" spans="2:9" x14ac:dyDescent="0.3">
      <c r="B119" s="33" t="s">
        <v>274</v>
      </c>
      <c r="C119" s="18" t="s">
        <v>85</v>
      </c>
      <c r="D119" s="21" t="s">
        <v>184</v>
      </c>
      <c r="E119" s="44">
        <v>6090</v>
      </c>
      <c r="F119" s="44" t="s">
        <v>588</v>
      </c>
      <c r="G119" s="44">
        <v>45</v>
      </c>
      <c r="H119" s="44">
        <v>6090</v>
      </c>
      <c r="I119" s="43">
        <f t="shared" si="1"/>
        <v>7.3891625615763543E-3</v>
      </c>
    </row>
    <row r="120" spans="2:9" x14ac:dyDescent="0.3">
      <c r="B120" s="33" t="s">
        <v>274</v>
      </c>
      <c r="C120" s="18" t="s">
        <v>86</v>
      </c>
      <c r="D120" s="21" t="s">
        <v>320</v>
      </c>
      <c r="E120" s="44">
        <v>5415</v>
      </c>
      <c r="F120" s="44">
        <v>1345</v>
      </c>
      <c r="G120" s="44">
        <v>50</v>
      </c>
      <c r="H120" s="44">
        <v>5415</v>
      </c>
      <c r="I120" s="43">
        <f t="shared" si="1"/>
        <v>9.2336103416435829E-3</v>
      </c>
    </row>
    <row r="121" spans="2:9" x14ac:dyDescent="0.3">
      <c r="B121" s="33" t="s">
        <v>274</v>
      </c>
      <c r="C121" s="18" t="s">
        <v>87</v>
      </c>
      <c r="D121" s="21" t="s">
        <v>321</v>
      </c>
      <c r="E121" s="44">
        <v>10265</v>
      </c>
      <c r="F121" s="44">
        <v>4355</v>
      </c>
      <c r="G121" s="44">
        <v>1240</v>
      </c>
      <c r="H121" s="44">
        <v>10265</v>
      </c>
      <c r="I121" s="43">
        <f t="shared" si="1"/>
        <v>0.12079883097905504</v>
      </c>
    </row>
    <row r="122" spans="2:9" x14ac:dyDescent="0.3">
      <c r="B122" s="33" t="s">
        <v>274</v>
      </c>
      <c r="C122" s="18" t="s">
        <v>89</v>
      </c>
      <c r="D122" s="21" t="s">
        <v>186</v>
      </c>
      <c r="E122" s="44">
        <v>19555</v>
      </c>
      <c r="F122" s="44">
        <v>6790</v>
      </c>
      <c r="G122" s="44">
        <v>1370</v>
      </c>
      <c r="H122" s="44">
        <v>19555</v>
      </c>
      <c r="I122" s="43">
        <f t="shared" si="1"/>
        <v>7.0058808488877522E-2</v>
      </c>
    </row>
    <row r="123" spans="2:9" x14ac:dyDescent="0.3">
      <c r="B123" s="33" t="s">
        <v>274</v>
      </c>
      <c r="C123" s="18" t="s">
        <v>92</v>
      </c>
      <c r="D123" s="21" t="s">
        <v>189</v>
      </c>
      <c r="E123" s="44">
        <v>16950</v>
      </c>
      <c r="F123" s="44">
        <v>3680</v>
      </c>
      <c r="G123" s="44">
        <v>1125</v>
      </c>
      <c r="H123" s="44">
        <v>16950</v>
      </c>
      <c r="I123" s="43">
        <f t="shared" si="1"/>
        <v>6.637168141592921E-2</v>
      </c>
    </row>
    <row r="124" spans="2:9" x14ac:dyDescent="0.3">
      <c r="B124" s="33" t="s">
        <v>274</v>
      </c>
      <c r="C124" s="18" t="s">
        <v>93</v>
      </c>
      <c r="D124" s="21" t="s">
        <v>190</v>
      </c>
      <c r="E124" s="44">
        <v>9035</v>
      </c>
      <c r="F124" s="44">
        <v>2385</v>
      </c>
      <c r="G124" s="44">
        <v>920</v>
      </c>
      <c r="H124" s="44">
        <v>9035</v>
      </c>
      <c r="I124" s="43">
        <f t="shared" si="1"/>
        <v>0.1018262313226342</v>
      </c>
    </row>
    <row r="125" spans="2:9" x14ac:dyDescent="0.3">
      <c r="B125" s="33" t="s">
        <v>274</v>
      </c>
      <c r="C125" s="18" t="s">
        <v>94</v>
      </c>
      <c r="D125" s="21" t="s">
        <v>322</v>
      </c>
      <c r="E125" s="44" t="s">
        <v>588</v>
      </c>
      <c r="F125" s="44" t="s">
        <v>588</v>
      </c>
      <c r="G125" s="44" t="s">
        <v>588</v>
      </c>
      <c r="H125" s="44" t="s">
        <v>588</v>
      </c>
      <c r="I125" s="43" t="str">
        <f t="shared" ref="I125:I183" si="2">IF(G125="*","*",IF(OR(G125="**",H125="**",),"**",G125/H125))</f>
        <v>**</v>
      </c>
    </row>
    <row r="126" spans="2:9" x14ac:dyDescent="0.3">
      <c r="B126" s="33" t="s">
        <v>274</v>
      </c>
      <c r="C126" s="18" t="s">
        <v>95</v>
      </c>
      <c r="D126" s="21" t="s">
        <v>323</v>
      </c>
      <c r="E126" s="44">
        <v>9050</v>
      </c>
      <c r="F126" s="44">
        <v>3730</v>
      </c>
      <c r="G126" s="44">
        <v>1435</v>
      </c>
      <c r="H126" s="44">
        <v>9050</v>
      </c>
      <c r="I126" s="43">
        <f t="shared" si="2"/>
        <v>0.15856353591160222</v>
      </c>
    </row>
    <row r="127" spans="2:9" x14ac:dyDescent="0.3">
      <c r="B127" s="33" t="s">
        <v>274</v>
      </c>
      <c r="C127" s="18" t="s">
        <v>96</v>
      </c>
      <c r="D127" s="21" t="s">
        <v>191</v>
      </c>
      <c r="E127" s="44">
        <v>9915</v>
      </c>
      <c r="F127" s="44">
        <v>5460</v>
      </c>
      <c r="G127" s="44">
        <v>15</v>
      </c>
      <c r="H127" s="44">
        <v>9915</v>
      </c>
      <c r="I127" s="43">
        <f t="shared" si="2"/>
        <v>1.5128593040847202E-3</v>
      </c>
    </row>
    <row r="128" spans="2:9" x14ac:dyDescent="0.3">
      <c r="B128" s="33" t="s">
        <v>274</v>
      </c>
      <c r="C128" s="18" t="s">
        <v>98</v>
      </c>
      <c r="D128" s="21" t="s">
        <v>192</v>
      </c>
      <c r="E128" s="44">
        <v>5310</v>
      </c>
      <c r="F128" s="44">
        <v>955</v>
      </c>
      <c r="G128" s="44" t="s">
        <v>601</v>
      </c>
      <c r="H128" s="44">
        <v>5310</v>
      </c>
      <c r="I128" s="43" t="str">
        <f t="shared" si="2"/>
        <v>*</v>
      </c>
    </row>
    <row r="129" spans="2:9" x14ac:dyDescent="0.3">
      <c r="B129" s="33" t="s">
        <v>274</v>
      </c>
      <c r="C129" s="18" t="s">
        <v>99</v>
      </c>
      <c r="D129" s="21" t="s">
        <v>193</v>
      </c>
      <c r="E129" s="44">
        <v>10345</v>
      </c>
      <c r="F129" s="44">
        <v>3525</v>
      </c>
      <c r="G129" s="44">
        <v>270</v>
      </c>
      <c r="H129" s="44">
        <v>10345</v>
      </c>
      <c r="I129" s="43">
        <f t="shared" si="2"/>
        <v>2.6099565007249879E-2</v>
      </c>
    </row>
    <row r="130" spans="2:9" x14ac:dyDescent="0.3">
      <c r="B130" s="33" t="s">
        <v>274</v>
      </c>
      <c r="C130" s="18" t="s">
        <v>100</v>
      </c>
      <c r="D130" s="21" t="s">
        <v>194</v>
      </c>
      <c r="E130" s="44">
        <v>7240</v>
      </c>
      <c r="F130" s="44" t="s">
        <v>588</v>
      </c>
      <c r="G130" s="44">
        <v>235</v>
      </c>
      <c r="H130" s="44">
        <v>7240</v>
      </c>
      <c r="I130" s="43">
        <f t="shared" si="2"/>
        <v>3.2458563535911603E-2</v>
      </c>
    </row>
    <row r="131" spans="2:9" x14ac:dyDescent="0.3">
      <c r="B131" s="33" t="s">
        <v>274</v>
      </c>
      <c r="C131" s="18" t="s">
        <v>101</v>
      </c>
      <c r="D131" s="21" t="s">
        <v>195</v>
      </c>
      <c r="E131" s="44">
        <v>13195</v>
      </c>
      <c r="F131" s="44">
        <v>4520</v>
      </c>
      <c r="G131" s="44">
        <v>550</v>
      </c>
      <c r="H131" s="44">
        <v>13195</v>
      </c>
      <c r="I131" s="43">
        <f t="shared" si="2"/>
        <v>4.1682455475558926E-2</v>
      </c>
    </row>
    <row r="132" spans="2:9" x14ac:dyDescent="0.3">
      <c r="B132" s="33" t="s">
        <v>274</v>
      </c>
      <c r="C132" s="18" t="s">
        <v>105</v>
      </c>
      <c r="D132" s="21" t="s">
        <v>197</v>
      </c>
      <c r="E132" s="44">
        <v>14940</v>
      </c>
      <c r="F132" s="44">
        <v>3555</v>
      </c>
      <c r="G132" s="44">
        <v>330</v>
      </c>
      <c r="H132" s="44">
        <v>14940</v>
      </c>
      <c r="I132" s="43">
        <f t="shared" si="2"/>
        <v>2.2088353413654619E-2</v>
      </c>
    </row>
    <row r="133" spans="2:9" x14ac:dyDescent="0.3">
      <c r="B133" s="33" t="s">
        <v>274</v>
      </c>
      <c r="C133" s="18" t="s">
        <v>106</v>
      </c>
      <c r="D133" s="21" t="s">
        <v>198</v>
      </c>
      <c r="E133" s="44">
        <v>9050</v>
      </c>
      <c r="F133" s="44" t="s">
        <v>588</v>
      </c>
      <c r="G133" s="44">
        <v>100</v>
      </c>
      <c r="H133" s="44">
        <v>9050</v>
      </c>
      <c r="I133" s="43">
        <f t="shared" si="2"/>
        <v>1.1049723756906077E-2</v>
      </c>
    </row>
    <row r="134" spans="2:9" x14ac:dyDescent="0.3">
      <c r="B134" s="33" t="s">
        <v>274</v>
      </c>
      <c r="C134" s="18" t="s">
        <v>111</v>
      </c>
      <c r="D134" s="21" t="s">
        <v>324</v>
      </c>
      <c r="E134" s="44">
        <v>10490</v>
      </c>
      <c r="F134" s="44">
        <v>4755</v>
      </c>
      <c r="G134" s="44">
        <v>1280</v>
      </c>
      <c r="H134" s="44">
        <v>10490</v>
      </c>
      <c r="I134" s="43">
        <f t="shared" si="2"/>
        <v>0.12202097235462345</v>
      </c>
    </row>
    <row r="135" spans="2:9" x14ac:dyDescent="0.3">
      <c r="B135" s="33" t="s">
        <v>279</v>
      </c>
      <c r="C135" s="18" t="s">
        <v>74</v>
      </c>
      <c r="D135" s="21" t="s">
        <v>177</v>
      </c>
      <c r="E135" s="44">
        <v>5785</v>
      </c>
      <c r="F135" s="44">
        <v>1355</v>
      </c>
      <c r="G135" s="44">
        <v>10</v>
      </c>
      <c r="H135" s="44">
        <v>5785</v>
      </c>
      <c r="I135" s="43">
        <f t="shared" si="2"/>
        <v>1.7286084701815039E-3</v>
      </c>
    </row>
    <row r="136" spans="2:9" x14ac:dyDescent="0.3">
      <c r="B136" s="33" t="s">
        <v>279</v>
      </c>
      <c r="C136" s="18" t="s">
        <v>76</v>
      </c>
      <c r="D136" s="21" t="s">
        <v>179</v>
      </c>
      <c r="E136" s="44">
        <v>6820</v>
      </c>
      <c r="F136" s="44">
        <v>2870</v>
      </c>
      <c r="G136" s="44">
        <v>1535</v>
      </c>
      <c r="H136" s="44">
        <v>6820</v>
      </c>
      <c r="I136" s="43">
        <f t="shared" si="2"/>
        <v>0.2250733137829912</v>
      </c>
    </row>
    <row r="137" spans="2:9" x14ac:dyDescent="0.3">
      <c r="B137" s="33" t="s">
        <v>279</v>
      </c>
      <c r="C137" s="18" t="s">
        <v>77</v>
      </c>
      <c r="D137" s="21" t="s">
        <v>180</v>
      </c>
      <c r="E137" s="44">
        <v>8115</v>
      </c>
      <c r="F137" s="44">
        <v>2635</v>
      </c>
      <c r="G137" s="44">
        <v>735</v>
      </c>
      <c r="H137" s="44">
        <v>8115</v>
      </c>
      <c r="I137" s="43">
        <f t="shared" si="2"/>
        <v>9.0573012939001843E-2</v>
      </c>
    </row>
    <row r="138" spans="2:9" x14ac:dyDescent="0.3">
      <c r="B138" s="33" t="s">
        <v>279</v>
      </c>
      <c r="C138" s="18" t="s">
        <v>80</v>
      </c>
      <c r="D138" s="21" t="s">
        <v>325</v>
      </c>
      <c r="E138" s="44">
        <v>5250</v>
      </c>
      <c r="F138" s="44">
        <v>1650</v>
      </c>
      <c r="G138" s="44">
        <v>1160</v>
      </c>
      <c r="H138" s="44">
        <v>5250</v>
      </c>
      <c r="I138" s="43">
        <f t="shared" si="2"/>
        <v>0.22095238095238096</v>
      </c>
    </row>
    <row r="139" spans="2:9" x14ac:dyDescent="0.3">
      <c r="B139" s="33" t="s">
        <v>279</v>
      </c>
      <c r="C139" s="18" t="s">
        <v>83</v>
      </c>
      <c r="D139" s="21" t="s">
        <v>182</v>
      </c>
      <c r="E139" s="44" t="s">
        <v>588</v>
      </c>
      <c r="F139" s="44" t="s">
        <v>588</v>
      </c>
      <c r="G139" s="44" t="s">
        <v>588</v>
      </c>
      <c r="H139" s="44" t="s">
        <v>588</v>
      </c>
      <c r="I139" s="43" t="str">
        <f t="shared" si="2"/>
        <v>**</v>
      </c>
    </row>
    <row r="140" spans="2:9" x14ac:dyDescent="0.3">
      <c r="B140" s="33" t="s">
        <v>279</v>
      </c>
      <c r="C140" s="18" t="s">
        <v>84</v>
      </c>
      <c r="D140" s="21" t="s">
        <v>183</v>
      </c>
      <c r="E140" s="44" t="s">
        <v>588</v>
      </c>
      <c r="F140" s="44" t="s">
        <v>588</v>
      </c>
      <c r="G140" s="44" t="s">
        <v>588</v>
      </c>
      <c r="H140" s="44" t="s">
        <v>588</v>
      </c>
      <c r="I140" s="43" t="str">
        <f t="shared" si="2"/>
        <v>**</v>
      </c>
    </row>
    <row r="141" spans="2:9" x14ac:dyDescent="0.3">
      <c r="B141" s="33" t="s">
        <v>279</v>
      </c>
      <c r="C141" s="18" t="s">
        <v>88</v>
      </c>
      <c r="D141" s="21" t="s">
        <v>185</v>
      </c>
      <c r="E141" s="44">
        <v>12025</v>
      </c>
      <c r="F141" s="44">
        <v>2895</v>
      </c>
      <c r="G141" s="44">
        <v>1700</v>
      </c>
      <c r="H141" s="44">
        <v>12025</v>
      </c>
      <c r="I141" s="43">
        <f t="shared" si="2"/>
        <v>0.14137214137214138</v>
      </c>
    </row>
    <row r="142" spans="2:9" x14ac:dyDescent="0.3">
      <c r="B142" s="33" t="s">
        <v>279</v>
      </c>
      <c r="C142" s="18" t="s">
        <v>72</v>
      </c>
      <c r="D142" s="21" t="s">
        <v>175</v>
      </c>
      <c r="E142" s="44">
        <v>17905</v>
      </c>
      <c r="F142" s="44">
        <v>5325</v>
      </c>
      <c r="G142" s="44">
        <v>2730</v>
      </c>
      <c r="H142" s="44">
        <v>17905</v>
      </c>
      <c r="I142" s="43">
        <f t="shared" si="2"/>
        <v>0.15247137671041608</v>
      </c>
    </row>
    <row r="143" spans="2:9" x14ac:dyDescent="0.3">
      <c r="B143" s="33" t="s">
        <v>279</v>
      </c>
      <c r="C143" s="18" t="s">
        <v>423</v>
      </c>
      <c r="D143" s="21" t="s">
        <v>424</v>
      </c>
      <c r="E143" s="44" t="s">
        <v>588</v>
      </c>
      <c r="F143" s="44" t="s">
        <v>588</v>
      </c>
      <c r="G143" s="44" t="s">
        <v>588</v>
      </c>
      <c r="H143" s="44" t="s">
        <v>588</v>
      </c>
      <c r="I143" s="43" t="str">
        <f t="shared" si="2"/>
        <v>**</v>
      </c>
    </row>
    <row r="144" spans="2:9" x14ac:dyDescent="0.3">
      <c r="B144" s="33" t="s">
        <v>279</v>
      </c>
      <c r="C144" s="18" t="s">
        <v>90</v>
      </c>
      <c r="D144" s="21" t="s">
        <v>187</v>
      </c>
      <c r="E144" s="44">
        <v>32365</v>
      </c>
      <c r="F144" s="44" t="s">
        <v>588</v>
      </c>
      <c r="G144" s="44">
        <v>1460</v>
      </c>
      <c r="H144" s="44">
        <v>32365</v>
      </c>
      <c r="I144" s="43">
        <f t="shared" si="2"/>
        <v>4.5110458828981924E-2</v>
      </c>
    </row>
    <row r="145" spans="2:9" x14ac:dyDescent="0.3">
      <c r="B145" s="33" t="s">
        <v>279</v>
      </c>
      <c r="C145" s="18" t="s">
        <v>102</v>
      </c>
      <c r="D145" s="21" t="s">
        <v>422</v>
      </c>
      <c r="E145" s="44">
        <v>17575</v>
      </c>
      <c r="F145" s="44" t="s">
        <v>588</v>
      </c>
      <c r="G145" s="44">
        <v>2945</v>
      </c>
      <c r="H145" s="44">
        <v>17575</v>
      </c>
      <c r="I145" s="43">
        <f t="shared" si="2"/>
        <v>0.16756756756756758</v>
      </c>
    </row>
    <row r="146" spans="2:9" x14ac:dyDescent="0.3">
      <c r="B146" s="33" t="s">
        <v>279</v>
      </c>
      <c r="C146" s="18" t="s">
        <v>91</v>
      </c>
      <c r="D146" s="21" t="s">
        <v>188</v>
      </c>
      <c r="E146" s="44" t="s">
        <v>588</v>
      </c>
      <c r="F146" s="44" t="s">
        <v>588</v>
      </c>
      <c r="G146" s="44" t="s">
        <v>588</v>
      </c>
      <c r="H146" s="44" t="s">
        <v>588</v>
      </c>
      <c r="I146" s="43" t="str">
        <f t="shared" si="2"/>
        <v>**</v>
      </c>
    </row>
    <row r="147" spans="2:9" x14ac:dyDescent="0.3">
      <c r="B147" s="33" t="s">
        <v>279</v>
      </c>
      <c r="C147" s="18" t="s">
        <v>97</v>
      </c>
      <c r="D147" s="21" t="s">
        <v>326</v>
      </c>
      <c r="E147" s="44">
        <v>26885</v>
      </c>
      <c r="F147" s="44">
        <v>7590</v>
      </c>
      <c r="G147" s="44">
        <v>3240</v>
      </c>
      <c r="H147" s="44">
        <v>26885</v>
      </c>
      <c r="I147" s="43">
        <f t="shared" si="2"/>
        <v>0.12051329737771992</v>
      </c>
    </row>
    <row r="148" spans="2:9" x14ac:dyDescent="0.3">
      <c r="B148" s="33" t="s">
        <v>279</v>
      </c>
      <c r="C148" s="18" t="s">
        <v>103</v>
      </c>
      <c r="D148" s="21" t="s">
        <v>196</v>
      </c>
      <c r="E148" s="44">
        <v>8200</v>
      </c>
      <c r="F148" s="44">
        <v>2885</v>
      </c>
      <c r="G148" s="44">
        <v>500</v>
      </c>
      <c r="H148" s="44">
        <v>8200</v>
      </c>
      <c r="I148" s="43">
        <f t="shared" si="2"/>
        <v>6.097560975609756E-2</v>
      </c>
    </row>
    <row r="149" spans="2:9" x14ac:dyDescent="0.3">
      <c r="B149" s="33" t="s">
        <v>279</v>
      </c>
      <c r="C149" s="18" t="s">
        <v>104</v>
      </c>
      <c r="D149" s="21" t="s">
        <v>328</v>
      </c>
      <c r="E149" s="44">
        <v>9015</v>
      </c>
      <c r="F149" s="44">
        <v>2710</v>
      </c>
      <c r="G149" s="44">
        <v>1385</v>
      </c>
      <c r="H149" s="44">
        <v>9015</v>
      </c>
      <c r="I149" s="43">
        <f t="shared" si="2"/>
        <v>0.15363283416528009</v>
      </c>
    </row>
    <row r="150" spans="2:9" x14ac:dyDescent="0.3">
      <c r="B150" s="33" t="s">
        <v>279</v>
      </c>
      <c r="C150" s="18" t="s">
        <v>107</v>
      </c>
      <c r="D150" s="21" t="s">
        <v>329</v>
      </c>
      <c r="E150" s="44">
        <v>9375</v>
      </c>
      <c r="F150" s="44">
        <v>3030</v>
      </c>
      <c r="G150" s="44">
        <v>545</v>
      </c>
      <c r="H150" s="44">
        <v>9375</v>
      </c>
      <c r="I150" s="43">
        <f t="shared" si="2"/>
        <v>5.8133333333333335E-2</v>
      </c>
    </row>
    <row r="151" spans="2:9" x14ac:dyDescent="0.3">
      <c r="B151" s="33" t="s">
        <v>279</v>
      </c>
      <c r="C151" s="18" t="s">
        <v>108</v>
      </c>
      <c r="D151" s="21" t="s">
        <v>330</v>
      </c>
      <c r="E151" s="44">
        <v>7090</v>
      </c>
      <c r="F151" s="44">
        <v>2405</v>
      </c>
      <c r="G151" s="44">
        <v>1720</v>
      </c>
      <c r="H151" s="44">
        <v>7090</v>
      </c>
      <c r="I151" s="43">
        <f t="shared" si="2"/>
        <v>0.24259520451339917</v>
      </c>
    </row>
    <row r="152" spans="2:9" x14ac:dyDescent="0.3">
      <c r="B152" s="33" t="s">
        <v>279</v>
      </c>
      <c r="C152" s="18" t="s">
        <v>109</v>
      </c>
      <c r="D152" s="21" t="s">
        <v>199</v>
      </c>
      <c r="E152" s="44">
        <v>7680</v>
      </c>
      <c r="F152" s="44">
        <v>2115</v>
      </c>
      <c r="G152" s="44">
        <v>1715</v>
      </c>
      <c r="H152" s="44">
        <v>7680</v>
      </c>
      <c r="I152" s="43">
        <f t="shared" si="2"/>
        <v>0.22330729166666666</v>
      </c>
    </row>
    <row r="153" spans="2:9" x14ac:dyDescent="0.3">
      <c r="B153" s="33" t="s">
        <v>279</v>
      </c>
      <c r="C153" s="18" t="s">
        <v>110</v>
      </c>
      <c r="D153" s="21" t="s">
        <v>331</v>
      </c>
      <c r="E153" s="44">
        <v>7330</v>
      </c>
      <c r="F153" s="44">
        <v>2160</v>
      </c>
      <c r="G153" s="44">
        <v>1335</v>
      </c>
      <c r="H153" s="44">
        <v>7330</v>
      </c>
      <c r="I153" s="43">
        <f t="shared" si="2"/>
        <v>0.18212824010914053</v>
      </c>
    </row>
    <row r="154" spans="2:9" x14ac:dyDescent="0.3">
      <c r="B154" s="33" t="s">
        <v>283</v>
      </c>
      <c r="C154" s="18" t="s">
        <v>112</v>
      </c>
      <c r="D154" s="21" t="s">
        <v>332</v>
      </c>
      <c r="E154" s="44">
        <v>7010</v>
      </c>
      <c r="F154" s="44">
        <v>710</v>
      </c>
      <c r="G154" s="44">
        <v>945</v>
      </c>
      <c r="H154" s="44">
        <v>7010</v>
      </c>
      <c r="I154" s="43">
        <f t="shared" si="2"/>
        <v>0.13480741797432239</v>
      </c>
    </row>
    <row r="155" spans="2:9" x14ac:dyDescent="0.3">
      <c r="B155" s="33" t="s">
        <v>283</v>
      </c>
      <c r="C155" s="18" t="s">
        <v>113</v>
      </c>
      <c r="D155" s="21" t="s">
        <v>200</v>
      </c>
      <c r="E155" s="44">
        <v>11140</v>
      </c>
      <c r="F155" s="44" t="s">
        <v>588</v>
      </c>
      <c r="G155" s="44">
        <v>700</v>
      </c>
      <c r="H155" s="44">
        <v>11140</v>
      </c>
      <c r="I155" s="43">
        <f t="shared" si="2"/>
        <v>6.283662477558348E-2</v>
      </c>
    </row>
    <row r="156" spans="2:9" x14ac:dyDescent="0.3">
      <c r="B156" s="33" t="s">
        <v>283</v>
      </c>
      <c r="C156" s="18" t="s">
        <v>114</v>
      </c>
      <c r="D156" s="21" t="s">
        <v>333</v>
      </c>
      <c r="E156" s="44">
        <v>11000</v>
      </c>
      <c r="F156" s="44" t="s">
        <v>588</v>
      </c>
      <c r="G156" s="44">
        <v>935</v>
      </c>
      <c r="H156" s="44">
        <v>11000</v>
      </c>
      <c r="I156" s="43">
        <f t="shared" si="2"/>
        <v>8.5000000000000006E-2</v>
      </c>
    </row>
    <row r="157" spans="2:9" x14ac:dyDescent="0.3">
      <c r="B157" s="33" t="s">
        <v>283</v>
      </c>
      <c r="C157" s="18" t="s">
        <v>115</v>
      </c>
      <c r="D157" s="21" t="s">
        <v>201</v>
      </c>
      <c r="E157" s="44">
        <v>12125</v>
      </c>
      <c r="F157" s="44">
        <v>3955</v>
      </c>
      <c r="G157" s="44">
        <v>2500</v>
      </c>
      <c r="H157" s="44">
        <v>12125</v>
      </c>
      <c r="I157" s="43">
        <f t="shared" si="2"/>
        <v>0.20618556701030927</v>
      </c>
    </row>
    <row r="158" spans="2:9" x14ac:dyDescent="0.3">
      <c r="B158" s="33" t="s">
        <v>283</v>
      </c>
      <c r="C158" s="18" t="s">
        <v>116</v>
      </c>
      <c r="D158" s="21" t="s">
        <v>202</v>
      </c>
      <c r="E158" s="44">
        <v>10540</v>
      </c>
      <c r="F158" s="44">
        <v>2620</v>
      </c>
      <c r="G158" s="44">
        <v>905</v>
      </c>
      <c r="H158" s="44">
        <v>10540</v>
      </c>
      <c r="I158" s="43">
        <f t="shared" si="2"/>
        <v>8.5863377609108157E-2</v>
      </c>
    </row>
    <row r="159" spans="2:9" x14ac:dyDescent="0.3">
      <c r="B159" s="33" t="s">
        <v>283</v>
      </c>
      <c r="C159" s="18" t="s">
        <v>117</v>
      </c>
      <c r="D159" s="21" t="s">
        <v>203</v>
      </c>
      <c r="E159" s="44">
        <v>24050</v>
      </c>
      <c r="F159" s="44">
        <v>7345</v>
      </c>
      <c r="G159" s="44">
        <v>1985</v>
      </c>
      <c r="H159" s="44">
        <v>24050</v>
      </c>
      <c r="I159" s="43">
        <f t="shared" si="2"/>
        <v>8.2536382536382541E-2</v>
      </c>
    </row>
    <row r="160" spans="2:9" x14ac:dyDescent="0.3">
      <c r="B160" s="33" t="s">
        <v>283</v>
      </c>
      <c r="C160" s="18" t="s">
        <v>118</v>
      </c>
      <c r="D160" s="21" t="s">
        <v>204</v>
      </c>
      <c r="E160" s="44">
        <v>10495</v>
      </c>
      <c r="F160" s="44">
        <v>3715</v>
      </c>
      <c r="G160" s="44">
        <v>255</v>
      </c>
      <c r="H160" s="44">
        <v>10495</v>
      </c>
      <c r="I160" s="43">
        <f t="shared" si="2"/>
        <v>2.4297284421152931E-2</v>
      </c>
    </row>
    <row r="161" spans="2:9" x14ac:dyDescent="0.3">
      <c r="B161" s="33" t="s">
        <v>283</v>
      </c>
      <c r="C161" s="18" t="s">
        <v>119</v>
      </c>
      <c r="D161" s="21" t="s">
        <v>334</v>
      </c>
      <c r="E161" s="44">
        <v>5335</v>
      </c>
      <c r="F161" s="44">
        <v>1055</v>
      </c>
      <c r="G161" s="44">
        <v>700</v>
      </c>
      <c r="H161" s="44">
        <v>5335</v>
      </c>
      <c r="I161" s="43">
        <f t="shared" si="2"/>
        <v>0.13120899718837864</v>
      </c>
    </row>
    <row r="162" spans="2:9" x14ac:dyDescent="0.3">
      <c r="B162" s="33" t="s">
        <v>283</v>
      </c>
      <c r="C162" s="18" t="s">
        <v>120</v>
      </c>
      <c r="D162" s="21" t="s">
        <v>335</v>
      </c>
      <c r="E162" s="44">
        <v>17105</v>
      </c>
      <c r="F162" s="44">
        <v>4855</v>
      </c>
      <c r="G162" s="44">
        <v>1330</v>
      </c>
      <c r="H162" s="44">
        <v>17105</v>
      </c>
      <c r="I162" s="43">
        <f t="shared" si="2"/>
        <v>7.7755042385267467E-2</v>
      </c>
    </row>
    <row r="163" spans="2:9" x14ac:dyDescent="0.3">
      <c r="B163" s="33" t="s">
        <v>283</v>
      </c>
      <c r="C163" s="18" t="s">
        <v>121</v>
      </c>
      <c r="D163" s="21" t="s">
        <v>205</v>
      </c>
      <c r="E163" s="44">
        <v>10395</v>
      </c>
      <c r="F163" s="44">
        <v>2515</v>
      </c>
      <c r="G163" s="44">
        <v>1035</v>
      </c>
      <c r="H163" s="44">
        <v>10395</v>
      </c>
      <c r="I163" s="43">
        <f t="shared" si="2"/>
        <v>9.9567099567099568E-2</v>
      </c>
    </row>
    <row r="164" spans="2:9" x14ac:dyDescent="0.3">
      <c r="B164" s="33" t="s">
        <v>283</v>
      </c>
      <c r="C164" s="18" t="s">
        <v>122</v>
      </c>
      <c r="D164" s="21" t="s">
        <v>206</v>
      </c>
      <c r="E164" s="44">
        <v>13895</v>
      </c>
      <c r="F164" s="44">
        <v>4915</v>
      </c>
      <c r="G164" s="44">
        <v>305</v>
      </c>
      <c r="H164" s="44">
        <v>13895</v>
      </c>
      <c r="I164" s="43">
        <f t="shared" si="2"/>
        <v>2.1950341849586181E-2</v>
      </c>
    </row>
    <row r="165" spans="2:9" x14ac:dyDescent="0.3">
      <c r="B165" s="33" t="s">
        <v>283</v>
      </c>
      <c r="C165" s="18" t="s">
        <v>123</v>
      </c>
      <c r="D165" s="21" t="s">
        <v>336</v>
      </c>
      <c r="E165" s="44">
        <v>12795</v>
      </c>
      <c r="F165" s="44">
        <v>5005</v>
      </c>
      <c r="G165" s="44">
        <v>1500</v>
      </c>
      <c r="H165" s="44">
        <v>12795</v>
      </c>
      <c r="I165" s="43">
        <f t="shared" si="2"/>
        <v>0.11723329425556858</v>
      </c>
    </row>
    <row r="166" spans="2:9" x14ac:dyDescent="0.3">
      <c r="B166" s="33" t="s">
        <v>283</v>
      </c>
      <c r="C166" s="18" t="s">
        <v>124</v>
      </c>
      <c r="D166" s="21" t="s">
        <v>207</v>
      </c>
      <c r="E166" s="44">
        <v>15015</v>
      </c>
      <c r="F166" s="44">
        <v>2390</v>
      </c>
      <c r="G166" s="44">
        <v>425</v>
      </c>
      <c r="H166" s="44">
        <v>15015</v>
      </c>
      <c r="I166" s="43">
        <f t="shared" si="2"/>
        <v>2.8305028305028304E-2</v>
      </c>
    </row>
    <row r="167" spans="2:9" x14ac:dyDescent="0.3">
      <c r="B167" s="33" t="s">
        <v>283</v>
      </c>
      <c r="C167" s="18" t="s">
        <v>125</v>
      </c>
      <c r="D167" s="21" t="s">
        <v>208</v>
      </c>
      <c r="E167" s="44" t="s">
        <v>588</v>
      </c>
      <c r="F167" s="44" t="s">
        <v>588</v>
      </c>
      <c r="G167" s="44" t="s">
        <v>588</v>
      </c>
      <c r="H167" s="44" t="s">
        <v>588</v>
      </c>
      <c r="I167" s="43" t="str">
        <f t="shared" si="2"/>
        <v>**</v>
      </c>
    </row>
    <row r="168" spans="2:9" x14ac:dyDescent="0.3">
      <c r="B168" s="33" t="s">
        <v>283</v>
      </c>
      <c r="C168" s="18" t="s">
        <v>126</v>
      </c>
      <c r="D168" s="21" t="s">
        <v>337</v>
      </c>
      <c r="E168" s="44">
        <v>10395</v>
      </c>
      <c r="F168" s="44">
        <v>2920</v>
      </c>
      <c r="G168" s="44">
        <v>1230</v>
      </c>
      <c r="H168" s="44">
        <v>10395</v>
      </c>
      <c r="I168" s="43">
        <f t="shared" si="2"/>
        <v>0.11832611832611832</v>
      </c>
    </row>
    <row r="169" spans="2:9" x14ac:dyDescent="0.3">
      <c r="B169" s="33" t="s">
        <v>283</v>
      </c>
      <c r="C169" s="18" t="s">
        <v>127</v>
      </c>
      <c r="D169" s="21" t="s">
        <v>209</v>
      </c>
      <c r="E169" s="44">
        <v>13215</v>
      </c>
      <c r="F169" s="44">
        <v>3170</v>
      </c>
      <c r="G169" s="44">
        <v>270</v>
      </c>
      <c r="H169" s="44">
        <v>13215</v>
      </c>
      <c r="I169" s="43">
        <f t="shared" si="2"/>
        <v>2.043132803632236E-2</v>
      </c>
    </row>
    <row r="170" spans="2:9" x14ac:dyDescent="0.3">
      <c r="B170" s="33" t="s">
        <v>283</v>
      </c>
      <c r="C170" s="18" t="s">
        <v>128</v>
      </c>
      <c r="D170" s="21" t="s">
        <v>338</v>
      </c>
      <c r="E170" s="44">
        <v>22590</v>
      </c>
      <c r="F170" s="44">
        <v>5745</v>
      </c>
      <c r="G170" s="44">
        <v>1850</v>
      </c>
      <c r="H170" s="44">
        <v>22590</v>
      </c>
      <c r="I170" s="43">
        <f t="shared" si="2"/>
        <v>8.1894643647631701E-2</v>
      </c>
    </row>
    <row r="171" spans="2:9" x14ac:dyDescent="0.3">
      <c r="B171" s="33" t="s">
        <v>290</v>
      </c>
      <c r="C171" s="18" t="s">
        <v>129</v>
      </c>
      <c r="D171" s="21" t="s">
        <v>210</v>
      </c>
      <c r="E171" s="44">
        <v>5165</v>
      </c>
      <c r="F171" s="44">
        <v>2205</v>
      </c>
      <c r="G171" s="44">
        <v>315</v>
      </c>
      <c r="H171" s="44">
        <v>5165</v>
      </c>
      <c r="I171" s="43">
        <f t="shared" si="2"/>
        <v>6.0987415295256538E-2</v>
      </c>
    </row>
    <row r="172" spans="2:9" x14ac:dyDescent="0.3">
      <c r="B172" s="33" t="s">
        <v>290</v>
      </c>
      <c r="C172" s="18" t="s">
        <v>130</v>
      </c>
      <c r="D172" s="21" t="s">
        <v>211</v>
      </c>
      <c r="E172" s="44">
        <v>13780</v>
      </c>
      <c r="F172" s="44">
        <v>3545</v>
      </c>
      <c r="G172" s="44">
        <v>1145</v>
      </c>
      <c r="H172" s="44">
        <v>13780</v>
      </c>
      <c r="I172" s="43">
        <f t="shared" si="2"/>
        <v>8.3091436865021767E-2</v>
      </c>
    </row>
    <row r="173" spans="2:9" x14ac:dyDescent="0.3">
      <c r="B173" s="33" t="s">
        <v>290</v>
      </c>
      <c r="C173" s="18" t="s">
        <v>131</v>
      </c>
      <c r="D173" s="21" t="s">
        <v>212</v>
      </c>
      <c r="E173" s="44">
        <v>5710</v>
      </c>
      <c r="F173" s="44">
        <v>1840</v>
      </c>
      <c r="G173" s="44">
        <v>615</v>
      </c>
      <c r="H173" s="44">
        <v>5710</v>
      </c>
      <c r="I173" s="43">
        <f t="shared" si="2"/>
        <v>0.10770577933450087</v>
      </c>
    </row>
    <row r="174" spans="2:9" x14ac:dyDescent="0.3">
      <c r="B174" s="33" t="s">
        <v>290</v>
      </c>
      <c r="C174" s="18" t="s">
        <v>132</v>
      </c>
      <c r="D174" s="21" t="s">
        <v>213</v>
      </c>
      <c r="E174" s="44">
        <v>9185</v>
      </c>
      <c r="F174" s="44">
        <v>2785</v>
      </c>
      <c r="G174" s="44">
        <v>760</v>
      </c>
      <c r="H174" s="44">
        <v>9185</v>
      </c>
      <c r="I174" s="43">
        <f t="shared" si="2"/>
        <v>8.274360370168754E-2</v>
      </c>
    </row>
    <row r="175" spans="2:9" x14ac:dyDescent="0.3">
      <c r="B175" s="33" t="s">
        <v>290</v>
      </c>
      <c r="C175" s="18" t="s">
        <v>134</v>
      </c>
      <c r="D175" s="21" t="s">
        <v>214</v>
      </c>
      <c r="E175" s="44">
        <v>7035</v>
      </c>
      <c r="F175" s="44">
        <v>2900</v>
      </c>
      <c r="G175" s="44">
        <v>995</v>
      </c>
      <c r="H175" s="44">
        <v>7035</v>
      </c>
      <c r="I175" s="43">
        <f t="shared" si="2"/>
        <v>0.14143567874911159</v>
      </c>
    </row>
    <row r="176" spans="2:9" x14ac:dyDescent="0.3">
      <c r="B176" s="33" t="s">
        <v>290</v>
      </c>
      <c r="C176" s="18" t="s">
        <v>135</v>
      </c>
      <c r="D176" s="21" t="s">
        <v>339</v>
      </c>
      <c r="E176" s="44">
        <v>14050</v>
      </c>
      <c r="F176" s="44" t="s">
        <v>588</v>
      </c>
      <c r="G176" s="44">
        <v>400</v>
      </c>
      <c r="H176" s="44">
        <v>14050</v>
      </c>
      <c r="I176" s="43">
        <f t="shared" si="2"/>
        <v>2.8469750889679714E-2</v>
      </c>
    </row>
    <row r="177" spans="2:9" x14ac:dyDescent="0.3">
      <c r="B177" s="33" t="s">
        <v>290</v>
      </c>
      <c r="C177" s="18" t="s">
        <v>136</v>
      </c>
      <c r="D177" s="21" t="s">
        <v>215</v>
      </c>
      <c r="E177" s="44">
        <v>8665</v>
      </c>
      <c r="F177" s="44">
        <v>2505</v>
      </c>
      <c r="G177" s="44">
        <v>640</v>
      </c>
      <c r="H177" s="44">
        <v>8665</v>
      </c>
      <c r="I177" s="43">
        <f t="shared" si="2"/>
        <v>7.38603577611079E-2</v>
      </c>
    </row>
    <row r="178" spans="2:9" x14ac:dyDescent="0.3">
      <c r="B178" s="33" t="s">
        <v>290</v>
      </c>
      <c r="C178" s="18" t="s">
        <v>137</v>
      </c>
      <c r="D178" s="21" t="s">
        <v>216</v>
      </c>
      <c r="E178" s="44">
        <v>5095</v>
      </c>
      <c r="F178" s="44">
        <v>1255</v>
      </c>
      <c r="G178" s="44">
        <v>345</v>
      </c>
      <c r="H178" s="44">
        <v>5095</v>
      </c>
      <c r="I178" s="43">
        <f t="shared" si="2"/>
        <v>6.7713444553483812E-2</v>
      </c>
    </row>
    <row r="179" spans="2:9" x14ac:dyDescent="0.3">
      <c r="B179" s="33" t="s">
        <v>290</v>
      </c>
      <c r="C179" s="18" t="s">
        <v>138</v>
      </c>
      <c r="D179" s="21" t="s">
        <v>217</v>
      </c>
      <c r="E179" s="44">
        <v>12760</v>
      </c>
      <c r="F179" s="44" t="s">
        <v>588</v>
      </c>
      <c r="G179" s="44">
        <v>315</v>
      </c>
      <c r="H179" s="44">
        <v>12760</v>
      </c>
      <c r="I179" s="43">
        <f t="shared" si="2"/>
        <v>2.4686520376175549E-2</v>
      </c>
    </row>
    <row r="180" spans="2:9" x14ac:dyDescent="0.3">
      <c r="B180" s="33" t="s">
        <v>290</v>
      </c>
      <c r="C180" s="18" t="s">
        <v>139</v>
      </c>
      <c r="D180" s="21" t="s">
        <v>340</v>
      </c>
      <c r="E180" s="44">
        <v>6990</v>
      </c>
      <c r="F180" s="44">
        <v>2175</v>
      </c>
      <c r="G180" s="44">
        <v>520</v>
      </c>
      <c r="H180" s="44">
        <v>6990</v>
      </c>
      <c r="I180" s="43">
        <f t="shared" si="2"/>
        <v>7.4391988555078684E-2</v>
      </c>
    </row>
    <row r="181" spans="2:9" x14ac:dyDescent="0.3">
      <c r="B181" s="33" t="s">
        <v>290</v>
      </c>
      <c r="C181" s="18" t="s">
        <v>140</v>
      </c>
      <c r="D181" s="21" t="s">
        <v>218</v>
      </c>
      <c r="E181" s="44">
        <v>18045</v>
      </c>
      <c r="F181" s="44" t="s">
        <v>588</v>
      </c>
      <c r="G181" s="44">
        <v>540</v>
      </c>
      <c r="H181" s="44">
        <v>18045</v>
      </c>
      <c r="I181" s="43">
        <f t="shared" si="2"/>
        <v>2.9925187032418952E-2</v>
      </c>
    </row>
    <row r="182" spans="2:9" x14ac:dyDescent="0.3">
      <c r="B182" s="33" t="s">
        <v>290</v>
      </c>
      <c r="C182" s="18" t="s">
        <v>341</v>
      </c>
      <c r="D182" s="21" t="s">
        <v>342</v>
      </c>
      <c r="E182" s="44">
        <v>16460</v>
      </c>
      <c r="F182" s="44">
        <v>3985</v>
      </c>
      <c r="G182" s="44">
        <v>695</v>
      </c>
      <c r="H182" s="44">
        <v>16460</v>
      </c>
      <c r="I182" s="43">
        <f t="shared" si="2"/>
        <v>4.222357229647631E-2</v>
      </c>
    </row>
    <row r="183" spans="2:9" x14ac:dyDescent="0.3">
      <c r="B183" s="33" t="s">
        <v>290</v>
      </c>
      <c r="C183" s="18" t="s">
        <v>133</v>
      </c>
      <c r="D183" s="21" t="s">
        <v>343</v>
      </c>
      <c r="E183" s="44">
        <v>9160</v>
      </c>
      <c r="F183" s="44">
        <v>3145</v>
      </c>
      <c r="G183" s="44">
        <v>1625</v>
      </c>
      <c r="H183" s="44">
        <v>9160</v>
      </c>
      <c r="I183" s="43">
        <f t="shared" si="2"/>
        <v>0.17740174672489084</v>
      </c>
    </row>
    <row r="184" spans="2:9" x14ac:dyDescent="0.3">
      <c r="B184"/>
      <c r="C184"/>
      <c r="D184"/>
      <c r="E184"/>
      <c r="F184"/>
      <c r="G184"/>
      <c r="H184"/>
      <c r="I184"/>
    </row>
    <row r="185" spans="2:9" x14ac:dyDescent="0.3">
      <c r="B185" s="35" t="s">
        <v>241</v>
      </c>
    </row>
    <row r="186" spans="2:9" x14ac:dyDescent="0.3">
      <c r="B186" s="16"/>
    </row>
    <row r="187" spans="2:9" x14ac:dyDescent="0.3">
      <c r="B187" s="16" t="s">
        <v>560</v>
      </c>
    </row>
    <row r="188" spans="2:9" x14ac:dyDescent="0.3">
      <c r="B188" s="16" t="s">
        <v>242</v>
      </c>
    </row>
    <row r="189" spans="2:9" x14ac:dyDescent="0.3">
      <c r="B189" s="16" t="s">
        <v>243</v>
      </c>
    </row>
    <row r="190" spans="2:9" x14ac:dyDescent="0.3">
      <c r="B190" s="16"/>
    </row>
    <row r="191" spans="2:9" x14ac:dyDescent="0.3">
      <c r="B191" s="16"/>
    </row>
    <row r="192" spans="2:9"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c r="C199" s="14"/>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2168-D394-4356-A3DC-6D4E937AE6A3}">
  <dimension ref="A1:H310"/>
  <sheetViews>
    <sheetView showGridLines="0" zoomScale="85" zoomScaleNormal="85" workbookViewId="0"/>
  </sheetViews>
  <sheetFormatPr defaultColWidth="9.453125" defaultRowHeight="13.5" x14ac:dyDescent="0.3"/>
  <cols>
    <col min="1" max="1" width="1.54296875" style="2" customWidth="1"/>
    <col min="2" max="2" width="28.453125" style="2" customWidth="1"/>
    <col min="3" max="3" width="10.54296875" style="2" customWidth="1"/>
    <col min="4" max="4" width="83.453125" style="7" bestFit="1" customWidth="1"/>
    <col min="5" max="5" width="17.54296875" style="7" customWidth="1"/>
    <col min="6" max="6" width="23.54296875" style="7" customWidth="1"/>
    <col min="7" max="7" width="9.453125" style="2" customWidth="1"/>
    <col min="8" max="16384" width="9.453125" style="2"/>
  </cols>
  <sheetData>
    <row r="1" spans="2:6" s="15" customFormat="1" ht="18" customHeight="1" x14ac:dyDescent="0.35">
      <c r="C1" s="19"/>
      <c r="D1" s="19"/>
      <c r="E1" s="19"/>
      <c r="F1" s="19"/>
    </row>
    <row r="2" spans="2:6" ht="19.5" customHeight="1" x14ac:dyDescent="0.3">
      <c r="B2" s="3" t="s">
        <v>0</v>
      </c>
      <c r="C2" s="22" t="s">
        <v>397</v>
      </c>
      <c r="D2" s="17"/>
    </row>
    <row r="3" spans="2:6" ht="12.75" customHeight="1" x14ac:dyDescent="0.3">
      <c r="B3" s="3" t="s">
        <v>4</v>
      </c>
      <c r="C3" s="12" t="s">
        <v>546</v>
      </c>
    </row>
    <row r="4" spans="2:6" ht="8.25" customHeight="1" x14ac:dyDescent="0.3">
      <c r="B4" s="3"/>
      <c r="C4" s="6"/>
    </row>
    <row r="5" spans="2:6" ht="15" x14ac:dyDescent="0.3">
      <c r="B5" s="3" t="s">
        <v>1</v>
      </c>
      <c r="C5" s="45" t="str">
        <f>'System &amp; Provider Summary - T1'!$C$5</f>
        <v>June 2025</v>
      </c>
    </row>
    <row r="6" spans="2:6" ht="15.75" customHeight="1" x14ac:dyDescent="0.3">
      <c r="B6" s="3" t="s">
        <v>2</v>
      </c>
      <c r="C6" s="2" t="s">
        <v>396</v>
      </c>
      <c r="D6" s="2"/>
    </row>
    <row r="7" spans="2:6" ht="12.75" customHeight="1" x14ac:dyDescent="0.3">
      <c r="B7" s="3" t="s">
        <v>6</v>
      </c>
      <c r="C7" s="2" t="s">
        <v>419</v>
      </c>
    </row>
    <row r="8" spans="2:6" ht="12.75" customHeight="1" x14ac:dyDescent="0.3">
      <c r="B8" s="3" t="s">
        <v>3</v>
      </c>
      <c r="C8" s="2" t="str">
        <f>'System &amp; Provider Summary - T1'!C8</f>
        <v>10th July 2025</v>
      </c>
    </row>
    <row r="9" spans="2:6" ht="12.75" customHeight="1" x14ac:dyDescent="0.3">
      <c r="B9" s="3" t="s">
        <v>5</v>
      </c>
      <c r="C9" s="8" t="s">
        <v>400</v>
      </c>
    </row>
    <row r="10" spans="2:6" ht="12.75" customHeight="1" x14ac:dyDescent="0.3">
      <c r="B10" s="3" t="s">
        <v>8</v>
      </c>
      <c r="C10" s="2" t="str">
        <f>'System &amp; Provider Summary - T1'!C10</f>
        <v>Published (Provisional) - Official Statistics in development</v>
      </c>
    </row>
    <row r="11" spans="2:6" ht="12.75" customHeight="1" x14ac:dyDescent="0.3">
      <c r="B11" s="3" t="s">
        <v>9</v>
      </c>
      <c r="C11" s="2" t="s">
        <v>548</v>
      </c>
    </row>
    <row r="12" spans="2:6" x14ac:dyDescent="0.3">
      <c r="B12" s="3"/>
    </row>
    <row r="13" spans="2:6" ht="15" x14ac:dyDescent="0.3">
      <c r="B13" s="5" t="s">
        <v>408</v>
      </c>
    </row>
    <row r="14" spans="2:6" ht="15" x14ac:dyDescent="0.3">
      <c r="B14" s="5"/>
      <c r="C14" s="9"/>
    </row>
    <row r="15" spans="2:6" s="12" customFormat="1" ht="27" x14ac:dyDescent="0.25">
      <c r="B15" s="47" t="s">
        <v>239</v>
      </c>
      <c r="C15" s="11" t="s">
        <v>345</v>
      </c>
      <c r="D15" s="10" t="s">
        <v>346</v>
      </c>
      <c r="E15" s="11" t="s">
        <v>393</v>
      </c>
      <c r="F15" s="20" t="s">
        <v>392</v>
      </c>
    </row>
    <row r="16" spans="2:6" x14ac:dyDescent="0.3">
      <c r="B16" s="48" t="s">
        <v>7</v>
      </c>
      <c r="C16" s="1" t="s">
        <v>7</v>
      </c>
      <c r="D16" s="13" t="s">
        <v>10</v>
      </c>
      <c r="E16" s="42">
        <v>466336</v>
      </c>
      <c r="F16" s="42">
        <v>17971</v>
      </c>
    </row>
    <row r="17" spans="2:6" ht="6.75" customHeight="1" x14ac:dyDescent="0.3">
      <c r="D17" s="4"/>
    </row>
    <row r="18" spans="2:6" x14ac:dyDescent="0.3">
      <c r="B18" s="33" t="s">
        <v>250</v>
      </c>
      <c r="C18" s="18" t="s">
        <v>251</v>
      </c>
      <c r="D18" s="18" t="s">
        <v>365</v>
      </c>
      <c r="E18" s="44" t="s">
        <v>588</v>
      </c>
      <c r="F18" s="44" t="s">
        <v>588</v>
      </c>
    </row>
    <row r="19" spans="2:6" x14ac:dyDescent="0.3">
      <c r="B19" s="33" t="s">
        <v>250</v>
      </c>
      <c r="C19" s="18" t="s">
        <v>252</v>
      </c>
      <c r="D19" s="18" t="s">
        <v>366</v>
      </c>
      <c r="E19" s="44">
        <v>3145</v>
      </c>
      <c r="F19" s="44" t="s">
        <v>588</v>
      </c>
    </row>
    <row r="20" spans="2:6" x14ac:dyDescent="0.3">
      <c r="B20" s="33" t="s">
        <v>250</v>
      </c>
      <c r="C20" s="18" t="s">
        <v>253</v>
      </c>
      <c r="D20" s="18" t="s">
        <v>367</v>
      </c>
      <c r="E20" s="44">
        <v>9815</v>
      </c>
      <c r="F20" s="44" t="s">
        <v>588</v>
      </c>
    </row>
    <row r="21" spans="2:6" x14ac:dyDescent="0.3">
      <c r="B21" s="33" t="s">
        <v>250</v>
      </c>
      <c r="C21" s="18" t="s">
        <v>254</v>
      </c>
      <c r="D21" s="18" t="s">
        <v>368</v>
      </c>
      <c r="E21" s="44">
        <v>14115</v>
      </c>
      <c r="F21" s="44">
        <v>10</v>
      </c>
    </row>
    <row r="22" spans="2:6" x14ac:dyDescent="0.3">
      <c r="B22" s="33" t="s">
        <v>250</v>
      </c>
      <c r="C22" s="18" t="s">
        <v>255</v>
      </c>
      <c r="D22" s="18" t="s">
        <v>369</v>
      </c>
      <c r="E22" s="44" t="s">
        <v>588</v>
      </c>
      <c r="F22" s="44" t="s">
        <v>588</v>
      </c>
    </row>
    <row r="23" spans="2:6" x14ac:dyDescent="0.3">
      <c r="B23" s="33" t="s">
        <v>250</v>
      </c>
      <c r="C23" s="18" t="s">
        <v>256</v>
      </c>
      <c r="D23" s="18" t="s">
        <v>370</v>
      </c>
      <c r="E23" s="44">
        <v>5655</v>
      </c>
      <c r="F23" s="44">
        <v>35</v>
      </c>
    </row>
    <row r="24" spans="2:6" x14ac:dyDescent="0.3">
      <c r="B24" s="33" t="s">
        <v>240</v>
      </c>
      <c r="C24" s="18" t="s">
        <v>257</v>
      </c>
      <c r="D24" s="18" t="s">
        <v>347</v>
      </c>
      <c r="E24" s="44">
        <v>49745</v>
      </c>
      <c r="F24" s="44">
        <v>4770</v>
      </c>
    </row>
    <row r="25" spans="2:6" x14ac:dyDescent="0.3">
      <c r="B25" s="33" t="s">
        <v>240</v>
      </c>
      <c r="C25" s="18" t="s">
        <v>258</v>
      </c>
      <c r="D25" s="18" t="s">
        <v>348</v>
      </c>
      <c r="E25" s="44">
        <v>44530</v>
      </c>
      <c r="F25" s="44">
        <v>520</v>
      </c>
    </row>
    <row r="26" spans="2:6" x14ac:dyDescent="0.3">
      <c r="B26" s="33" t="s">
        <v>240</v>
      </c>
      <c r="C26" s="18" t="s">
        <v>259</v>
      </c>
      <c r="D26" s="18" t="s">
        <v>349</v>
      </c>
      <c r="E26" s="44">
        <v>18015</v>
      </c>
      <c r="F26" s="44">
        <v>300</v>
      </c>
    </row>
    <row r="27" spans="2:6" x14ac:dyDescent="0.3">
      <c r="B27" s="33" t="s">
        <v>240</v>
      </c>
      <c r="C27" s="18" t="s">
        <v>260</v>
      </c>
      <c r="D27" s="18" t="s">
        <v>350</v>
      </c>
      <c r="E27" s="44">
        <v>15070</v>
      </c>
      <c r="F27" s="44">
        <v>835</v>
      </c>
    </row>
    <row r="28" spans="2:6" x14ac:dyDescent="0.3">
      <c r="B28" s="33" t="s">
        <v>240</v>
      </c>
      <c r="C28" s="18" t="s">
        <v>261</v>
      </c>
      <c r="D28" s="18" t="s">
        <v>351</v>
      </c>
      <c r="E28" s="44">
        <v>16615</v>
      </c>
      <c r="F28" s="44">
        <v>1080</v>
      </c>
    </row>
    <row r="29" spans="2:6" x14ac:dyDescent="0.3">
      <c r="B29" s="33" t="s">
        <v>262</v>
      </c>
      <c r="C29" s="18" t="s">
        <v>263</v>
      </c>
      <c r="D29" s="18" t="s">
        <v>371</v>
      </c>
      <c r="E29" s="44" t="s">
        <v>588</v>
      </c>
      <c r="F29" s="44" t="s">
        <v>588</v>
      </c>
    </row>
    <row r="30" spans="2:6" x14ac:dyDescent="0.3">
      <c r="B30" s="33" t="s">
        <v>262</v>
      </c>
      <c r="C30" s="18" t="s">
        <v>264</v>
      </c>
      <c r="D30" s="18" t="s">
        <v>372</v>
      </c>
      <c r="E30" s="44">
        <v>9270</v>
      </c>
      <c r="F30" s="44">
        <v>220</v>
      </c>
    </row>
    <row r="31" spans="2:6" x14ac:dyDescent="0.3">
      <c r="B31" s="33" t="s">
        <v>262</v>
      </c>
      <c r="C31" s="18" t="s">
        <v>265</v>
      </c>
      <c r="D31" s="18" t="s">
        <v>373</v>
      </c>
      <c r="E31" s="44">
        <v>8680</v>
      </c>
      <c r="F31" s="44" t="s">
        <v>588</v>
      </c>
    </row>
    <row r="32" spans="2:6" x14ac:dyDescent="0.3">
      <c r="B32" s="33" t="s">
        <v>262</v>
      </c>
      <c r="C32" s="18" t="s">
        <v>266</v>
      </c>
      <c r="D32" s="18" t="s">
        <v>352</v>
      </c>
      <c r="E32" s="44">
        <v>12000</v>
      </c>
      <c r="F32" s="44">
        <v>435</v>
      </c>
    </row>
    <row r="33" spans="2:6" x14ac:dyDescent="0.3">
      <c r="B33" s="33" t="s">
        <v>262</v>
      </c>
      <c r="C33" s="18" t="s">
        <v>267</v>
      </c>
      <c r="D33" s="18" t="s">
        <v>374</v>
      </c>
      <c r="E33" s="44" t="s">
        <v>588</v>
      </c>
      <c r="F33" s="44" t="s">
        <v>588</v>
      </c>
    </row>
    <row r="34" spans="2:6" x14ac:dyDescent="0.3">
      <c r="B34" s="33" t="s">
        <v>262</v>
      </c>
      <c r="C34" s="18" t="s">
        <v>268</v>
      </c>
      <c r="D34" s="18" t="s">
        <v>375</v>
      </c>
      <c r="E34" s="44" t="s">
        <v>588</v>
      </c>
      <c r="F34" s="44" t="s">
        <v>588</v>
      </c>
    </row>
    <row r="35" spans="2:6" x14ac:dyDescent="0.3">
      <c r="B35" s="33" t="s">
        <v>262</v>
      </c>
      <c r="C35" s="18" t="s">
        <v>269</v>
      </c>
      <c r="D35" s="18" t="s">
        <v>376</v>
      </c>
      <c r="E35" s="44">
        <v>2370</v>
      </c>
      <c r="F35" s="44" t="s">
        <v>588</v>
      </c>
    </row>
    <row r="36" spans="2:6" x14ac:dyDescent="0.3">
      <c r="B36" s="33" t="s">
        <v>262</v>
      </c>
      <c r="C36" s="18" t="s">
        <v>270</v>
      </c>
      <c r="D36" s="18" t="s">
        <v>353</v>
      </c>
      <c r="E36" s="44" t="s">
        <v>588</v>
      </c>
      <c r="F36" s="44" t="s">
        <v>588</v>
      </c>
    </row>
    <row r="37" spans="2:6" x14ac:dyDescent="0.3">
      <c r="B37" s="33" t="s">
        <v>262</v>
      </c>
      <c r="C37" s="18" t="s">
        <v>271</v>
      </c>
      <c r="D37" s="18" t="s">
        <v>377</v>
      </c>
      <c r="E37" s="44">
        <v>4715</v>
      </c>
      <c r="F37" s="44" t="s">
        <v>588</v>
      </c>
    </row>
    <row r="38" spans="2:6" x14ac:dyDescent="0.3">
      <c r="B38" s="33" t="s">
        <v>262</v>
      </c>
      <c r="C38" s="18" t="s">
        <v>272</v>
      </c>
      <c r="D38" s="18" t="s">
        <v>354</v>
      </c>
      <c r="E38" s="44">
        <v>26745</v>
      </c>
      <c r="F38" s="44">
        <v>120</v>
      </c>
    </row>
    <row r="39" spans="2:6" x14ac:dyDescent="0.3">
      <c r="B39" s="33" t="s">
        <v>262</v>
      </c>
      <c r="C39" s="18" t="s">
        <v>273</v>
      </c>
      <c r="D39" s="18" t="s">
        <v>378</v>
      </c>
      <c r="E39" s="44">
        <v>5565</v>
      </c>
      <c r="F39" s="44" t="s">
        <v>588</v>
      </c>
    </row>
    <row r="40" spans="2:6" x14ac:dyDescent="0.3">
      <c r="B40" s="33" t="s">
        <v>274</v>
      </c>
      <c r="C40" s="18" t="s">
        <v>275</v>
      </c>
      <c r="D40" s="18" t="s">
        <v>355</v>
      </c>
      <c r="E40" s="44" t="s">
        <v>588</v>
      </c>
      <c r="F40" s="44" t="s">
        <v>588</v>
      </c>
    </row>
    <row r="41" spans="2:6" x14ac:dyDescent="0.3">
      <c r="B41" s="33" t="s">
        <v>274</v>
      </c>
      <c r="C41" s="18" t="s">
        <v>276</v>
      </c>
      <c r="D41" s="18" t="s">
        <v>379</v>
      </c>
      <c r="E41" s="44">
        <v>47450</v>
      </c>
      <c r="F41" s="44">
        <v>1945</v>
      </c>
    </row>
    <row r="42" spans="2:6" x14ac:dyDescent="0.3">
      <c r="B42" s="33" t="s">
        <v>274</v>
      </c>
      <c r="C42" s="18" t="s">
        <v>277</v>
      </c>
      <c r="D42" s="18" t="s">
        <v>380</v>
      </c>
      <c r="E42" s="44">
        <v>17800</v>
      </c>
      <c r="F42" s="44">
        <v>245</v>
      </c>
    </row>
    <row r="43" spans="2:6" x14ac:dyDescent="0.3">
      <c r="B43" s="33" t="s">
        <v>274</v>
      </c>
      <c r="C43" s="18" t="s">
        <v>278</v>
      </c>
      <c r="D43" s="18" t="s">
        <v>356</v>
      </c>
      <c r="E43" s="44">
        <v>5255</v>
      </c>
      <c r="F43" s="44">
        <v>380</v>
      </c>
    </row>
    <row r="44" spans="2:6" x14ac:dyDescent="0.3">
      <c r="B44" s="33" t="s">
        <v>279</v>
      </c>
      <c r="C44" s="18" t="s">
        <v>280</v>
      </c>
      <c r="D44" s="18" t="s">
        <v>381</v>
      </c>
      <c r="E44" s="44">
        <v>17935</v>
      </c>
      <c r="F44" s="44">
        <v>620</v>
      </c>
    </row>
    <row r="45" spans="2:6" x14ac:dyDescent="0.3">
      <c r="B45" s="33" t="s">
        <v>279</v>
      </c>
      <c r="C45" s="18" t="s">
        <v>281</v>
      </c>
      <c r="D45" s="18" t="s">
        <v>357</v>
      </c>
      <c r="E45" s="44">
        <v>25475</v>
      </c>
      <c r="F45" s="44">
        <v>1290</v>
      </c>
    </row>
    <row r="46" spans="2:6" x14ac:dyDescent="0.3">
      <c r="B46" s="33" t="s">
        <v>279</v>
      </c>
      <c r="C46" s="18" t="s">
        <v>282</v>
      </c>
      <c r="D46" s="18" t="s">
        <v>382</v>
      </c>
      <c r="E46" s="44">
        <v>5645</v>
      </c>
      <c r="F46" s="44">
        <v>475</v>
      </c>
    </row>
    <row r="47" spans="2:6" x14ac:dyDescent="0.3">
      <c r="B47" s="33" t="s">
        <v>283</v>
      </c>
      <c r="C47" s="18" t="s">
        <v>284</v>
      </c>
      <c r="D47" s="18" t="s">
        <v>383</v>
      </c>
      <c r="E47" s="44">
        <v>29595</v>
      </c>
      <c r="F47" s="44">
        <v>1395</v>
      </c>
    </row>
    <row r="48" spans="2:6" x14ac:dyDescent="0.3">
      <c r="B48" s="33" t="s">
        <v>283</v>
      </c>
      <c r="C48" s="18" t="s">
        <v>285</v>
      </c>
      <c r="D48" s="18" t="s">
        <v>358</v>
      </c>
      <c r="E48" s="44">
        <v>5170</v>
      </c>
      <c r="F48" s="44">
        <v>215</v>
      </c>
    </row>
    <row r="49" spans="2:6" x14ac:dyDescent="0.3">
      <c r="B49" s="33" t="s">
        <v>283</v>
      </c>
      <c r="C49" s="18" t="s">
        <v>286</v>
      </c>
      <c r="D49" s="18" t="s">
        <v>359</v>
      </c>
      <c r="E49" s="44">
        <v>13495</v>
      </c>
      <c r="F49" s="44">
        <v>850</v>
      </c>
    </row>
    <row r="50" spans="2:6" x14ac:dyDescent="0.3">
      <c r="B50" s="33" t="s">
        <v>283</v>
      </c>
      <c r="C50" s="18" t="s">
        <v>287</v>
      </c>
      <c r="D50" s="18" t="s">
        <v>384</v>
      </c>
      <c r="E50" s="44">
        <v>18815</v>
      </c>
      <c r="F50" s="44">
        <v>570</v>
      </c>
    </row>
    <row r="51" spans="2:6" x14ac:dyDescent="0.3">
      <c r="B51" s="33" t="s">
        <v>283</v>
      </c>
      <c r="C51" s="18" t="s">
        <v>288</v>
      </c>
      <c r="D51" s="18" t="s">
        <v>385</v>
      </c>
      <c r="E51" s="44">
        <v>4600</v>
      </c>
      <c r="F51" s="44" t="s">
        <v>601</v>
      </c>
    </row>
    <row r="52" spans="2:6" x14ac:dyDescent="0.3">
      <c r="B52" s="33" t="s">
        <v>283</v>
      </c>
      <c r="C52" s="18" t="s">
        <v>289</v>
      </c>
      <c r="D52" s="18" t="s">
        <v>360</v>
      </c>
      <c r="E52" s="44" t="s">
        <v>588</v>
      </c>
      <c r="F52" s="44" t="s">
        <v>588</v>
      </c>
    </row>
    <row r="53" spans="2:6" x14ac:dyDescent="0.3">
      <c r="B53" s="33" t="s">
        <v>290</v>
      </c>
      <c r="C53" s="18" t="s">
        <v>291</v>
      </c>
      <c r="D53" s="18" t="s">
        <v>361</v>
      </c>
      <c r="E53" s="44">
        <v>9560</v>
      </c>
      <c r="F53" s="44">
        <v>665</v>
      </c>
    </row>
    <row r="54" spans="2:6" x14ac:dyDescent="0.3">
      <c r="B54" s="33" t="s">
        <v>290</v>
      </c>
      <c r="C54" s="18" t="s">
        <v>292</v>
      </c>
      <c r="D54" s="18" t="s">
        <v>386</v>
      </c>
      <c r="E54" s="44">
        <v>5580</v>
      </c>
      <c r="F54" s="44">
        <v>360</v>
      </c>
    </row>
    <row r="55" spans="2:6" x14ac:dyDescent="0.3">
      <c r="B55" s="33" t="s">
        <v>290</v>
      </c>
      <c r="C55" s="18" t="s">
        <v>293</v>
      </c>
      <c r="D55" s="18" t="s">
        <v>362</v>
      </c>
      <c r="E55" s="44" t="s">
        <v>588</v>
      </c>
      <c r="F55" s="44" t="s">
        <v>588</v>
      </c>
    </row>
    <row r="56" spans="2:6" x14ac:dyDescent="0.3">
      <c r="B56" s="33" t="s">
        <v>290</v>
      </c>
      <c r="C56" s="18" t="s">
        <v>294</v>
      </c>
      <c r="D56" s="18" t="s">
        <v>363</v>
      </c>
      <c r="E56" s="44">
        <v>8770</v>
      </c>
      <c r="F56" s="44">
        <v>495</v>
      </c>
    </row>
    <row r="57" spans="2:6" x14ac:dyDescent="0.3">
      <c r="B57" s="33" t="s">
        <v>290</v>
      </c>
      <c r="C57" s="18" t="s">
        <v>295</v>
      </c>
      <c r="D57" s="18" t="s">
        <v>387</v>
      </c>
      <c r="E57" s="44">
        <v>2100</v>
      </c>
      <c r="F57" s="44">
        <v>135</v>
      </c>
    </row>
    <row r="58" spans="2:6" x14ac:dyDescent="0.3">
      <c r="B58" s="33" t="s">
        <v>290</v>
      </c>
      <c r="C58" s="18" t="s">
        <v>296</v>
      </c>
      <c r="D58" s="18" t="s">
        <v>388</v>
      </c>
      <c r="E58" s="44" t="s">
        <v>588</v>
      </c>
      <c r="F58" s="44" t="s">
        <v>588</v>
      </c>
    </row>
    <row r="59" spans="2:6" x14ac:dyDescent="0.3">
      <c r="B59" s="33" t="s">
        <v>290</v>
      </c>
      <c r="C59" s="18" t="s">
        <v>297</v>
      </c>
      <c r="D59" s="18" t="s">
        <v>364</v>
      </c>
      <c r="E59" s="44">
        <v>3025</v>
      </c>
      <c r="F59" s="44" t="s">
        <v>588</v>
      </c>
    </row>
    <row r="60" spans="2:6" ht="6.75" customHeight="1" x14ac:dyDescent="0.3">
      <c r="D60" s="2"/>
    </row>
    <row r="61" spans="2:6" x14ac:dyDescent="0.3">
      <c r="B61" s="33" t="s">
        <v>250</v>
      </c>
      <c r="C61" s="18" t="s">
        <v>38</v>
      </c>
      <c r="D61" s="21" t="s">
        <v>152</v>
      </c>
      <c r="E61" s="44">
        <v>3145</v>
      </c>
      <c r="F61" s="44" t="s">
        <v>588</v>
      </c>
    </row>
    <row r="62" spans="2:6" x14ac:dyDescent="0.3">
      <c r="B62" s="33" t="s">
        <v>250</v>
      </c>
      <c r="C62" s="18" t="s">
        <v>40</v>
      </c>
      <c r="D62" s="21" t="s">
        <v>153</v>
      </c>
      <c r="E62" s="44">
        <v>1780</v>
      </c>
      <c r="F62" s="44">
        <v>15</v>
      </c>
    </row>
    <row r="63" spans="2:6" x14ac:dyDescent="0.3">
      <c r="B63" s="33" t="s">
        <v>250</v>
      </c>
      <c r="C63" s="18" t="s">
        <v>42</v>
      </c>
      <c r="D63" s="21" t="s">
        <v>300</v>
      </c>
      <c r="E63" s="44">
        <v>5155</v>
      </c>
      <c r="F63" s="44">
        <v>10</v>
      </c>
    </row>
    <row r="64" spans="2:6" x14ac:dyDescent="0.3">
      <c r="B64" s="33" t="s">
        <v>250</v>
      </c>
      <c r="C64" s="18" t="s">
        <v>43</v>
      </c>
      <c r="D64" s="21" t="s">
        <v>301</v>
      </c>
      <c r="E64" s="44">
        <v>9815</v>
      </c>
      <c r="F64" s="44" t="s">
        <v>588</v>
      </c>
    </row>
    <row r="65" spans="2:6" x14ac:dyDescent="0.3">
      <c r="B65" s="33" t="s">
        <v>250</v>
      </c>
      <c r="C65" s="18" t="s">
        <v>526</v>
      </c>
      <c r="D65" s="21" t="s">
        <v>527</v>
      </c>
      <c r="E65" s="44" t="s">
        <v>588</v>
      </c>
      <c r="F65" s="44" t="s">
        <v>588</v>
      </c>
    </row>
    <row r="66" spans="2:6" x14ac:dyDescent="0.3">
      <c r="B66" s="33" t="s">
        <v>250</v>
      </c>
      <c r="C66" s="18" t="s">
        <v>434</v>
      </c>
      <c r="D66" s="21" t="s">
        <v>435</v>
      </c>
      <c r="E66" s="44" t="s">
        <v>588</v>
      </c>
      <c r="F66" s="44" t="s">
        <v>588</v>
      </c>
    </row>
    <row r="67" spans="2:6" x14ac:dyDescent="0.3">
      <c r="B67" s="33" t="s">
        <v>250</v>
      </c>
      <c r="C67" s="18" t="s">
        <v>50</v>
      </c>
      <c r="D67" s="21" t="s">
        <v>160</v>
      </c>
      <c r="E67" s="44">
        <v>3875</v>
      </c>
      <c r="F67" s="44">
        <v>20</v>
      </c>
    </row>
    <row r="68" spans="2:6" x14ac:dyDescent="0.3">
      <c r="B68" s="33" t="s">
        <v>250</v>
      </c>
      <c r="C68" s="18" t="s">
        <v>58</v>
      </c>
      <c r="D68" s="21" t="s">
        <v>166</v>
      </c>
      <c r="E68" s="44" t="s">
        <v>588</v>
      </c>
      <c r="F68" s="44" t="s">
        <v>588</v>
      </c>
    </row>
    <row r="69" spans="2:6" x14ac:dyDescent="0.3">
      <c r="B69" s="33" t="s">
        <v>250</v>
      </c>
      <c r="C69" s="18" t="s">
        <v>68</v>
      </c>
      <c r="D69" s="21" t="s">
        <v>303</v>
      </c>
      <c r="E69" s="44">
        <v>8960</v>
      </c>
      <c r="F69" s="44" t="s">
        <v>588</v>
      </c>
    </row>
    <row r="70" spans="2:6" x14ac:dyDescent="0.3">
      <c r="B70" s="33" t="s">
        <v>240</v>
      </c>
      <c r="C70" s="18" t="s">
        <v>22</v>
      </c>
      <c r="D70" s="21" t="s">
        <v>141</v>
      </c>
      <c r="E70" s="44">
        <v>5445</v>
      </c>
      <c r="F70" s="44">
        <v>140</v>
      </c>
    </row>
    <row r="71" spans="2:6" x14ac:dyDescent="0.3">
      <c r="B71" s="33" t="s">
        <v>240</v>
      </c>
      <c r="C71" s="18" t="s">
        <v>438</v>
      </c>
      <c r="D71" s="21" t="s">
        <v>439</v>
      </c>
      <c r="E71" s="44">
        <v>3815</v>
      </c>
      <c r="F71" s="44">
        <v>415</v>
      </c>
    </row>
    <row r="72" spans="2:6" x14ac:dyDescent="0.3">
      <c r="B72" s="33" t="s">
        <v>240</v>
      </c>
      <c r="C72" s="18" t="s">
        <v>23</v>
      </c>
      <c r="D72" s="21" t="s">
        <v>305</v>
      </c>
      <c r="E72" s="44">
        <v>6045</v>
      </c>
      <c r="F72" s="44">
        <v>130</v>
      </c>
    </row>
    <row r="73" spans="2:6" x14ac:dyDescent="0.3">
      <c r="B73" s="33" t="s">
        <v>240</v>
      </c>
      <c r="C73" s="18" t="s">
        <v>24</v>
      </c>
      <c r="D73" s="21" t="s">
        <v>142</v>
      </c>
      <c r="E73" s="44">
        <v>1600</v>
      </c>
      <c r="F73" s="44" t="s">
        <v>601</v>
      </c>
    </row>
    <row r="74" spans="2:6" x14ac:dyDescent="0.3">
      <c r="B74" s="33" t="s">
        <v>240</v>
      </c>
      <c r="C74" s="18" t="s">
        <v>25</v>
      </c>
      <c r="D74" s="21" t="s">
        <v>306</v>
      </c>
      <c r="E74" s="44">
        <v>2265</v>
      </c>
      <c r="F74" s="44">
        <v>35</v>
      </c>
    </row>
    <row r="75" spans="2:6" x14ac:dyDescent="0.3">
      <c r="B75" s="33" t="s">
        <v>240</v>
      </c>
      <c r="C75" s="18" t="s">
        <v>442</v>
      </c>
      <c r="D75" s="21" t="s">
        <v>443</v>
      </c>
      <c r="E75" s="44">
        <v>3610</v>
      </c>
      <c r="F75" s="44" t="s">
        <v>588</v>
      </c>
    </row>
    <row r="76" spans="2:6" x14ac:dyDescent="0.3">
      <c r="B76" s="33" t="s">
        <v>240</v>
      </c>
      <c r="C76" s="18" t="s">
        <v>26</v>
      </c>
      <c r="D76" s="21" t="s">
        <v>307</v>
      </c>
      <c r="E76" s="44">
        <v>7130</v>
      </c>
      <c r="F76" s="44" t="s">
        <v>588</v>
      </c>
    </row>
    <row r="77" spans="2:6" x14ac:dyDescent="0.3">
      <c r="B77" s="33" t="s">
        <v>240</v>
      </c>
      <c r="C77" s="18" t="s">
        <v>28</v>
      </c>
      <c r="D77" s="21" t="s">
        <v>144</v>
      </c>
      <c r="E77" s="44">
        <v>3490</v>
      </c>
      <c r="F77" s="44">
        <v>130</v>
      </c>
    </row>
    <row r="78" spans="2:6" x14ac:dyDescent="0.3">
      <c r="B78" s="33" t="s">
        <v>240</v>
      </c>
      <c r="C78" s="18" t="s">
        <v>29</v>
      </c>
      <c r="D78" s="21" t="s">
        <v>145</v>
      </c>
      <c r="E78" s="44">
        <v>8915</v>
      </c>
      <c r="F78" s="44" t="s">
        <v>588</v>
      </c>
    </row>
    <row r="79" spans="2:6" x14ac:dyDescent="0.3">
      <c r="B79" s="33" t="s">
        <v>240</v>
      </c>
      <c r="C79" s="18" t="s">
        <v>30</v>
      </c>
      <c r="D79" s="21" t="s">
        <v>146</v>
      </c>
      <c r="E79" s="44">
        <v>8530</v>
      </c>
      <c r="F79" s="44">
        <v>960</v>
      </c>
    </row>
    <row r="80" spans="2:6" x14ac:dyDescent="0.3">
      <c r="B80" s="33" t="s">
        <v>240</v>
      </c>
      <c r="C80" s="18" t="s">
        <v>31</v>
      </c>
      <c r="D80" s="21" t="s">
        <v>308</v>
      </c>
      <c r="E80" s="44">
        <v>4800</v>
      </c>
      <c r="F80" s="44">
        <v>130</v>
      </c>
    </row>
    <row r="81" spans="2:6" x14ac:dyDescent="0.3">
      <c r="B81" s="33" t="s">
        <v>240</v>
      </c>
      <c r="C81" s="18" t="s">
        <v>32</v>
      </c>
      <c r="D81" s="21" t="s">
        <v>309</v>
      </c>
      <c r="E81" s="44" t="s">
        <v>588</v>
      </c>
      <c r="F81" s="44" t="s">
        <v>588</v>
      </c>
    </row>
    <row r="82" spans="2:6" x14ac:dyDescent="0.3">
      <c r="B82" s="33" t="s">
        <v>240</v>
      </c>
      <c r="C82" s="18" t="s">
        <v>450</v>
      </c>
      <c r="D82" s="21" t="s">
        <v>451</v>
      </c>
      <c r="E82" s="44">
        <v>3480</v>
      </c>
      <c r="F82" s="44">
        <v>380</v>
      </c>
    </row>
    <row r="83" spans="2:6" x14ac:dyDescent="0.3">
      <c r="B83" s="33" t="s">
        <v>240</v>
      </c>
      <c r="C83" s="18" t="s">
        <v>452</v>
      </c>
      <c r="D83" s="21" t="s">
        <v>453</v>
      </c>
      <c r="E83" s="44">
        <v>35610</v>
      </c>
      <c r="F83" s="44" t="s">
        <v>588</v>
      </c>
    </row>
    <row r="84" spans="2:6" x14ac:dyDescent="0.3">
      <c r="B84" s="33" t="s">
        <v>240</v>
      </c>
      <c r="C84" s="18" t="s">
        <v>440</v>
      </c>
      <c r="D84" s="21" t="s">
        <v>441</v>
      </c>
      <c r="E84" s="44" t="s">
        <v>588</v>
      </c>
      <c r="F84" s="44" t="s">
        <v>588</v>
      </c>
    </row>
    <row r="85" spans="2:6" x14ac:dyDescent="0.3">
      <c r="B85" s="33" t="s">
        <v>240</v>
      </c>
      <c r="C85" s="18" t="s">
        <v>444</v>
      </c>
      <c r="D85" s="21" t="s">
        <v>445</v>
      </c>
      <c r="E85" s="44">
        <v>4780</v>
      </c>
      <c r="F85" s="44" t="s">
        <v>588</v>
      </c>
    </row>
    <row r="86" spans="2:6" x14ac:dyDescent="0.3">
      <c r="B86" s="33" t="s">
        <v>240</v>
      </c>
      <c r="C86" s="18" t="s">
        <v>33</v>
      </c>
      <c r="D86" s="21" t="s">
        <v>147</v>
      </c>
      <c r="E86" s="44">
        <v>15810</v>
      </c>
      <c r="F86" s="44" t="s">
        <v>588</v>
      </c>
    </row>
    <row r="87" spans="2:6" x14ac:dyDescent="0.3">
      <c r="B87" s="33" t="s">
        <v>240</v>
      </c>
      <c r="C87" s="18" t="s">
        <v>446</v>
      </c>
      <c r="D87" s="21" t="s">
        <v>447</v>
      </c>
      <c r="E87" s="44">
        <v>9365</v>
      </c>
      <c r="F87" s="44">
        <v>370</v>
      </c>
    </row>
    <row r="88" spans="2:6" x14ac:dyDescent="0.3">
      <c r="B88" s="33" t="s">
        <v>240</v>
      </c>
      <c r="C88" s="18" t="s">
        <v>34</v>
      </c>
      <c r="D88" s="21" t="s">
        <v>148</v>
      </c>
      <c r="E88" s="44">
        <v>4220</v>
      </c>
      <c r="F88" s="44">
        <v>85</v>
      </c>
    </row>
    <row r="89" spans="2:6" x14ac:dyDescent="0.3">
      <c r="B89" s="33" t="s">
        <v>240</v>
      </c>
      <c r="C89" s="18" t="s">
        <v>448</v>
      </c>
      <c r="D89" s="21" t="s">
        <v>449</v>
      </c>
      <c r="E89" s="44" t="s">
        <v>588</v>
      </c>
      <c r="F89" s="44" t="s">
        <v>588</v>
      </c>
    </row>
    <row r="90" spans="2:6" x14ac:dyDescent="0.3">
      <c r="B90" s="33" t="s">
        <v>240</v>
      </c>
      <c r="C90" s="18" t="s">
        <v>35</v>
      </c>
      <c r="D90" s="21" t="s">
        <v>149</v>
      </c>
      <c r="E90" s="44">
        <v>5535</v>
      </c>
      <c r="F90" s="44">
        <v>575</v>
      </c>
    </row>
    <row r="91" spans="2:6" x14ac:dyDescent="0.3">
      <c r="B91" s="33" t="s">
        <v>240</v>
      </c>
      <c r="C91" s="18" t="s">
        <v>436</v>
      </c>
      <c r="D91" s="21" t="s">
        <v>437</v>
      </c>
      <c r="E91" s="44">
        <v>7325</v>
      </c>
      <c r="F91" s="44">
        <v>3855</v>
      </c>
    </row>
    <row r="92" spans="2:6" x14ac:dyDescent="0.3">
      <c r="B92" s="33" t="s">
        <v>240</v>
      </c>
      <c r="C92" s="18" t="s">
        <v>36</v>
      </c>
      <c r="D92" s="21" t="s">
        <v>150</v>
      </c>
      <c r="E92" s="44" t="s">
        <v>588</v>
      </c>
      <c r="F92" s="44" t="s">
        <v>588</v>
      </c>
    </row>
    <row r="93" spans="2:6" x14ac:dyDescent="0.3">
      <c r="B93" s="33" t="s">
        <v>240</v>
      </c>
      <c r="C93" s="18" t="s">
        <v>37</v>
      </c>
      <c r="D93" s="21" t="s">
        <v>151</v>
      </c>
      <c r="E93" s="44">
        <v>2205</v>
      </c>
      <c r="F93" s="44">
        <v>300</v>
      </c>
    </row>
    <row r="94" spans="2:6" x14ac:dyDescent="0.3">
      <c r="B94" s="33" t="s">
        <v>262</v>
      </c>
      <c r="C94" s="18" t="s">
        <v>458</v>
      </c>
      <c r="D94" s="21" t="s">
        <v>459</v>
      </c>
      <c r="E94" s="44">
        <v>2225</v>
      </c>
      <c r="F94" s="44">
        <v>55</v>
      </c>
    </row>
    <row r="95" spans="2:6" x14ac:dyDescent="0.3">
      <c r="B95" s="33" t="s">
        <v>262</v>
      </c>
      <c r="C95" s="18" t="s">
        <v>472</v>
      </c>
      <c r="D95" s="21" t="s">
        <v>473</v>
      </c>
      <c r="E95" s="44" t="s">
        <v>588</v>
      </c>
      <c r="F95" s="44" t="s">
        <v>588</v>
      </c>
    </row>
    <row r="96" spans="2:6" x14ac:dyDescent="0.3">
      <c r="B96" s="33" t="s">
        <v>262</v>
      </c>
      <c r="C96" s="18" t="s">
        <v>470</v>
      </c>
      <c r="D96" s="21" t="s">
        <v>471</v>
      </c>
      <c r="E96" s="44">
        <v>8680</v>
      </c>
      <c r="F96" s="44" t="s">
        <v>588</v>
      </c>
    </row>
    <row r="97" spans="2:6" x14ac:dyDescent="0.3">
      <c r="B97" s="33" t="s">
        <v>262</v>
      </c>
      <c r="C97" s="18" t="s">
        <v>456</v>
      </c>
      <c r="D97" s="21" t="s">
        <v>457</v>
      </c>
      <c r="E97" s="44">
        <v>1585</v>
      </c>
      <c r="F97" s="44" t="s">
        <v>588</v>
      </c>
    </row>
    <row r="98" spans="2:6" x14ac:dyDescent="0.3">
      <c r="B98" s="33" t="s">
        <v>262</v>
      </c>
      <c r="C98" s="18" t="s">
        <v>44</v>
      </c>
      <c r="D98" s="21" t="s">
        <v>155</v>
      </c>
      <c r="E98" s="44" t="s">
        <v>588</v>
      </c>
      <c r="F98" s="44" t="s">
        <v>588</v>
      </c>
    </row>
    <row r="99" spans="2:6" x14ac:dyDescent="0.3">
      <c r="B99" s="33" t="s">
        <v>262</v>
      </c>
      <c r="C99" s="18" t="s">
        <v>550</v>
      </c>
      <c r="D99" s="21" t="s">
        <v>551</v>
      </c>
      <c r="E99" s="44" t="s">
        <v>588</v>
      </c>
      <c r="F99" s="44" t="s">
        <v>588</v>
      </c>
    </row>
    <row r="100" spans="2:6" x14ac:dyDescent="0.3">
      <c r="B100" s="33" t="s">
        <v>262</v>
      </c>
      <c r="C100" s="18" t="s">
        <v>468</v>
      </c>
      <c r="D100" s="21" t="s">
        <v>469</v>
      </c>
      <c r="E100" s="44">
        <v>8360</v>
      </c>
      <c r="F100" s="44" t="s">
        <v>588</v>
      </c>
    </row>
    <row r="101" spans="2:6" x14ac:dyDescent="0.3">
      <c r="B101" s="33" t="s">
        <v>262</v>
      </c>
      <c r="C101" s="18" t="s">
        <v>462</v>
      </c>
      <c r="D101" s="21" t="s">
        <v>463</v>
      </c>
      <c r="E101" s="44" t="s">
        <v>588</v>
      </c>
      <c r="F101" s="44" t="s">
        <v>588</v>
      </c>
    </row>
    <row r="102" spans="2:6" x14ac:dyDescent="0.3">
      <c r="B102" s="33" t="s">
        <v>262</v>
      </c>
      <c r="C102" s="18" t="s">
        <v>460</v>
      </c>
      <c r="D102" s="21" t="s">
        <v>461</v>
      </c>
      <c r="E102" s="44" t="s">
        <v>588</v>
      </c>
      <c r="F102" s="44" t="s">
        <v>588</v>
      </c>
    </row>
    <row r="103" spans="2:6" x14ac:dyDescent="0.3">
      <c r="B103" s="33" t="s">
        <v>262</v>
      </c>
      <c r="C103" s="18" t="s">
        <v>454</v>
      </c>
      <c r="D103" s="21" t="s">
        <v>455</v>
      </c>
      <c r="E103" s="44">
        <v>10535</v>
      </c>
      <c r="F103" s="44" t="s">
        <v>588</v>
      </c>
    </row>
    <row r="104" spans="2:6" x14ac:dyDescent="0.3">
      <c r="B104" s="33" t="s">
        <v>262</v>
      </c>
      <c r="C104" s="18" t="s">
        <v>528</v>
      </c>
      <c r="D104" s="21" t="s">
        <v>529</v>
      </c>
      <c r="E104" s="44">
        <v>5305</v>
      </c>
      <c r="F104" s="44">
        <v>120</v>
      </c>
    </row>
    <row r="105" spans="2:6" x14ac:dyDescent="0.3">
      <c r="B105" s="33" t="s">
        <v>262</v>
      </c>
      <c r="C105" s="18" t="s">
        <v>466</v>
      </c>
      <c r="D105" s="21" t="s">
        <v>467</v>
      </c>
      <c r="E105" s="44">
        <v>4715</v>
      </c>
      <c r="F105" s="44" t="s">
        <v>588</v>
      </c>
    </row>
    <row r="106" spans="2:6" x14ac:dyDescent="0.3">
      <c r="B106" s="33" t="s">
        <v>262</v>
      </c>
      <c r="C106" s="18" t="s">
        <v>464</v>
      </c>
      <c r="D106" s="21" t="s">
        <v>465</v>
      </c>
      <c r="E106" s="44" t="s">
        <v>588</v>
      </c>
      <c r="F106" s="44" t="s">
        <v>588</v>
      </c>
    </row>
    <row r="107" spans="2:6" x14ac:dyDescent="0.3">
      <c r="B107" s="33" t="s">
        <v>262</v>
      </c>
      <c r="C107" s="18" t="s">
        <v>53</v>
      </c>
      <c r="D107" s="21" t="s">
        <v>311</v>
      </c>
      <c r="E107" s="44">
        <v>2955</v>
      </c>
      <c r="F107" s="44" t="s">
        <v>588</v>
      </c>
    </row>
    <row r="108" spans="2:6" x14ac:dyDescent="0.3">
      <c r="B108" s="33" t="s">
        <v>262</v>
      </c>
      <c r="C108" s="18" t="s">
        <v>530</v>
      </c>
      <c r="D108" s="21" t="s">
        <v>531</v>
      </c>
      <c r="E108" s="44">
        <v>3320</v>
      </c>
      <c r="F108" s="44" t="s">
        <v>588</v>
      </c>
    </row>
    <row r="109" spans="2:6" x14ac:dyDescent="0.3">
      <c r="B109" s="33" t="s">
        <v>262</v>
      </c>
      <c r="C109" s="18" t="s">
        <v>54</v>
      </c>
      <c r="D109" s="21" t="s">
        <v>163</v>
      </c>
      <c r="E109" s="44" t="s">
        <v>588</v>
      </c>
      <c r="F109" s="44" t="s">
        <v>588</v>
      </c>
    </row>
    <row r="110" spans="2:6" x14ac:dyDescent="0.3">
      <c r="B110" s="33" t="s">
        <v>262</v>
      </c>
      <c r="C110" s="18" t="s">
        <v>60</v>
      </c>
      <c r="D110" s="21" t="s">
        <v>168</v>
      </c>
      <c r="E110" s="44">
        <v>7950</v>
      </c>
      <c r="F110" s="44" t="s">
        <v>588</v>
      </c>
    </row>
    <row r="111" spans="2:6" x14ac:dyDescent="0.3">
      <c r="B111" s="33" t="s">
        <v>262</v>
      </c>
      <c r="C111" s="18" t="s">
        <v>55</v>
      </c>
      <c r="D111" s="21" t="s">
        <v>312</v>
      </c>
      <c r="E111" s="44">
        <v>2370</v>
      </c>
      <c r="F111" s="44" t="s">
        <v>588</v>
      </c>
    </row>
    <row r="112" spans="2:6" x14ac:dyDescent="0.3">
      <c r="B112" s="33" t="s">
        <v>262</v>
      </c>
      <c r="C112" s="18" t="s">
        <v>61</v>
      </c>
      <c r="D112" s="21" t="s">
        <v>169</v>
      </c>
      <c r="E112" s="44">
        <v>3640</v>
      </c>
      <c r="F112" s="44">
        <v>435</v>
      </c>
    </row>
    <row r="113" spans="2:6" x14ac:dyDescent="0.3">
      <c r="B113" s="33" t="s">
        <v>262</v>
      </c>
      <c r="C113" s="18" t="s">
        <v>62</v>
      </c>
      <c r="D113" s="21" t="s">
        <v>170</v>
      </c>
      <c r="E113" s="44">
        <v>2140</v>
      </c>
      <c r="F113" s="44">
        <v>165</v>
      </c>
    </row>
    <row r="114" spans="2:6" x14ac:dyDescent="0.3">
      <c r="B114" s="33" t="s">
        <v>262</v>
      </c>
      <c r="C114" s="18" t="s">
        <v>63</v>
      </c>
      <c r="D114" s="21" t="s">
        <v>313</v>
      </c>
      <c r="E114" s="44">
        <v>5565</v>
      </c>
      <c r="F114" s="44" t="s">
        <v>588</v>
      </c>
    </row>
    <row r="115" spans="2:6" x14ac:dyDescent="0.3">
      <c r="B115" s="33" t="s">
        <v>274</v>
      </c>
      <c r="C115" s="18" t="s">
        <v>482</v>
      </c>
      <c r="D115" s="21" t="s">
        <v>483</v>
      </c>
      <c r="E115" s="44">
        <v>3605</v>
      </c>
      <c r="F115" s="44">
        <v>170</v>
      </c>
    </row>
    <row r="116" spans="2:6" x14ac:dyDescent="0.3">
      <c r="B116" s="33" t="s">
        <v>274</v>
      </c>
      <c r="C116" s="18" t="s">
        <v>484</v>
      </c>
      <c r="D116" s="21" t="s">
        <v>485</v>
      </c>
      <c r="E116" s="44">
        <v>1520</v>
      </c>
      <c r="F116" s="44">
        <v>70</v>
      </c>
    </row>
    <row r="117" spans="2:6" x14ac:dyDescent="0.3">
      <c r="B117" s="33" t="s">
        <v>274</v>
      </c>
      <c r="C117" s="18" t="s">
        <v>81</v>
      </c>
      <c r="D117" s="21" t="s">
        <v>318</v>
      </c>
      <c r="E117" s="44" t="s">
        <v>588</v>
      </c>
      <c r="F117" s="44" t="s">
        <v>588</v>
      </c>
    </row>
    <row r="118" spans="2:6" x14ac:dyDescent="0.3">
      <c r="B118" s="33" t="s">
        <v>274</v>
      </c>
      <c r="C118" s="18" t="s">
        <v>82</v>
      </c>
      <c r="D118" s="21" t="s">
        <v>319</v>
      </c>
      <c r="E118" s="44" t="s">
        <v>588</v>
      </c>
      <c r="F118" s="44" t="s">
        <v>588</v>
      </c>
    </row>
    <row r="119" spans="2:6" x14ac:dyDescent="0.3">
      <c r="B119" s="33" t="s">
        <v>274</v>
      </c>
      <c r="C119" s="18" t="s">
        <v>486</v>
      </c>
      <c r="D119" s="21" t="s">
        <v>487</v>
      </c>
      <c r="E119" s="44">
        <v>2950</v>
      </c>
      <c r="F119" s="44" t="s">
        <v>588</v>
      </c>
    </row>
    <row r="120" spans="2:6" x14ac:dyDescent="0.3">
      <c r="B120" s="33" t="s">
        <v>274</v>
      </c>
      <c r="C120" s="18" t="s">
        <v>85</v>
      </c>
      <c r="D120" s="21" t="s">
        <v>184</v>
      </c>
      <c r="E120" s="44">
        <v>3875</v>
      </c>
      <c r="F120" s="44" t="s">
        <v>588</v>
      </c>
    </row>
    <row r="121" spans="2:6" x14ac:dyDescent="0.3">
      <c r="B121" s="33" t="s">
        <v>274</v>
      </c>
      <c r="C121" s="18" t="s">
        <v>488</v>
      </c>
      <c r="D121" s="21" t="s">
        <v>489</v>
      </c>
      <c r="E121" s="44">
        <v>1685</v>
      </c>
      <c r="F121" s="44" t="s">
        <v>588</v>
      </c>
    </row>
    <row r="122" spans="2:6" x14ac:dyDescent="0.3">
      <c r="B122" s="33" t="s">
        <v>274</v>
      </c>
      <c r="C122" s="18" t="s">
        <v>591</v>
      </c>
      <c r="D122" s="21" t="s">
        <v>592</v>
      </c>
      <c r="E122" s="44">
        <v>4425</v>
      </c>
      <c r="F122" s="44" t="s">
        <v>588</v>
      </c>
    </row>
    <row r="123" spans="2:6" x14ac:dyDescent="0.3">
      <c r="B123" s="33" t="s">
        <v>274</v>
      </c>
      <c r="C123" s="18" t="s">
        <v>490</v>
      </c>
      <c r="D123" s="21" t="s">
        <v>491</v>
      </c>
      <c r="E123" s="44" t="s">
        <v>588</v>
      </c>
      <c r="F123" s="44" t="s">
        <v>588</v>
      </c>
    </row>
    <row r="124" spans="2:6" x14ac:dyDescent="0.3">
      <c r="B124" s="33" t="s">
        <v>274</v>
      </c>
      <c r="C124" s="18" t="s">
        <v>89</v>
      </c>
      <c r="D124" s="21" t="s">
        <v>186</v>
      </c>
      <c r="E124" s="44" t="s">
        <v>588</v>
      </c>
      <c r="F124" s="44" t="s">
        <v>588</v>
      </c>
    </row>
    <row r="125" spans="2:6" x14ac:dyDescent="0.3">
      <c r="B125" s="33" t="s">
        <v>274</v>
      </c>
      <c r="C125" s="18" t="s">
        <v>476</v>
      </c>
      <c r="D125" s="21" t="s">
        <v>477</v>
      </c>
      <c r="E125" s="44" t="s">
        <v>588</v>
      </c>
      <c r="F125" s="44" t="s">
        <v>588</v>
      </c>
    </row>
    <row r="126" spans="2:6" x14ac:dyDescent="0.3">
      <c r="B126" s="33" t="s">
        <v>274</v>
      </c>
      <c r="C126" s="18" t="s">
        <v>92</v>
      </c>
      <c r="D126" s="21" t="s">
        <v>189</v>
      </c>
      <c r="E126" s="44">
        <v>5255</v>
      </c>
      <c r="F126" s="44">
        <v>380</v>
      </c>
    </row>
    <row r="127" spans="2:6" x14ac:dyDescent="0.3">
      <c r="B127" s="33" t="s">
        <v>274</v>
      </c>
      <c r="C127" s="18" t="s">
        <v>93</v>
      </c>
      <c r="D127" s="21" t="s">
        <v>190</v>
      </c>
      <c r="E127" s="44">
        <v>2085</v>
      </c>
      <c r="F127" s="44">
        <v>130</v>
      </c>
    </row>
    <row r="128" spans="2:6" x14ac:dyDescent="0.3">
      <c r="B128" s="33" t="s">
        <v>274</v>
      </c>
      <c r="C128" s="18" t="s">
        <v>94</v>
      </c>
      <c r="D128" s="21" t="s">
        <v>322</v>
      </c>
      <c r="E128" s="44">
        <v>11210</v>
      </c>
      <c r="F128" s="44" t="s">
        <v>588</v>
      </c>
    </row>
    <row r="129" spans="2:6" x14ac:dyDescent="0.3">
      <c r="B129" s="33" t="s">
        <v>274</v>
      </c>
      <c r="C129" s="18" t="s">
        <v>95</v>
      </c>
      <c r="D129" s="21" t="s">
        <v>323</v>
      </c>
      <c r="E129" s="44">
        <v>3610</v>
      </c>
      <c r="F129" s="44" t="s">
        <v>588</v>
      </c>
    </row>
    <row r="130" spans="2:6" x14ac:dyDescent="0.3">
      <c r="B130" s="33" t="s">
        <v>274</v>
      </c>
      <c r="C130" s="18" t="s">
        <v>96</v>
      </c>
      <c r="D130" s="21" t="s">
        <v>191</v>
      </c>
      <c r="E130" s="44">
        <v>11535</v>
      </c>
      <c r="F130" s="44">
        <v>1260</v>
      </c>
    </row>
    <row r="131" spans="2:6" x14ac:dyDescent="0.3">
      <c r="B131" s="33" t="s">
        <v>274</v>
      </c>
      <c r="C131" s="18" t="s">
        <v>478</v>
      </c>
      <c r="D131" s="21" t="s">
        <v>479</v>
      </c>
      <c r="E131" s="44" t="s">
        <v>588</v>
      </c>
      <c r="F131" s="44" t="s">
        <v>588</v>
      </c>
    </row>
    <row r="132" spans="2:6" x14ac:dyDescent="0.3">
      <c r="B132" s="33" t="s">
        <v>274</v>
      </c>
      <c r="C132" s="18" t="s">
        <v>100</v>
      </c>
      <c r="D132" s="21" t="s">
        <v>194</v>
      </c>
      <c r="E132" s="44">
        <v>6090</v>
      </c>
      <c r="F132" s="44" t="s">
        <v>588</v>
      </c>
    </row>
    <row r="133" spans="2:6" x14ac:dyDescent="0.3">
      <c r="B133" s="33" t="s">
        <v>274</v>
      </c>
      <c r="C133" s="18" t="s">
        <v>101</v>
      </c>
      <c r="D133" s="21" t="s">
        <v>195</v>
      </c>
      <c r="E133" s="44">
        <v>7290</v>
      </c>
      <c r="F133" s="44">
        <v>140</v>
      </c>
    </row>
    <row r="134" spans="2:6" x14ac:dyDescent="0.3">
      <c r="B134" s="33" t="s">
        <v>274</v>
      </c>
      <c r="C134" s="18" t="s">
        <v>474</v>
      </c>
      <c r="D134" s="21" t="s">
        <v>475</v>
      </c>
      <c r="E134" s="44" t="s">
        <v>588</v>
      </c>
      <c r="F134" s="44" t="s">
        <v>588</v>
      </c>
    </row>
    <row r="135" spans="2:6" x14ac:dyDescent="0.3">
      <c r="B135" s="33" t="s">
        <v>274</v>
      </c>
      <c r="C135" s="18" t="s">
        <v>105</v>
      </c>
      <c r="D135" s="21" t="s">
        <v>197</v>
      </c>
      <c r="E135" s="44">
        <v>5365</v>
      </c>
      <c r="F135" s="44">
        <v>420</v>
      </c>
    </row>
    <row r="136" spans="2:6" x14ac:dyDescent="0.3">
      <c r="B136" s="33" t="s">
        <v>274</v>
      </c>
      <c r="C136" s="18" t="s">
        <v>111</v>
      </c>
      <c r="D136" s="21" t="s">
        <v>324</v>
      </c>
      <c r="E136" s="44" t="s">
        <v>588</v>
      </c>
      <c r="F136" s="44" t="s">
        <v>588</v>
      </c>
    </row>
    <row r="137" spans="2:6" x14ac:dyDescent="0.3">
      <c r="B137" s="33" t="s">
        <v>274</v>
      </c>
      <c r="C137" s="18" t="s">
        <v>480</v>
      </c>
      <c r="D137" s="21" t="s">
        <v>481</v>
      </c>
      <c r="E137" s="44" t="s">
        <v>588</v>
      </c>
      <c r="F137" s="44" t="s">
        <v>588</v>
      </c>
    </row>
    <row r="138" spans="2:6" x14ac:dyDescent="0.3">
      <c r="B138" s="33" t="s">
        <v>279</v>
      </c>
      <c r="C138" s="18" t="s">
        <v>76</v>
      </c>
      <c r="D138" s="21" t="s">
        <v>179</v>
      </c>
      <c r="E138" s="44">
        <v>10270</v>
      </c>
      <c r="F138" s="44">
        <v>15</v>
      </c>
    </row>
    <row r="139" spans="2:6" x14ac:dyDescent="0.3">
      <c r="B139" s="33" t="s">
        <v>279</v>
      </c>
      <c r="C139" s="18" t="s">
        <v>499</v>
      </c>
      <c r="D139" s="21" t="s">
        <v>500</v>
      </c>
      <c r="E139" s="44" t="s">
        <v>588</v>
      </c>
      <c r="F139" s="44" t="s">
        <v>588</v>
      </c>
    </row>
    <row r="140" spans="2:6" x14ac:dyDescent="0.3">
      <c r="B140" s="33" t="s">
        <v>279</v>
      </c>
      <c r="C140" s="18" t="s">
        <v>495</v>
      </c>
      <c r="D140" s="21" t="s">
        <v>496</v>
      </c>
      <c r="E140" s="44" t="s">
        <v>588</v>
      </c>
      <c r="F140" s="44" t="s">
        <v>588</v>
      </c>
    </row>
    <row r="141" spans="2:6" x14ac:dyDescent="0.3">
      <c r="B141" s="33" t="s">
        <v>279</v>
      </c>
      <c r="C141" s="18" t="s">
        <v>80</v>
      </c>
      <c r="D141" s="21" t="s">
        <v>325</v>
      </c>
      <c r="E141" s="44">
        <v>2400</v>
      </c>
      <c r="F141" s="44">
        <v>75</v>
      </c>
    </row>
    <row r="142" spans="2:6" x14ac:dyDescent="0.3">
      <c r="B142" s="33" t="s">
        <v>279</v>
      </c>
      <c r="C142" s="18" t="s">
        <v>84</v>
      </c>
      <c r="D142" s="21" t="s">
        <v>183</v>
      </c>
      <c r="E142" s="44" t="s">
        <v>588</v>
      </c>
      <c r="F142" s="44" t="s">
        <v>588</v>
      </c>
    </row>
    <row r="143" spans="2:6" x14ac:dyDescent="0.3">
      <c r="B143" s="33" t="s">
        <v>279</v>
      </c>
      <c r="C143" s="18" t="s">
        <v>88</v>
      </c>
      <c r="D143" s="21" t="s">
        <v>185</v>
      </c>
      <c r="E143" s="44">
        <v>3065</v>
      </c>
      <c r="F143" s="44">
        <v>425</v>
      </c>
    </row>
    <row r="144" spans="2:6" x14ac:dyDescent="0.3">
      <c r="B144" s="33" t="s">
        <v>279</v>
      </c>
      <c r="C144" s="18" t="s">
        <v>72</v>
      </c>
      <c r="D144" s="21" t="s">
        <v>175</v>
      </c>
      <c r="E144" s="44" t="s">
        <v>588</v>
      </c>
      <c r="F144" s="44" t="s">
        <v>588</v>
      </c>
    </row>
    <row r="145" spans="2:6" x14ac:dyDescent="0.3">
      <c r="B145" s="33" t="s">
        <v>279</v>
      </c>
      <c r="C145" s="18" t="s">
        <v>90</v>
      </c>
      <c r="D145" s="21" t="s">
        <v>187</v>
      </c>
      <c r="E145" s="44">
        <v>11540</v>
      </c>
      <c r="F145" s="44" t="s">
        <v>588</v>
      </c>
    </row>
    <row r="146" spans="2:6" x14ac:dyDescent="0.3">
      <c r="B146" s="33" t="s">
        <v>279</v>
      </c>
      <c r="C146" s="18" t="s">
        <v>102</v>
      </c>
      <c r="D146" s="21" t="s">
        <v>422</v>
      </c>
      <c r="E146" s="44" t="s">
        <v>588</v>
      </c>
      <c r="F146" s="44" t="s">
        <v>588</v>
      </c>
    </row>
    <row r="147" spans="2:6" x14ac:dyDescent="0.3">
      <c r="B147" s="33" t="s">
        <v>279</v>
      </c>
      <c r="C147" s="18" t="s">
        <v>493</v>
      </c>
      <c r="D147" s="21" t="s">
        <v>494</v>
      </c>
      <c r="E147" s="44" t="s">
        <v>588</v>
      </c>
      <c r="F147" s="44" t="s">
        <v>588</v>
      </c>
    </row>
    <row r="148" spans="2:6" x14ac:dyDescent="0.3">
      <c r="B148" s="33" t="s">
        <v>279</v>
      </c>
      <c r="C148" s="18" t="s">
        <v>91</v>
      </c>
      <c r="D148" s="21" t="s">
        <v>188</v>
      </c>
      <c r="E148" s="44" t="s">
        <v>588</v>
      </c>
      <c r="F148" s="44" t="s">
        <v>588</v>
      </c>
    </row>
    <row r="149" spans="2:6" x14ac:dyDescent="0.3">
      <c r="B149" s="33" t="s">
        <v>279</v>
      </c>
      <c r="C149" s="18" t="s">
        <v>497</v>
      </c>
      <c r="D149" s="21" t="s">
        <v>498</v>
      </c>
      <c r="E149" s="44">
        <v>1845</v>
      </c>
      <c r="F149" s="44" t="s">
        <v>601</v>
      </c>
    </row>
    <row r="150" spans="2:6" x14ac:dyDescent="0.3">
      <c r="B150" s="33" t="s">
        <v>279</v>
      </c>
      <c r="C150" s="18" t="s">
        <v>97</v>
      </c>
      <c r="D150" s="21" t="s">
        <v>326</v>
      </c>
      <c r="E150" s="44">
        <v>5110</v>
      </c>
      <c r="F150" s="44">
        <v>645</v>
      </c>
    </row>
    <row r="151" spans="2:6" x14ac:dyDescent="0.3">
      <c r="B151" s="33" t="s">
        <v>279</v>
      </c>
      <c r="C151" s="18" t="s">
        <v>492</v>
      </c>
      <c r="D151" s="21" t="s">
        <v>327</v>
      </c>
      <c r="E151" s="44" t="s">
        <v>588</v>
      </c>
      <c r="F151" s="44" t="s">
        <v>588</v>
      </c>
    </row>
    <row r="152" spans="2:6" x14ac:dyDescent="0.3">
      <c r="B152" s="33" t="s">
        <v>279</v>
      </c>
      <c r="C152" s="18" t="s">
        <v>103</v>
      </c>
      <c r="D152" s="21" t="s">
        <v>196</v>
      </c>
      <c r="E152" s="44">
        <v>1135</v>
      </c>
      <c r="F152" s="44">
        <v>95</v>
      </c>
    </row>
    <row r="153" spans="2:6" x14ac:dyDescent="0.3">
      <c r="B153" s="33" t="s">
        <v>279</v>
      </c>
      <c r="C153" s="18" t="s">
        <v>104</v>
      </c>
      <c r="D153" s="21" t="s">
        <v>328</v>
      </c>
      <c r="E153" s="44">
        <v>2485</v>
      </c>
      <c r="F153" s="44">
        <v>75</v>
      </c>
    </row>
    <row r="154" spans="2:6" x14ac:dyDescent="0.3">
      <c r="B154" s="33" t="s">
        <v>279</v>
      </c>
      <c r="C154" s="18" t="s">
        <v>107</v>
      </c>
      <c r="D154" s="21" t="s">
        <v>329</v>
      </c>
      <c r="E154" s="44">
        <v>2750</v>
      </c>
      <c r="F154" s="44">
        <v>175</v>
      </c>
    </row>
    <row r="155" spans="2:6" x14ac:dyDescent="0.3">
      <c r="B155" s="33" t="s">
        <v>279</v>
      </c>
      <c r="C155" s="18" t="s">
        <v>108</v>
      </c>
      <c r="D155" s="21" t="s">
        <v>330</v>
      </c>
      <c r="E155" s="44">
        <v>3245</v>
      </c>
      <c r="F155" s="44">
        <v>400</v>
      </c>
    </row>
    <row r="156" spans="2:6" x14ac:dyDescent="0.3">
      <c r="B156" s="33" t="s">
        <v>279</v>
      </c>
      <c r="C156" s="18" t="s">
        <v>109</v>
      </c>
      <c r="D156" s="21" t="s">
        <v>199</v>
      </c>
      <c r="E156" s="44" t="s">
        <v>588</v>
      </c>
      <c r="F156" s="44" t="s">
        <v>588</v>
      </c>
    </row>
    <row r="157" spans="2:6" x14ac:dyDescent="0.3">
      <c r="B157" s="33" t="s">
        <v>279</v>
      </c>
      <c r="C157" s="18" t="s">
        <v>110</v>
      </c>
      <c r="D157" s="21" t="s">
        <v>331</v>
      </c>
      <c r="E157" s="44">
        <v>5205</v>
      </c>
      <c r="F157" s="44">
        <v>475</v>
      </c>
    </row>
    <row r="158" spans="2:6" x14ac:dyDescent="0.3">
      <c r="B158" s="33" t="s">
        <v>283</v>
      </c>
      <c r="C158" s="18" t="s">
        <v>112</v>
      </c>
      <c r="D158" s="21" t="s">
        <v>332</v>
      </c>
      <c r="E158" s="44" t="s">
        <v>588</v>
      </c>
      <c r="F158" s="44" t="s">
        <v>588</v>
      </c>
    </row>
    <row r="159" spans="2:6" x14ac:dyDescent="0.3">
      <c r="B159" s="33" t="s">
        <v>283</v>
      </c>
      <c r="C159" s="18" t="s">
        <v>595</v>
      </c>
      <c r="D159" s="21" t="s">
        <v>596</v>
      </c>
      <c r="E159" s="44" t="s">
        <v>588</v>
      </c>
      <c r="F159" s="44" t="s">
        <v>588</v>
      </c>
    </row>
    <row r="160" spans="2:6" x14ac:dyDescent="0.3">
      <c r="B160" s="33" t="s">
        <v>283</v>
      </c>
      <c r="C160" s="18" t="s">
        <v>515</v>
      </c>
      <c r="D160" s="21" t="s">
        <v>516</v>
      </c>
      <c r="E160" s="44">
        <v>1555</v>
      </c>
      <c r="F160" s="44" t="s">
        <v>601</v>
      </c>
    </row>
    <row r="161" spans="2:6" x14ac:dyDescent="0.3">
      <c r="B161" s="33" t="s">
        <v>283</v>
      </c>
      <c r="C161" s="18" t="s">
        <v>590</v>
      </c>
      <c r="D161" s="21" t="s">
        <v>589</v>
      </c>
      <c r="E161" s="44">
        <v>3375</v>
      </c>
      <c r="F161" s="44" t="s">
        <v>588</v>
      </c>
    </row>
    <row r="162" spans="2:6" x14ac:dyDescent="0.3">
      <c r="B162" s="33" t="s">
        <v>283</v>
      </c>
      <c r="C162" s="18" t="s">
        <v>113</v>
      </c>
      <c r="D162" s="21" t="s">
        <v>200</v>
      </c>
      <c r="E162" s="44">
        <v>3045</v>
      </c>
      <c r="F162" s="44" t="s">
        <v>588</v>
      </c>
    </row>
    <row r="163" spans="2:6" x14ac:dyDescent="0.3">
      <c r="B163" s="33" t="s">
        <v>283</v>
      </c>
      <c r="C163" s="18" t="s">
        <v>114</v>
      </c>
      <c r="D163" s="21" t="s">
        <v>333</v>
      </c>
      <c r="E163" s="44">
        <v>3955</v>
      </c>
      <c r="F163" s="44">
        <v>285</v>
      </c>
    </row>
    <row r="164" spans="2:6" x14ac:dyDescent="0.3">
      <c r="B164" s="33" t="s">
        <v>283</v>
      </c>
      <c r="C164" s="18" t="s">
        <v>115</v>
      </c>
      <c r="D164" s="21" t="s">
        <v>201</v>
      </c>
      <c r="E164" s="44">
        <v>15435</v>
      </c>
      <c r="F164" s="44" t="s">
        <v>588</v>
      </c>
    </row>
    <row r="165" spans="2:6" x14ac:dyDescent="0.3">
      <c r="B165" s="33" t="s">
        <v>283</v>
      </c>
      <c r="C165" s="18" t="s">
        <v>116</v>
      </c>
      <c r="D165" s="21" t="s">
        <v>202</v>
      </c>
      <c r="E165" s="44">
        <v>4235</v>
      </c>
      <c r="F165" s="44">
        <v>305</v>
      </c>
    </row>
    <row r="166" spans="2:6" x14ac:dyDescent="0.3">
      <c r="B166" s="33" t="s">
        <v>283</v>
      </c>
      <c r="C166" s="18" t="s">
        <v>117</v>
      </c>
      <c r="D166" s="21" t="s">
        <v>597</v>
      </c>
      <c r="E166" s="44">
        <v>1795</v>
      </c>
      <c r="F166" s="44">
        <v>215</v>
      </c>
    </row>
    <row r="167" spans="2:6" x14ac:dyDescent="0.3">
      <c r="B167" s="33" t="s">
        <v>283</v>
      </c>
      <c r="C167" s="18" t="s">
        <v>118</v>
      </c>
      <c r="D167" s="21" t="s">
        <v>204</v>
      </c>
      <c r="E167" s="44" t="s">
        <v>588</v>
      </c>
      <c r="F167" s="44" t="s">
        <v>588</v>
      </c>
    </row>
    <row r="168" spans="2:6" x14ac:dyDescent="0.3">
      <c r="B168" s="33" t="s">
        <v>283</v>
      </c>
      <c r="C168" s="18" t="s">
        <v>505</v>
      </c>
      <c r="D168" s="21" t="s">
        <v>506</v>
      </c>
      <c r="E168" s="44" t="s">
        <v>601</v>
      </c>
      <c r="F168" s="44" t="s">
        <v>588</v>
      </c>
    </row>
    <row r="169" spans="2:6" x14ac:dyDescent="0.3">
      <c r="B169" s="33" t="s">
        <v>283</v>
      </c>
      <c r="C169" s="18" t="s">
        <v>119</v>
      </c>
      <c r="D169" s="21" t="s">
        <v>334</v>
      </c>
      <c r="E169" s="44" t="s">
        <v>588</v>
      </c>
      <c r="F169" s="44" t="s">
        <v>588</v>
      </c>
    </row>
    <row r="170" spans="2:6" x14ac:dyDescent="0.3">
      <c r="B170" s="33" t="s">
        <v>283</v>
      </c>
      <c r="C170" s="18" t="s">
        <v>517</v>
      </c>
      <c r="D170" s="21" t="s">
        <v>518</v>
      </c>
      <c r="E170" s="44">
        <v>6325</v>
      </c>
      <c r="F170" s="44">
        <v>550</v>
      </c>
    </row>
    <row r="171" spans="2:6" x14ac:dyDescent="0.3">
      <c r="B171" s="33" t="s">
        <v>283</v>
      </c>
      <c r="C171" s="18" t="s">
        <v>120</v>
      </c>
      <c r="D171" s="21" t="s">
        <v>335</v>
      </c>
      <c r="E171" s="44">
        <v>3880</v>
      </c>
      <c r="F171" s="44">
        <v>565</v>
      </c>
    </row>
    <row r="172" spans="2:6" x14ac:dyDescent="0.3">
      <c r="B172" s="33" t="s">
        <v>283</v>
      </c>
      <c r="C172" s="18" t="s">
        <v>121</v>
      </c>
      <c r="D172" s="21" t="s">
        <v>205</v>
      </c>
      <c r="E172" s="44" t="s">
        <v>588</v>
      </c>
      <c r="F172" s="44" t="s">
        <v>588</v>
      </c>
    </row>
    <row r="173" spans="2:6" x14ac:dyDescent="0.3">
      <c r="B173" s="33" t="s">
        <v>283</v>
      </c>
      <c r="C173" s="18" t="s">
        <v>503</v>
      </c>
      <c r="D173" s="21" t="s">
        <v>504</v>
      </c>
      <c r="E173" s="44" t="s">
        <v>588</v>
      </c>
      <c r="F173" s="44" t="s">
        <v>588</v>
      </c>
    </row>
    <row r="174" spans="2:6" x14ac:dyDescent="0.3">
      <c r="B174" s="33" t="s">
        <v>283</v>
      </c>
      <c r="C174" s="18" t="s">
        <v>123</v>
      </c>
      <c r="D174" s="21" t="s">
        <v>336</v>
      </c>
      <c r="E174" s="44">
        <v>4030</v>
      </c>
      <c r="F174" s="44">
        <v>260</v>
      </c>
    </row>
    <row r="175" spans="2:6" x14ac:dyDescent="0.3">
      <c r="B175" s="33" t="s">
        <v>283</v>
      </c>
      <c r="C175" s="18" t="s">
        <v>509</v>
      </c>
      <c r="D175" s="21" t="s">
        <v>510</v>
      </c>
      <c r="E175" s="44">
        <v>5490</v>
      </c>
      <c r="F175" s="44" t="s">
        <v>588</v>
      </c>
    </row>
    <row r="176" spans="2:6" x14ac:dyDescent="0.3">
      <c r="B176" s="33" t="s">
        <v>283</v>
      </c>
      <c r="C176" s="18" t="s">
        <v>555</v>
      </c>
      <c r="D176" s="21" t="s">
        <v>556</v>
      </c>
      <c r="E176" s="44" t="s">
        <v>588</v>
      </c>
      <c r="F176" s="44" t="s">
        <v>588</v>
      </c>
    </row>
    <row r="177" spans="2:6" x14ac:dyDescent="0.3">
      <c r="B177" s="33" t="s">
        <v>283</v>
      </c>
      <c r="C177" s="18" t="s">
        <v>513</v>
      </c>
      <c r="D177" s="21" t="s">
        <v>514</v>
      </c>
      <c r="E177" s="44">
        <v>3765</v>
      </c>
      <c r="F177" s="44">
        <v>310</v>
      </c>
    </row>
    <row r="178" spans="2:6" x14ac:dyDescent="0.3">
      <c r="B178" s="33" t="s">
        <v>283</v>
      </c>
      <c r="C178" s="18" t="s">
        <v>507</v>
      </c>
      <c r="D178" s="21" t="s">
        <v>508</v>
      </c>
      <c r="E178" s="44">
        <v>5530</v>
      </c>
      <c r="F178" s="44" t="s">
        <v>588</v>
      </c>
    </row>
    <row r="179" spans="2:6" x14ac:dyDescent="0.3">
      <c r="B179" s="33" t="s">
        <v>283</v>
      </c>
      <c r="C179" s="18" t="s">
        <v>511</v>
      </c>
      <c r="D179" s="21" t="s">
        <v>512</v>
      </c>
      <c r="E179" s="44" t="s">
        <v>588</v>
      </c>
      <c r="F179" s="44" t="s">
        <v>588</v>
      </c>
    </row>
    <row r="180" spans="2:6" x14ac:dyDescent="0.3">
      <c r="B180" s="33" t="s">
        <v>283</v>
      </c>
      <c r="C180" s="18" t="s">
        <v>128</v>
      </c>
      <c r="D180" s="21" t="s">
        <v>338</v>
      </c>
      <c r="E180" s="44">
        <v>9255</v>
      </c>
      <c r="F180" s="44">
        <v>540</v>
      </c>
    </row>
    <row r="181" spans="2:6" x14ac:dyDescent="0.3">
      <c r="B181" s="33" t="s">
        <v>283</v>
      </c>
      <c r="C181" s="18" t="s">
        <v>501</v>
      </c>
      <c r="D181" s="21" t="s">
        <v>502</v>
      </c>
      <c r="E181" s="44" t="s">
        <v>588</v>
      </c>
      <c r="F181" s="44" t="s">
        <v>588</v>
      </c>
    </row>
    <row r="182" spans="2:6" x14ac:dyDescent="0.3">
      <c r="B182" s="33" t="s">
        <v>283</v>
      </c>
      <c r="C182" s="18" t="s">
        <v>593</v>
      </c>
      <c r="D182" s="21" t="s">
        <v>594</v>
      </c>
      <c r="E182" s="44" t="s">
        <v>588</v>
      </c>
      <c r="F182" s="44" t="s">
        <v>588</v>
      </c>
    </row>
    <row r="183" spans="2:6" x14ac:dyDescent="0.3">
      <c r="B183" s="33" t="s">
        <v>290</v>
      </c>
      <c r="C183" s="18" t="s">
        <v>519</v>
      </c>
      <c r="D183" s="21" t="s">
        <v>520</v>
      </c>
      <c r="E183" s="44">
        <v>3025</v>
      </c>
      <c r="F183" s="44" t="s">
        <v>588</v>
      </c>
    </row>
    <row r="184" spans="2:6" x14ac:dyDescent="0.3">
      <c r="B184" s="33" t="s">
        <v>290</v>
      </c>
      <c r="C184" s="18" t="s">
        <v>553</v>
      </c>
      <c r="D184" s="21" t="s">
        <v>554</v>
      </c>
      <c r="E184" s="44" t="s">
        <v>588</v>
      </c>
      <c r="F184" s="44" t="s">
        <v>588</v>
      </c>
    </row>
    <row r="185" spans="2:6" x14ac:dyDescent="0.3">
      <c r="B185" s="33" t="s">
        <v>290</v>
      </c>
      <c r="C185" s="18" t="s">
        <v>131</v>
      </c>
      <c r="D185" s="21" t="s">
        <v>212</v>
      </c>
      <c r="E185" s="44">
        <v>5580</v>
      </c>
      <c r="F185" s="44">
        <v>360</v>
      </c>
    </row>
    <row r="186" spans="2:6" x14ac:dyDescent="0.3">
      <c r="B186" s="33" t="s">
        <v>290</v>
      </c>
      <c r="C186" s="18" t="s">
        <v>134</v>
      </c>
      <c r="D186" s="21" t="s">
        <v>214</v>
      </c>
      <c r="E186" s="44">
        <v>2100</v>
      </c>
      <c r="F186" s="44">
        <v>135</v>
      </c>
    </row>
    <row r="187" spans="2:6" x14ac:dyDescent="0.3">
      <c r="B187" s="33" t="s">
        <v>290</v>
      </c>
      <c r="C187" s="18" t="s">
        <v>136</v>
      </c>
      <c r="D187" s="21" t="s">
        <v>215</v>
      </c>
      <c r="E187" s="44" t="s">
        <v>588</v>
      </c>
      <c r="F187" s="44" t="s">
        <v>588</v>
      </c>
    </row>
    <row r="188" spans="2:6" x14ac:dyDescent="0.3">
      <c r="B188" s="33" t="s">
        <v>290</v>
      </c>
      <c r="C188" s="18" t="s">
        <v>138</v>
      </c>
      <c r="D188" s="21" t="s">
        <v>217</v>
      </c>
      <c r="E188" s="44">
        <v>8770</v>
      </c>
      <c r="F188" s="44">
        <v>495</v>
      </c>
    </row>
    <row r="189" spans="2:6" x14ac:dyDescent="0.3">
      <c r="B189" s="33" t="s">
        <v>290</v>
      </c>
      <c r="C189" s="18" t="s">
        <v>523</v>
      </c>
      <c r="D189" s="21" t="s">
        <v>524</v>
      </c>
      <c r="E189" s="44" t="s">
        <v>588</v>
      </c>
      <c r="F189" s="44" t="s">
        <v>588</v>
      </c>
    </row>
    <row r="190" spans="2:6" x14ac:dyDescent="0.3">
      <c r="B190" s="33" t="s">
        <v>290</v>
      </c>
      <c r="C190" s="18" t="s">
        <v>521</v>
      </c>
      <c r="D190" s="21" t="s">
        <v>522</v>
      </c>
      <c r="E190" s="44">
        <v>2060</v>
      </c>
      <c r="F190" s="44">
        <v>35</v>
      </c>
    </row>
    <row r="191" spans="2:6" x14ac:dyDescent="0.3">
      <c r="B191" s="33" t="s">
        <v>290</v>
      </c>
      <c r="C191" s="18" t="s">
        <v>139</v>
      </c>
      <c r="D191" s="21" t="s">
        <v>340</v>
      </c>
      <c r="E191" s="44">
        <v>3190</v>
      </c>
      <c r="F191" s="44">
        <v>280</v>
      </c>
    </row>
    <row r="192" spans="2:6" x14ac:dyDescent="0.3">
      <c r="B192" s="33" t="s">
        <v>290</v>
      </c>
      <c r="C192" s="18" t="s">
        <v>341</v>
      </c>
      <c r="D192" s="21" t="s">
        <v>342</v>
      </c>
      <c r="E192" s="44" t="s">
        <v>588</v>
      </c>
      <c r="F192" s="44" t="s">
        <v>588</v>
      </c>
    </row>
    <row r="193" spans="1:8" x14ac:dyDescent="0.3">
      <c r="B193" s="33" t="s">
        <v>290</v>
      </c>
      <c r="C193" s="18" t="s">
        <v>133</v>
      </c>
      <c r="D193" s="21" t="s">
        <v>343</v>
      </c>
      <c r="E193" s="44">
        <v>4305</v>
      </c>
      <c r="F193" s="44">
        <v>350</v>
      </c>
    </row>
    <row r="194" spans="1:8" x14ac:dyDescent="0.3">
      <c r="B194"/>
      <c r="C194"/>
      <c r="D194"/>
      <c r="E194"/>
      <c r="F194"/>
    </row>
    <row r="195" spans="1:8" x14ac:dyDescent="0.3">
      <c r="B195" s="35" t="s">
        <v>241</v>
      </c>
    </row>
    <row r="196" spans="1:8" x14ac:dyDescent="0.3">
      <c r="B196" s="16"/>
    </row>
    <row r="197" spans="1:8" x14ac:dyDescent="0.3">
      <c r="B197" s="16" t="s">
        <v>560</v>
      </c>
    </row>
    <row r="198" spans="1:8" x14ac:dyDescent="0.3">
      <c r="B198" s="16" t="s">
        <v>242</v>
      </c>
    </row>
    <row r="199" spans="1:8" x14ac:dyDescent="0.3">
      <c r="B199" s="16" t="s">
        <v>243</v>
      </c>
    </row>
    <row r="200" spans="1:8" s="7" customFormat="1" x14ac:dyDescent="0.3">
      <c r="A200" s="2"/>
      <c r="B200" s="16"/>
      <c r="C200" s="2"/>
      <c r="G200" s="2"/>
      <c r="H200" s="2"/>
    </row>
    <row r="201" spans="1:8" s="7" customFormat="1" x14ac:dyDescent="0.3">
      <c r="A201" s="2"/>
      <c r="B201" s="16"/>
      <c r="C201" s="2"/>
      <c r="G201" s="2"/>
      <c r="H201" s="2"/>
    </row>
    <row r="202" spans="1:8" s="7" customFormat="1" x14ac:dyDescent="0.3">
      <c r="A202" s="2"/>
      <c r="B202" s="16"/>
      <c r="C202" s="2"/>
      <c r="G202" s="2"/>
      <c r="H202" s="2"/>
    </row>
    <row r="203" spans="1:8" s="7" customFormat="1" x14ac:dyDescent="0.3">
      <c r="A203" s="2"/>
      <c r="B203" s="16"/>
      <c r="C203" s="2"/>
      <c r="G203" s="2"/>
      <c r="H203" s="2"/>
    </row>
    <row r="204" spans="1:8" s="7" customFormat="1" x14ac:dyDescent="0.3">
      <c r="A204" s="2"/>
      <c r="B204" s="16"/>
      <c r="C204" s="2"/>
      <c r="G204" s="2"/>
      <c r="H204" s="2"/>
    </row>
    <row r="205" spans="1:8" s="7" customFormat="1" x14ac:dyDescent="0.3">
      <c r="A205" s="2"/>
      <c r="B205" s="16"/>
      <c r="C205" s="2"/>
      <c r="G205" s="2"/>
      <c r="H205" s="2"/>
    </row>
    <row r="206" spans="1:8" s="7" customFormat="1" x14ac:dyDescent="0.3">
      <c r="A206" s="2"/>
      <c r="B206" s="16"/>
      <c r="C206" s="2"/>
      <c r="G206" s="2"/>
      <c r="H206" s="2"/>
    </row>
    <row r="207" spans="1:8" s="7" customFormat="1" x14ac:dyDescent="0.3">
      <c r="A207" s="2"/>
      <c r="B207" s="16"/>
      <c r="C207" s="2"/>
      <c r="G207" s="2"/>
      <c r="H207" s="2"/>
    </row>
    <row r="208" spans="1:8" s="7" customFormat="1" x14ac:dyDescent="0.3">
      <c r="A208" s="2"/>
      <c r="B208" s="16"/>
      <c r="C208" s="2"/>
      <c r="G208" s="2"/>
      <c r="H208" s="2"/>
    </row>
    <row r="209" spans="1:8" s="7" customFormat="1" x14ac:dyDescent="0.3">
      <c r="A209" s="2"/>
      <c r="B209" s="16"/>
      <c r="C209" s="14"/>
      <c r="G209" s="2"/>
      <c r="H209" s="2"/>
    </row>
    <row r="210" spans="1:8" s="7" customFormat="1" x14ac:dyDescent="0.3">
      <c r="A210" s="2"/>
      <c r="B210" s="16"/>
      <c r="C210" s="2"/>
      <c r="G210" s="2"/>
      <c r="H210" s="2"/>
    </row>
    <row r="211" spans="1:8" s="7" customFormat="1" x14ac:dyDescent="0.3">
      <c r="A211" s="2"/>
      <c r="B211" s="16"/>
      <c r="C211" s="2"/>
      <c r="G211" s="2"/>
      <c r="H211" s="2"/>
    </row>
    <row r="212" spans="1:8" s="7" customFormat="1" x14ac:dyDescent="0.3">
      <c r="A212" s="2"/>
      <c r="B212" s="16"/>
      <c r="C212" s="2"/>
      <c r="G212" s="2"/>
      <c r="H212" s="2"/>
    </row>
    <row r="213" spans="1:8" s="7" customFormat="1" x14ac:dyDescent="0.3">
      <c r="A213" s="2"/>
      <c r="B213" s="16"/>
      <c r="C213" s="2"/>
      <c r="G213" s="2"/>
      <c r="H213" s="2"/>
    </row>
    <row r="214" spans="1:8" s="7" customFormat="1" x14ac:dyDescent="0.3">
      <c r="A214" s="2"/>
      <c r="B214" s="16"/>
      <c r="C214" s="2"/>
      <c r="G214" s="2"/>
      <c r="H214" s="2"/>
    </row>
    <row r="215" spans="1:8" s="7" customFormat="1" x14ac:dyDescent="0.3">
      <c r="A215" s="2"/>
      <c r="B215" s="16"/>
      <c r="C215" s="2"/>
      <c r="G215" s="2"/>
      <c r="H215" s="2"/>
    </row>
    <row r="216" spans="1:8" x14ac:dyDescent="0.3">
      <c r="B216" s="16"/>
    </row>
    <row r="217" spans="1:8" x14ac:dyDescent="0.3">
      <c r="B217" s="16"/>
    </row>
    <row r="218" spans="1:8" x14ac:dyDescent="0.3">
      <c r="B218" s="16"/>
    </row>
    <row r="219" spans="1:8" x14ac:dyDescent="0.3">
      <c r="B219" s="16"/>
    </row>
    <row r="220" spans="1:8" x14ac:dyDescent="0.3">
      <c r="B220" s="16"/>
    </row>
    <row r="221" spans="1:8" x14ac:dyDescent="0.3">
      <c r="B221" s="16"/>
    </row>
    <row r="222" spans="1:8" x14ac:dyDescent="0.3">
      <c r="B222" s="16"/>
    </row>
    <row r="223" spans="1:8" x14ac:dyDescent="0.3">
      <c r="B223" s="16"/>
    </row>
    <row r="224" spans="1:8"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1"/>
  <sheetViews>
    <sheetView showGridLines="0" zoomScale="85" zoomScaleNormal="85" zoomScaleSheetLayoutView="25" workbookViewId="0">
      <selection activeCell="G5" sqref="G5"/>
    </sheetView>
  </sheetViews>
  <sheetFormatPr defaultColWidth="9.453125" defaultRowHeight="13.5" x14ac:dyDescent="0.3"/>
  <cols>
    <col min="1" max="1" width="1.54296875" style="2" customWidth="1"/>
    <col min="2" max="2" width="31.453125" style="2" customWidth="1"/>
    <col min="3" max="3" width="10.54296875" style="2" customWidth="1"/>
    <col min="4" max="4" width="83.453125" style="7" bestFit="1" customWidth="1"/>
    <col min="5" max="10" width="11.453125" style="7" customWidth="1"/>
    <col min="11" max="11" width="11.453125" style="2" customWidth="1"/>
    <col min="12" max="12" width="14.54296875" style="2" customWidth="1"/>
    <col min="13" max="13" width="15.54296875" style="2" customWidth="1"/>
    <col min="14" max="21" width="11.453125" style="2" customWidth="1"/>
    <col min="22" max="22" width="15.54296875" style="2" customWidth="1"/>
    <col min="23" max="23" width="9.453125" style="2" customWidth="1"/>
    <col min="24" max="16384" width="9.453125" style="2"/>
  </cols>
  <sheetData>
    <row r="1" spans="2:22" s="15" customFormat="1" ht="9" customHeight="1" x14ac:dyDescent="0.35">
      <c r="C1" s="19"/>
      <c r="D1" s="19"/>
      <c r="E1" s="19"/>
      <c r="F1" s="19"/>
      <c r="G1" s="19"/>
      <c r="H1" s="19"/>
      <c r="I1" s="19"/>
      <c r="J1" s="19"/>
    </row>
    <row r="2" spans="2:22" ht="19.5" customHeight="1" x14ac:dyDescent="0.3">
      <c r="B2" s="3" t="s">
        <v>0</v>
      </c>
      <c r="C2" s="22" t="s">
        <v>391</v>
      </c>
      <c r="D2" s="17"/>
    </row>
    <row r="3" spans="2:22" ht="12.75" customHeight="1" x14ac:dyDescent="0.3">
      <c r="B3" s="3" t="s">
        <v>4</v>
      </c>
      <c r="C3" s="12" t="s">
        <v>429</v>
      </c>
    </row>
    <row r="4" spans="2:22" ht="12.75" customHeight="1" x14ac:dyDescent="0.3">
      <c r="B4" s="3"/>
      <c r="C4" s="6"/>
    </row>
    <row r="5" spans="2:22" ht="15" x14ac:dyDescent="0.3">
      <c r="B5" s="3" t="s">
        <v>1</v>
      </c>
      <c r="C5" s="45" t="str">
        <f>'System &amp; Provider Summary - T1'!$C$5</f>
        <v>June 2025</v>
      </c>
    </row>
    <row r="6" spans="2:22" x14ac:dyDescent="0.3">
      <c r="B6" s="3" t="s">
        <v>2</v>
      </c>
      <c r="C6" s="2" t="s">
        <v>396</v>
      </c>
      <c r="D6" s="2"/>
    </row>
    <row r="7" spans="2:22" ht="12.75" customHeight="1" x14ac:dyDescent="0.3">
      <c r="B7" s="3" t="s">
        <v>6</v>
      </c>
      <c r="C7" s="2" t="s">
        <v>421</v>
      </c>
    </row>
    <row r="8" spans="2:22" ht="12.75" customHeight="1" x14ac:dyDescent="0.3">
      <c r="B8" s="3" t="s">
        <v>3</v>
      </c>
      <c r="C8" s="2" t="str">
        <f>'System &amp; Provider Summary - T1'!C8</f>
        <v>10th July 2025</v>
      </c>
    </row>
    <row r="9" spans="2:22" ht="12.75" customHeight="1" x14ac:dyDescent="0.3">
      <c r="B9" s="3" t="s">
        <v>5</v>
      </c>
      <c r="C9" s="8" t="s">
        <v>400</v>
      </c>
    </row>
    <row r="10" spans="2:22" ht="12.75" customHeight="1" x14ac:dyDescent="0.3">
      <c r="B10" s="3" t="s">
        <v>8</v>
      </c>
      <c r="C10" s="2" t="str">
        <f>'System &amp; Provider Summary - T1'!C10</f>
        <v>Published (Provisional) - Official Statistics in development</v>
      </c>
    </row>
    <row r="11" spans="2:22" ht="12.75" customHeight="1" x14ac:dyDescent="0.3">
      <c r="B11" s="3" t="s">
        <v>9</v>
      </c>
      <c r="C11" s="2" t="str">
        <f>'System &amp; Provider Summary - T1'!C11</f>
        <v>Kerry Evert - england.aedata@nhs.net</v>
      </c>
    </row>
    <row r="12" spans="2:22" x14ac:dyDescent="0.3">
      <c r="B12" s="3"/>
    </row>
    <row r="13" spans="2:22" ht="15" x14ac:dyDescent="0.3">
      <c r="B13" s="5" t="s">
        <v>408</v>
      </c>
    </row>
    <row r="14" spans="2:22" ht="15" x14ac:dyDescent="0.3">
      <c r="B14" s="5"/>
      <c r="C14" s="5"/>
    </row>
    <row r="15" spans="2:22" ht="15" customHeight="1" x14ac:dyDescent="0.3">
      <c r="B15" s="5"/>
      <c r="C15" s="9"/>
      <c r="E15" s="84" t="s">
        <v>393</v>
      </c>
      <c r="F15" s="85"/>
      <c r="G15" s="85"/>
      <c r="H15" s="85"/>
      <c r="I15" s="85"/>
      <c r="J15" s="85"/>
      <c r="K15" s="85"/>
      <c r="L15" s="85"/>
      <c r="M15" s="86"/>
      <c r="N15" s="84" t="s">
        <v>392</v>
      </c>
      <c r="O15" s="85"/>
      <c r="P15" s="85"/>
      <c r="Q15" s="85"/>
      <c r="R15" s="85"/>
      <c r="S15" s="85"/>
      <c r="T15" s="85"/>
      <c r="U15" s="85"/>
      <c r="V15" s="86"/>
    </row>
    <row r="16" spans="2:22" s="12" customFormat="1" ht="27" x14ac:dyDescent="0.25">
      <c r="B16" s="47" t="s">
        <v>239</v>
      </c>
      <c r="C16" s="11" t="s">
        <v>345</v>
      </c>
      <c r="D16" s="10" t="s">
        <v>346</v>
      </c>
      <c r="E16" s="11" t="s">
        <v>219</v>
      </c>
      <c r="F16" s="20" t="s">
        <v>13</v>
      </c>
      <c r="G16" s="20" t="s">
        <v>244</v>
      </c>
      <c r="H16" s="20" t="s">
        <v>245</v>
      </c>
      <c r="I16" s="20" t="s">
        <v>246</v>
      </c>
      <c r="J16" s="20" t="s">
        <v>220</v>
      </c>
      <c r="K16" s="20" t="s">
        <v>221</v>
      </c>
      <c r="L16" s="11" t="s">
        <v>14</v>
      </c>
      <c r="M16" s="11" t="s">
        <v>344</v>
      </c>
      <c r="N16" s="11" t="s">
        <v>219</v>
      </c>
      <c r="O16" s="20" t="s">
        <v>13</v>
      </c>
      <c r="P16" s="20" t="s">
        <v>244</v>
      </c>
      <c r="Q16" s="20" t="s">
        <v>245</v>
      </c>
      <c r="R16" s="20" t="s">
        <v>246</v>
      </c>
      <c r="S16" s="20" t="s">
        <v>220</v>
      </c>
      <c r="T16" s="20" t="s">
        <v>221</v>
      </c>
      <c r="U16" s="11" t="s">
        <v>14</v>
      </c>
      <c r="V16" s="11" t="s">
        <v>344</v>
      </c>
    </row>
    <row r="17" spans="2:22" x14ac:dyDescent="0.3">
      <c r="B17" s="48" t="s">
        <v>7</v>
      </c>
      <c r="C17" s="1" t="s">
        <v>7</v>
      </c>
      <c r="D17" s="13" t="s">
        <v>10</v>
      </c>
      <c r="E17" s="26">
        <v>8.4046872016916005E-2</v>
      </c>
      <c r="F17" s="26">
        <v>0.10014516925005493</v>
      </c>
      <c r="G17" s="26">
        <v>0.1079691794515268</v>
      </c>
      <c r="H17" s="26">
        <v>0.24263437161166684</v>
      </c>
      <c r="I17" s="26">
        <v>0.20615834615121376</v>
      </c>
      <c r="J17" s="26">
        <v>0.14743144084983448</v>
      </c>
      <c r="K17" s="26">
        <v>0.11161462066878718</v>
      </c>
      <c r="L17" s="26">
        <v>0</v>
      </c>
      <c r="M17" s="25">
        <v>1388037</v>
      </c>
      <c r="N17" s="26">
        <v>5.2578565672844482E-2</v>
      </c>
      <c r="O17" s="26">
        <v>4.053802764519928E-2</v>
      </c>
      <c r="P17" s="26">
        <v>6.6029256802826508E-2</v>
      </c>
      <c r="Q17" s="26">
        <v>0.19164135622636833</v>
      </c>
      <c r="R17" s="26">
        <v>0.21452922581045064</v>
      </c>
      <c r="S17" s="26">
        <v>0.22294365586065829</v>
      </c>
      <c r="T17" s="26">
        <v>0.21175540816959029</v>
      </c>
      <c r="U17" s="26">
        <v>0</v>
      </c>
      <c r="V17" s="25">
        <v>322662</v>
      </c>
    </row>
    <row r="18" spans="2:22" ht="6.75" customHeight="1" x14ac:dyDescent="0.3">
      <c r="D18" s="4"/>
      <c r="K18" s="7"/>
      <c r="N18" s="7"/>
      <c r="O18" s="7"/>
      <c r="P18" s="7"/>
      <c r="Q18" s="7"/>
      <c r="R18" s="7"/>
      <c r="S18" s="7"/>
      <c r="T18" s="7"/>
    </row>
    <row r="19" spans="2:22" x14ac:dyDescent="0.3">
      <c r="B19" s="33" t="s">
        <v>250</v>
      </c>
      <c r="C19" s="18" t="s">
        <v>251</v>
      </c>
      <c r="D19" s="18" t="s">
        <v>365</v>
      </c>
      <c r="E19" s="23">
        <v>9.9635833940276766E-2</v>
      </c>
      <c r="F19" s="23">
        <v>0.12002913328477786</v>
      </c>
      <c r="G19" s="23">
        <v>0.10619082301529498</v>
      </c>
      <c r="H19" s="23">
        <v>0.23058994901675164</v>
      </c>
      <c r="I19" s="23">
        <v>0.19854333576110705</v>
      </c>
      <c r="J19" s="23">
        <v>0.13794610342316097</v>
      </c>
      <c r="K19" s="23">
        <v>0.10691915513474144</v>
      </c>
      <c r="L19" s="23">
        <v>0</v>
      </c>
      <c r="M19" s="24">
        <v>34325</v>
      </c>
      <c r="N19" s="23">
        <v>6.4298836497244341E-2</v>
      </c>
      <c r="O19" s="23">
        <v>4.4090630740967543E-2</v>
      </c>
      <c r="P19" s="23">
        <v>5.3276178812002452E-2</v>
      </c>
      <c r="Q19" s="23">
        <v>0.16595223515003063</v>
      </c>
      <c r="R19" s="23">
        <v>0.19105939987752601</v>
      </c>
      <c r="S19" s="23">
        <v>0.23453766074709123</v>
      </c>
      <c r="T19" s="23">
        <v>0.24617268830373545</v>
      </c>
      <c r="U19" s="23">
        <v>0</v>
      </c>
      <c r="V19" s="24">
        <v>8165</v>
      </c>
    </row>
    <row r="20" spans="2:22" x14ac:dyDescent="0.3">
      <c r="B20" s="33" t="s">
        <v>250</v>
      </c>
      <c r="C20" s="18" t="s">
        <v>252</v>
      </c>
      <c r="D20" s="18" t="s">
        <v>366</v>
      </c>
      <c r="E20" s="23">
        <v>9.0051953049836445E-2</v>
      </c>
      <c r="F20" s="23">
        <v>0.13584760438714644</v>
      </c>
      <c r="G20" s="23">
        <v>0.10929382335963056</v>
      </c>
      <c r="H20" s="23">
        <v>0.24937463921493169</v>
      </c>
      <c r="I20" s="23">
        <v>0.19261112180103906</v>
      </c>
      <c r="J20" s="23">
        <v>0.12718876274773908</v>
      </c>
      <c r="K20" s="23">
        <v>9.563209543967674E-2</v>
      </c>
      <c r="L20" s="23">
        <v>0</v>
      </c>
      <c r="M20" s="24">
        <v>25985</v>
      </c>
      <c r="N20" s="23">
        <v>8.2687338501291993E-2</v>
      </c>
      <c r="O20" s="23">
        <v>5.6847545219638244E-2</v>
      </c>
      <c r="P20" s="23">
        <v>6.9767441860465115E-2</v>
      </c>
      <c r="Q20" s="23">
        <v>0.18863049095607234</v>
      </c>
      <c r="R20" s="23">
        <v>0.19379844961240311</v>
      </c>
      <c r="S20" s="23">
        <v>0.21963824289405684</v>
      </c>
      <c r="T20" s="23">
        <v>0.18604651162790697</v>
      </c>
      <c r="U20" s="23">
        <v>0</v>
      </c>
      <c r="V20" s="24">
        <v>1935</v>
      </c>
    </row>
    <row r="21" spans="2:22" x14ac:dyDescent="0.3">
      <c r="B21" s="33" t="s">
        <v>250</v>
      </c>
      <c r="C21" s="18" t="s">
        <v>253</v>
      </c>
      <c r="D21" s="18" t="s">
        <v>367</v>
      </c>
      <c r="E21" s="23">
        <v>6.7762719395689841E-2</v>
      </c>
      <c r="F21" s="23">
        <v>9.508998000444345E-2</v>
      </c>
      <c r="G21" s="23">
        <v>9.9755609864474556E-2</v>
      </c>
      <c r="H21" s="23">
        <v>0.21106420795378805</v>
      </c>
      <c r="I21" s="23">
        <v>0.20462119528993558</v>
      </c>
      <c r="J21" s="23">
        <v>0.16862919351255276</v>
      </c>
      <c r="K21" s="23">
        <v>0.15307709397911576</v>
      </c>
      <c r="L21" s="23">
        <v>0</v>
      </c>
      <c r="M21" s="24">
        <v>22505</v>
      </c>
      <c r="N21" s="23">
        <v>4.405286343612335E-2</v>
      </c>
      <c r="O21" s="23">
        <v>2.8634361233480177E-2</v>
      </c>
      <c r="P21" s="23">
        <v>5.2863436123348019E-2</v>
      </c>
      <c r="Q21" s="23">
        <v>0.1762114537444934</v>
      </c>
      <c r="R21" s="23">
        <v>0.18502202643171806</v>
      </c>
      <c r="S21" s="23">
        <v>0.22907488986784141</v>
      </c>
      <c r="T21" s="23">
        <v>0.28634361233480177</v>
      </c>
      <c r="U21" s="23">
        <v>0</v>
      </c>
      <c r="V21" s="24">
        <v>2270</v>
      </c>
    </row>
    <row r="22" spans="2:22" x14ac:dyDescent="0.3">
      <c r="B22" s="33" t="s">
        <v>250</v>
      </c>
      <c r="C22" s="18" t="s">
        <v>254</v>
      </c>
      <c r="D22" s="18" t="s">
        <v>368</v>
      </c>
      <c r="E22" s="23">
        <v>0.11275797373358348</v>
      </c>
      <c r="F22" s="23">
        <v>9.8123827392120069E-2</v>
      </c>
      <c r="G22" s="23">
        <v>9.793621013133208E-2</v>
      </c>
      <c r="H22" s="23">
        <v>0.22589118198874297</v>
      </c>
      <c r="I22" s="23">
        <v>0.19287054409005627</v>
      </c>
      <c r="J22" s="23">
        <v>0.14840525328330206</v>
      </c>
      <c r="K22" s="23">
        <v>0.12401500938086304</v>
      </c>
      <c r="L22" s="23">
        <v>0</v>
      </c>
      <c r="M22" s="24">
        <v>26650</v>
      </c>
      <c r="N22" s="23">
        <v>7.4985354422964265E-2</v>
      </c>
      <c r="O22" s="23">
        <v>5.0966608084358524E-2</v>
      </c>
      <c r="P22" s="23">
        <v>6.3854715875805504E-2</v>
      </c>
      <c r="Q22" s="23">
        <v>0.20035149384885764</v>
      </c>
      <c r="R22" s="23">
        <v>0.21675454012888107</v>
      </c>
      <c r="S22" s="23">
        <v>0.20738137082601055</v>
      </c>
      <c r="T22" s="23">
        <v>0.18570591681312243</v>
      </c>
      <c r="U22" s="23">
        <v>0</v>
      </c>
      <c r="V22" s="24">
        <v>8535</v>
      </c>
    </row>
    <row r="23" spans="2:22" x14ac:dyDescent="0.3">
      <c r="B23" s="33" t="s">
        <v>250</v>
      </c>
      <c r="C23" s="18" t="s">
        <v>255</v>
      </c>
      <c r="D23" s="18" t="s">
        <v>369</v>
      </c>
      <c r="E23" s="23">
        <v>6.5293360308993936E-2</v>
      </c>
      <c r="F23" s="23">
        <v>0.10299797682545521</v>
      </c>
      <c r="G23" s="23">
        <v>0.10483722641162406</v>
      </c>
      <c r="H23" s="23">
        <v>0.21445650174728711</v>
      </c>
      <c r="I23" s="23">
        <v>0.1969836306786831</v>
      </c>
      <c r="J23" s="23">
        <v>0.17325731101710501</v>
      </c>
      <c r="K23" s="23">
        <v>0.14217399301085157</v>
      </c>
      <c r="L23" s="23">
        <v>0</v>
      </c>
      <c r="M23" s="24">
        <v>27185</v>
      </c>
      <c r="N23" s="23">
        <v>3.4635224760501106E-2</v>
      </c>
      <c r="O23" s="23">
        <v>2.8002947678703021E-2</v>
      </c>
      <c r="P23" s="23">
        <v>5.3795136330140013E-2</v>
      </c>
      <c r="Q23" s="23">
        <v>0.13411938098747236</v>
      </c>
      <c r="R23" s="23">
        <v>0.17980840088430361</v>
      </c>
      <c r="S23" s="23">
        <v>0.26529108327192336</v>
      </c>
      <c r="T23" s="23">
        <v>0.3036109064112012</v>
      </c>
      <c r="U23" s="23">
        <v>0</v>
      </c>
      <c r="V23" s="24">
        <v>6785</v>
      </c>
    </row>
    <row r="24" spans="2:22" x14ac:dyDescent="0.3">
      <c r="B24" s="33" t="s">
        <v>250</v>
      </c>
      <c r="C24" s="18" t="s">
        <v>256</v>
      </c>
      <c r="D24" s="18" t="s">
        <v>370</v>
      </c>
      <c r="E24" s="23">
        <v>7.7532541029994337E-2</v>
      </c>
      <c r="F24" s="23">
        <v>9.2812676853423884E-2</v>
      </c>
      <c r="G24" s="23">
        <v>0.107338238068289</v>
      </c>
      <c r="H24" s="23">
        <v>0.23618185248066403</v>
      </c>
      <c r="I24" s="23">
        <v>0.2046783625730994</v>
      </c>
      <c r="J24" s="23">
        <v>0.15789473684210525</v>
      </c>
      <c r="K24" s="23">
        <v>0.12337294850028296</v>
      </c>
      <c r="L24" s="23">
        <v>0</v>
      </c>
      <c r="M24" s="24">
        <v>26505</v>
      </c>
      <c r="N24" s="23">
        <v>5.0110537951363304E-2</v>
      </c>
      <c r="O24" s="23">
        <v>3.6845983787767135E-2</v>
      </c>
      <c r="P24" s="23">
        <v>5.5268975681650699E-2</v>
      </c>
      <c r="Q24" s="23">
        <v>0.16285924834193072</v>
      </c>
      <c r="R24" s="23">
        <v>0.20486366985998525</v>
      </c>
      <c r="S24" s="23">
        <v>0.25128960943257184</v>
      </c>
      <c r="T24" s="23">
        <v>0.23728813559322035</v>
      </c>
      <c r="U24" s="23">
        <v>0</v>
      </c>
      <c r="V24" s="24">
        <v>6785</v>
      </c>
    </row>
    <row r="25" spans="2:22" x14ac:dyDescent="0.3">
      <c r="B25" s="33" t="s">
        <v>240</v>
      </c>
      <c r="C25" s="18" t="s">
        <v>257</v>
      </c>
      <c r="D25" s="18" t="s">
        <v>347</v>
      </c>
      <c r="E25" s="23">
        <v>9.1785670694495294E-2</v>
      </c>
      <c r="F25" s="23">
        <v>8.2143293055046987E-2</v>
      </c>
      <c r="G25" s="23">
        <v>9.7034053460270969E-2</v>
      </c>
      <c r="H25" s="23">
        <v>0.26437202489930428</v>
      </c>
      <c r="I25" s="23">
        <v>0.23715366776516539</v>
      </c>
      <c r="J25" s="23">
        <v>0.13523739777859148</v>
      </c>
      <c r="K25" s="23">
        <v>9.2273892347125588E-2</v>
      </c>
      <c r="L25" s="23">
        <v>0</v>
      </c>
      <c r="M25" s="24">
        <v>40965</v>
      </c>
      <c r="N25" s="23">
        <v>6.9736253911488605E-2</v>
      </c>
      <c r="O25" s="23">
        <v>5.2302190433616454E-2</v>
      </c>
      <c r="P25" s="23">
        <v>6.2136790344210997E-2</v>
      </c>
      <c r="Q25" s="23">
        <v>0.2136790344210997</v>
      </c>
      <c r="R25" s="23">
        <v>0.2400536432722396</v>
      </c>
      <c r="S25" s="23">
        <v>0.19088064371926688</v>
      </c>
      <c r="T25" s="23">
        <v>0.17076441662941438</v>
      </c>
      <c r="U25" s="23">
        <v>0</v>
      </c>
      <c r="V25" s="24">
        <v>11185</v>
      </c>
    </row>
    <row r="26" spans="2:22" x14ac:dyDescent="0.3">
      <c r="B26" s="33" t="s">
        <v>240</v>
      </c>
      <c r="C26" s="18" t="s">
        <v>258</v>
      </c>
      <c r="D26" s="18" t="s">
        <v>348</v>
      </c>
      <c r="E26" s="23">
        <v>0.10244958722425226</v>
      </c>
      <c r="F26" s="23">
        <v>0.1027202598457166</v>
      </c>
      <c r="G26" s="23">
        <v>0.10664501285694952</v>
      </c>
      <c r="H26" s="23">
        <v>0.29828122885370145</v>
      </c>
      <c r="I26" s="23">
        <v>0.2157260793070781</v>
      </c>
      <c r="J26" s="23">
        <v>0.10786303965353905</v>
      </c>
      <c r="K26" s="23">
        <v>6.6314792258763022E-2</v>
      </c>
      <c r="L26" s="23">
        <v>0</v>
      </c>
      <c r="M26" s="24">
        <v>36945</v>
      </c>
      <c r="N26" s="23">
        <v>6.7328918322295803E-2</v>
      </c>
      <c r="O26" s="23">
        <v>4.6909492273730681E-2</v>
      </c>
      <c r="P26" s="23">
        <v>8.0022075055187644E-2</v>
      </c>
      <c r="Q26" s="23">
        <v>0.25441501103752762</v>
      </c>
      <c r="R26" s="23">
        <v>0.24613686534216336</v>
      </c>
      <c r="S26" s="23">
        <v>0.17549668874172186</v>
      </c>
      <c r="T26" s="23">
        <v>0.12913907284768211</v>
      </c>
      <c r="U26" s="23">
        <v>0</v>
      </c>
      <c r="V26" s="24">
        <v>9060</v>
      </c>
    </row>
    <row r="27" spans="2:22" x14ac:dyDescent="0.3">
      <c r="B27" s="33" t="s">
        <v>240</v>
      </c>
      <c r="C27" s="18" t="s">
        <v>259</v>
      </c>
      <c r="D27" s="18" t="s">
        <v>349</v>
      </c>
      <c r="E27" s="23">
        <v>8.0248091603053434E-2</v>
      </c>
      <c r="F27" s="23">
        <v>7.423664122137405E-2</v>
      </c>
      <c r="G27" s="23">
        <v>0.10658396946564885</v>
      </c>
      <c r="H27" s="23">
        <v>0.29122137404580151</v>
      </c>
      <c r="I27" s="23">
        <v>0.23959923664122137</v>
      </c>
      <c r="J27" s="23">
        <v>0.13062977099236642</v>
      </c>
      <c r="K27" s="23">
        <v>7.748091603053435E-2</v>
      </c>
      <c r="L27" s="23">
        <v>0</v>
      </c>
      <c r="M27" s="24">
        <v>52400</v>
      </c>
      <c r="N27" s="23">
        <v>5.1535087719298246E-2</v>
      </c>
      <c r="O27" s="23">
        <v>3.2894736842105261E-2</v>
      </c>
      <c r="P27" s="23">
        <v>9.2105263157894732E-2</v>
      </c>
      <c r="Q27" s="23">
        <v>0.28399122807017546</v>
      </c>
      <c r="R27" s="23">
        <v>0.24561403508771928</v>
      </c>
      <c r="S27" s="23">
        <v>0.18640350877192982</v>
      </c>
      <c r="T27" s="23">
        <v>0.10745614035087719</v>
      </c>
      <c r="U27" s="23">
        <v>0</v>
      </c>
      <c r="V27" s="24">
        <v>4560</v>
      </c>
    </row>
    <row r="28" spans="2:22" x14ac:dyDescent="0.3">
      <c r="B28" s="33" t="s">
        <v>240</v>
      </c>
      <c r="C28" s="18" t="s">
        <v>260</v>
      </c>
      <c r="D28" s="18" t="s">
        <v>350</v>
      </c>
      <c r="E28" s="23">
        <v>8.145688492269379E-2</v>
      </c>
      <c r="F28" s="23">
        <v>5.9665871121718374E-2</v>
      </c>
      <c r="G28" s="23">
        <v>8.7994189062986408E-2</v>
      </c>
      <c r="H28" s="23">
        <v>0.2610770986821625</v>
      </c>
      <c r="I28" s="23">
        <v>0.24737989000726368</v>
      </c>
      <c r="J28" s="23">
        <v>0.15284839680398465</v>
      </c>
      <c r="K28" s="23">
        <v>0.10957766939919061</v>
      </c>
      <c r="L28" s="23">
        <v>0</v>
      </c>
      <c r="M28" s="24">
        <v>48185</v>
      </c>
      <c r="N28" s="23">
        <v>5.4822753503709812E-2</v>
      </c>
      <c r="O28" s="23">
        <v>3.7922506183017311E-2</v>
      </c>
      <c r="P28" s="23">
        <v>6.5952184666117061E-2</v>
      </c>
      <c r="Q28" s="23">
        <v>0.22135201978565541</v>
      </c>
      <c r="R28" s="23">
        <v>0.24896949711459193</v>
      </c>
      <c r="S28" s="23">
        <v>0.19826875515251444</v>
      </c>
      <c r="T28" s="23">
        <v>0.17188788128606761</v>
      </c>
      <c r="U28" s="23">
        <v>0</v>
      </c>
      <c r="V28" s="24">
        <v>12130</v>
      </c>
    </row>
    <row r="29" spans="2:22" x14ac:dyDescent="0.3">
      <c r="B29" s="33" t="s">
        <v>240</v>
      </c>
      <c r="C29" s="18" t="s">
        <v>261</v>
      </c>
      <c r="D29" s="18" t="s">
        <v>351</v>
      </c>
      <c r="E29" s="23">
        <v>0.10934814227158535</v>
      </c>
      <c r="F29" s="23">
        <v>0.11159592754198069</v>
      </c>
      <c r="G29" s="23">
        <v>9.6522543964035437E-2</v>
      </c>
      <c r="H29" s="23">
        <v>0.24553748512495041</v>
      </c>
      <c r="I29" s="23">
        <v>0.20282956498743884</v>
      </c>
      <c r="J29" s="23">
        <v>0.12825598307549915</v>
      </c>
      <c r="K29" s="23">
        <v>0.10577813037154568</v>
      </c>
      <c r="L29" s="23">
        <v>0</v>
      </c>
      <c r="M29" s="24">
        <v>37815</v>
      </c>
      <c r="N29" s="23">
        <v>5.7142857142857141E-2</v>
      </c>
      <c r="O29" s="23">
        <v>4.1945288753799395E-2</v>
      </c>
      <c r="P29" s="23">
        <v>7.3556231003039513E-2</v>
      </c>
      <c r="Q29" s="23">
        <v>0.19817629179331306</v>
      </c>
      <c r="R29" s="23">
        <v>0.20972644376899696</v>
      </c>
      <c r="S29" s="23">
        <v>0.19878419452887539</v>
      </c>
      <c r="T29" s="23">
        <v>0.22006079027355624</v>
      </c>
      <c r="U29" s="23">
        <v>0</v>
      </c>
      <c r="V29" s="24">
        <v>8225</v>
      </c>
    </row>
    <row r="30" spans="2:22" x14ac:dyDescent="0.3">
      <c r="B30" s="33" t="s">
        <v>262</v>
      </c>
      <c r="C30" s="18" t="s">
        <v>263</v>
      </c>
      <c r="D30" s="18" t="s">
        <v>371</v>
      </c>
      <c r="E30" s="23">
        <v>6.2825925006208094E-2</v>
      </c>
      <c r="F30" s="23">
        <v>9.1383163645393589E-2</v>
      </c>
      <c r="G30" s="23">
        <v>0.10528929724360567</v>
      </c>
      <c r="H30" s="23">
        <v>0.22051154705736281</v>
      </c>
      <c r="I30" s="23">
        <v>0.19642413707474546</v>
      </c>
      <c r="J30" s="23">
        <v>0.17258505090638193</v>
      </c>
      <c r="K30" s="23">
        <v>0.15073255525204868</v>
      </c>
      <c r="L30" s="23">
        <v>0</v>
      </c>
      <c r="M30" s="24">
        <v>20135</v>
      </c>
      <c r="N30" s="23">
        <v>3.54295837023915E-2</v>
      </c>
      <c r="O30" s="23">
        <v>2.7457927369353409E-2</v>
      </c>
      <c r="P30" s="23">
        <v>5.5801594331266607E-2</v>
      </c>
      <c r="Q30" s="23">
        <v>0.15323294951284322</v>
      </c>
      <c r="R30" s="23">
        <v>0.20017714791851196</v>
      </c>
      <c r="S30" s="23">
        <v>0.25509300265721879</v>
      </c>
      <c r="T30" s="23">
        <v>0.27103631532329497</v>
      </c>
      <c r="U30" s="23">
        <v>0</v>
      </c>
      <c r="V30" s="24">
        <v>5645</v>
      </c>
    </row>
    <row r="31" spans="2:22" x14ac:dyDescent="0.3">
      <c r="B31" s="33" t="s">
        <v>262</v>
      </c>
      <c r="C31" s="18" t="s">
        <v>264</v>
      </c>
      <c r="D31" s="18" t="s">
        <v>372</v>
      </c>
      <c r="E31" s="23">
        <v>5.8119658119658121E-2</v>
      </c>
      <c r="F31" s="23">
        <v>8.6039886039886035E-2</v>
      </c>
      <c r="G31" s="23">
        <v>0.13347578347578348</v>
      </c>
      <c r="H31" s="23">
        <v>0.28774928774928776</v>
      </c>
      <c r="I31" s="23">
        <v>0.20968660968660968</v>
      </c>
      <c r="J31" s="23">
        <v>0.12977207977207977</v>
      </c>
      <c r="K31" s="23">
        <v>9.5299145299145294E-2</v>
      </c>
      <c r="L31" s="23">
        <v>0</v>
      </c>
      <c r="M31" s="24">
        <v>35100</v>
      </c>
      <c r="N31" s="23">
        <v>2.7579162410623085E-2</v>
      </c>
      <c r="O31" s="23">
        <v>2.7068437180796732E-2</v>
      </c>
      <c r="P31" s="23">
        <v>6.332992849846783E-2</v>
      </c>
      <c r="Q31" s="23">
        <v>0.21092951991828396</v>
      </c>
      <c r="R31" s="23">
        <v>0.23186925434116445</v>
      </c>
      <c r="S31" s="23">
        <v>0.22676200204290092</v>
      </c>
      <c r="T31" s="23">
        <v>0.21297242083758938</v>
      </c>
      <c r="U31" s="23">
        <v>0</v>
      </c>
      <c r="V31" s="24">
        <v>9790</v>
      </c>
    </row>
    <row r="32" spans="2:22" x14ac:dyDescent="0.3">
      <c r="B32" s="33" t="s">
        <v>262</v>
      </c>
      <c r="C32" s="18" t="s">
        <v>265</v>
      </c>
      <c r="D32" s="18" t="s">
        <v>373</v>
      </c>
      <c r="E32" s="23">
        <v>8.5309617918313568E-2</v>
      </c>
      <c r="F32" s="23">
        <v>0.1091897233201581</v>
      </c>
      <c r="G32" s="23">
        <v>0.10869565217391304</v>
      </c>
      <c r="H32" s="23">
        <v>0.23764822134387351</v>
      </c>
      <c r="I32" s="23">
        <v>0.19449934123847168</v>
      </c>
      <c r="J32" s="23">
        <v>0.14542160737812912</v>
      </c>
      <c r="K32" s="23">
        <v>0.11940052700922266</v>
      </c>
      <c r="L32" s="23">
        <v>0</v>
      </c>
      <c r="M32" s="24">
        <v>30360</v>
      </c>
      <c r="N32" s="23">
        <v>7.3359073359073365E-2</v>
      </c>
      <c r="O32" s="23">
        <v>5.7915057915057917E-2</v>
      </c>
      <c r="P32" s="23">
        <v>5.6949806949806947E-2</v>
      </c>
      <c r="Q32" s="23">
        <v>0.14092664092664092</v>
      </c>
      <c r="R32" s="23">
        <v>0.1891891891891892</v>
      </c>
      <c r="S32" s="23">
        <v>0.23069498069498071</v>
      </c>
      <c r="T32" s="23">
        <v>0.25096525096525096</v>
      </c>
      <c r="U32" s="23">
        <v>0</v>
      </c>
      <c r="V32" s="24">
        <v>5180</v>
      </c>
    </row>
    <row r="33" spans="2:22" x14ac:dyDescent="0.3">
      <c r="B33" s="33" t="s">
        <v>262</v>
      </c>
      <c r="C33" s="18" t="s">
        <v>266</v>
      </c>
      <c r="D33" s="18" t="s">
        <v>352</v>
      </c>
      <c r="E33" s="23">
        <v>8.069164265129683E-2</v>
      </c>
      <c r="F33" s="23">
        <v>5.6195965417867436E-2</v>
      </c>
      <c r="G33" s="23">
        <v>8.9337175792507204E-2</v>
      </c>
      <c r="H33" s="23">
        <v>0.207492795389049</v>
      </c>
      <c r="I33" s="23">
        <v>0.20557156580211336</v>
      </c>
      <c r="J33" s="23">
        <v>0.1930835734870317</v>
      </c>
      <c r="K33" s="23">
        <v>0.16762728146013448</v>
      </c>
      <c r="L33" s="23">
        <v>0</v>
      </c>
      <c r="M33" s="24">
        <v>10410</v>
      </c>
      <c r="N33" s="23">
        <v>2.9655990510083038E-2</v>
      </c>
      <c r="O33" s="23">
        <v>2.7283511269276393E-2</v>
      </c>
      <c r="P33" s="23">
        <v>5.3380782918149468E-2</v>
      </c>
      <c r="Q33" s="23">
        <v>0.15895610913404506</v>
      </c>
      <c r="R33" s="23">
        <v>0.20521945432977462</v>
      </c>
      <c r="S33" s="23">
        <v>0.24911032028469751</v>
      </c>
      <c r="T33" s="23">
        <v>0.27520759193357058</v>
      </c>
      <c r="U33" s="23">
        <v>0</v>
      </c>
      <c r="V33" s="24">
        <v>4215</v>
      </c>
    </row>
    <row r="34" spans="2:22" x14ac:dyDescent="0.3">
      <c r="B34" s="33" t="s">
        <v>262</v>
      </c>
      <c r="C34" s="18" t="s">
        <v>267</v>
      </c>
      <c r="D34" s="18" t="s">
        <v>374</v>
      </c>
      <c r="E34" s="23">
        <v>9.7906534150983299E-2</v>
      </c>
      <c r="F34" s="23">
        <v>0.11588073588496511</v>
      </c>
      <c r="G34" s="23">
        <v>0.1258194121378727</v>
      </c>
      <c r="H34" s="23">
        <v>0.25819412137872699</v>
      </c>
      <c r="I34" s="23">
        <v>0.19665891308944808</v>
      </c>
      <c r="J34" s="23">
        <v>0.12497356735039121</v>
      </c>
      <c r="K34" s="23">
        <v>8.0566716007612602E-2</v>
      </c>
      <c r="L34" s="23">
        <v>0</v>
      </c>
      <c r="M34" s="24">
        <v>23645</v>
      </c>
      <c r="N34" s="23">
        <v>6.9042316258351888E-2</v>
      </c>
      <c r="O34" s="23">
        <v>4.4543429844097995E-2</v>
      </c>
      <c r="P34" s="23">
        <v>7.7951002227171495E-2</v>
      </c>
      <c r="Q34" s="23">
        <v>0.22568671121009651</v>
      </c>
      <c r="R34" s="23">
        <v>0.21380846325167038</v>
      </c>
      <c r="S34" s="23">
        <v>0.20415738678544915</v>
      </c>
      <c r="T34" s="23">
        <v>0.16481069042316257</v>
      </c>
      <c r="U34" s="23">
        <v>0</v>
      </c>
      <c r="V34" s="24">
        <v>6735</v>
      </c>
    </row>
    <row r="35" spans="2:22" x14ac:dyDescent="0.3">
      <c r="B35" s="33" t="s">
        <v>262</v>
      </c>
      <c r="C35" s="18" t="s">
        <v>268</v>
      </c>
      <c r="D35" s="18" t="s">
        <v>375</v>
      </c>
      <c r="E35" s="23">
        <v>6.345436036647438E-2</v>
      </c>
      <c r="F35" s="23">
        <v>8.483203257550051E-2</v>
      </c>
      <c r="G35" s="23">
        <v>9.3993892093654566E-2</v>
      </c>
      <c r="H35" s="23">
        <v>0.2158126908720733</v>
      </c>
      <c r="I35" s="23">
        <v>0.20665083135391923</v>
      </c>
      <c r="J35" s="23">
        <v>0.17678995588734306</v>
      </c>
      <c r="K35" s="23">
        <v>0.15778758059043094</v>
      </c>
      <c r="L35" s="23">
        <v>0</v>
      </c>
      <c r="M35" s="24">
        <v>14735</v>
      </c>
      <c r="N35" s="23">
        <v>3.2051282051282048E-2</v>
      </c>
      <c r="O35" s="23">
        <v>2.7243589743589744E-2</v>
      </c>
      <c r="P35" s="23">
        <v>4.9679487179487176E-2</v>
      </c>
      <c r="Q35" s="23">
        <v>0.1891025641025641</v>
      </c>
      <c r="R35" s="23">
        <v>0.20993589743589744</v>
      </c>
      <c r="S35" s="23">
        <v>0.2483974358974359</v>
      </c>
      <c r="T35" s="23">
        <v>0.24358974358974358</v>
      </c>
      <c r="U35" s="23">
        <v>0</v>
      </c>
      <c r="V35" s="24">
        <v>3120</v>
      </c>
    </row>
    <row r="36" spans="2:22" x14ac:dyDescent="0.3">
      <c r="B36" s="33" t="s">
        <v>262</v>
      </c>
      <c r="C36" s="18" t="s">
        <v>269</v>
      </c>
      <c r="D36" s="18" t="s">
        <v>376</v>
      </c>
      <c r="E36" s="23">
        <v>6.6996402877697842E-2</v>
      </c>
      <c r="F36" s="23">
        <v>0.10476618705035971</v>
      </c>
      <c r="G36" s="23">
        <v>0.11285971223021583</v>
      </c>
      <c r="H36" s="23">
        <v>0.21987410071942445</v>
      </c>
      <c r="I36" s="23">
        <v>0.1960431654676259</v>
      </c>
      <c r="J36" s="23">
        <v>0.16276978417266186</v>
      </c>
      <c r="K36" s="23">
        <v>0.1366906474820144</v>
      </c>
      <c r="L36" s="23">
        <v>0</v>
      </c>
      <c r="M36" s="24">
        <v>11120</v>
      </c>
      <c r="N36" s="23" t="s">
        <v>588</v>
      </c>
      <c r="O36" s="23" t="s">
        <v>588</v>
      </c>
      <c r="P36" s="23" t="s">
        <v>588</v>
      </c>
      <c r="Q36" s="23" t="s">
        <v>588</v>
      </c>
      <c r="R36" s="23" t="s">
        <v>588</v>
      </c>
      <c r="S36" s="23" t="s">
        <v>588</v>
      </c>
      <c r="T36" s="23" t="s">
        <v>588</v>
      </c>
      <c r="U36" s="23" t="s">
        <v>588</v>
      </c>
      <c r="V36" s="24" t="s">
        <v>588</v>
      </c>
    </row>
    <row r="37" spans="2:22" x14ac:dyDescent="0.3">
      <c r="B37" s="33" t="s">
        <v>262</v>
      </c>
      <c r="C37" s="18" t="s">
        <v>270</v>
      </c>
      <c r="D37" s="18" t="s">
        <v>353</v>
      </c>
      <c r="E37" s="23">
        <v>8.2453381262637612E-2</v>
      </c>
      <c r="F37" s="23">
        <v>0.10739159739384407</v>
      </c>
      <c r="G37" s="23">
        <v>0.11098629521455852</v>
      </c>
      <c r="H37" s="23">
        <v>0.25320152774657378</v>
      </c>
      <c r="I37" s="23">
        <v>0.20624578746349134</v>
      </c>
      <c r="J37" s="23">
        <v>0.13772186025612221</v>
      </c>
      <c r="K37" s="23">
        <v>0.10222421927656707</v>
      </c>
      <c r="L37" s="23">
        <v>0</v>
      </c>
      <c r="M37" s="24">
        <v>22255</v>
      </c>
      <c r="N37" s="23">
        <v>0.05</v>
      </c>
      <c r="O37" s="23">
        <v>4.810126582278481E-2</v>
      </c>
      <c r="P37" s="23">
        <v>8.3544303797468356E-2</v>
      </c>
      <c r="Q37" s="23">
        <v>0.24936708860759493</v>
      </c>
      <c r="R37" s="23">
        <v>0.2208860759493671</v>
      </c>
      <c r="S37" s="23">
        <v>0.18417721518987343</v>
      </c>
      <c r="T37" s="23">
        <v>0.16455696202531644</v>
      </c>
      <c r="U37" s="23">
        <v>0</v>
      </c>
      <c r="V37" s="24">
        <v>7900</v>
      </c>
    </row>
    <row r="38" spans="2:22" x14ac:dyDescent="0.3">
      <c r="B38" s="33" t="s">
        <v>262</v>
      </c>
      <c r="C38" s="18" t="s">
        <v>271</v>
      </c>
      <c r="D38" s="18" t="s">
        <v>377</v>
      </c>
      <c r="E38" s="23">
        <v>9.0811102128806248E-2</v>
      </c>
      <c r="F38" s="23">
        <v>0.11156022635408246</v>
      </c>
      <c r="G38" s="23">
        <v>0.1271894368094853</v>
      </c>
      <c r="H38" s="23">
        <v>0.24629479924548639</v>
      </c>
      <c r="I38" s="23">
        <v>0.20452708164915118</v>
      </c>
      <c r="J38" s="23">
        <v>0.13096200485044462</v>
      </c>
      <c r="K38" s="23">
        <v>8.89248181083266E-2</v>
      </c>
      <c r="L38" s="23">
        <v>0</v>
      </c>
      <c r="M38" s="24">
        <v>18555</v>
      </c>
      <c r="N38" s="23" t="s">
        <v>588</v>
      </c>
      <c r="O38" s="23" t="s">
        <v>588</v>
      </c>
      <c r="P38" s="23" t="s">
        <v>588</v>
      </c>
      <c r="Q38" s="23" t="s">
        <v>588</v>
      </c>
      <c r="R38" s="23" t="s">
        <v>588</v>
      </c>
      <c r="S38" s="23" t="s">
        <v>588</v>
      </c>
      <c r="T38" s="23" t="s">
        <v>588</v>
      </c>
      <c r="U38" s="23" t="s">
        <v>588</v>
      </c>
      <c r="V38" s="24" t="s">
        <v>588</v>
      </c>
    </row>
    <row r="39" spans="2:22" x14ac:dyDescent="0.3">
      <c r="B39" s="33" t="s">
        <v>262</v>
      </c>
      <c r="C39" s="18" t="s">
        <v>272</v>
      </c>
      <c r="D39" s="18" t="s">
        <v>354</v>
      </c>
      <c r="E39" s="23">
        <v>7.0629222972972971E-2</v>
      </c>
      <c r="F39" s="23">
        <v>0.10040118243243243</v>
      </c>
      <c r="G39" s="23">
        <v>0.10779138513513513</v>
      </c>
      <c r="H39" s="23">
        <v>0.25422297297297297</v>
      </c>
      <c r="I39" s="23">
        <v>0.22075591216216217</v>
      </c>
      <c r="J39" s="23">
        <v>0.140625</v>
      </c>
      <c r="K39" s="23">
        <v>0.10557432432432433</v>
      </c>
      <c r="L39" s="23">
        <v>0</v>
      </c>
      <c r="M39" s="24">
        <v>47360</v>
      </c>
      <c r="N39" s="23">
        <v>3.9607000307031008E-2</v>
      </c>
      <c r="O39" s="23">
        <v>2.6097635861221984E-2</v>
      </c>
      <c r="P39" s="23">
        <v>6.8160884249309175E-2</v>
      </c>
      <c r="Q39" s="23">
        <v>0.22658888547743322</v>
      </c>
      <c r="R39" s="23">
        <v>0.24531777709548663</v>
      </c>
      <c r="S39" s="23">
        <v>0.20816702486951183</v>
      </c>
      <c r="T39" s="23">
        <v>0.18575376112987413</v>
      </c>
      <c r="U39" s="23">
        <v>0</v>
      </c>
      <c r="V39" s="24">
        <v>16285</v>
      </c>
    </row>
    <row r="40" spans="2:22" x14ac:dyDescent="0.3">
      <c r="B40" s="33" t="s">
        <v>262</v>
      </c>
      <c r="C40" s="18" t="s">
        <v>273</v>
      </c>
      <c r="D40" s="18" t="s">
        <v>378</v>
      </c>
      <c r="E40" s="23">
        <v>9.1995841995842001E-2</v>
      </c>
      <c r="F40" s="23">
        <v>0.11919611919611919</v>
      </c>
      <c r="G40" s="23">
        <v>0.11625086625086625</v>
      </c>
      <c r="H40" s="23">
        <v>0.25051975051975051</v>
      </c>
      <c r="I40" s="23">
        <v>0.18277893277893278</v>
      </c>
      <c r="J40" s="23">
        <v>0.13115038115038116</v>
      </c>
      <c r="K40" s="23">
        <v>0.10793485793485794</v>
      </c>
      <c r="L40" s="23">
        <v>0</v>
      </c>
      <c r="M40" s="24">
        <v>28860</v>
      </c>
      <c r="N40" s="23">
        <v>3.7513397642015008E-2</v>
      </c>
      <c r="O40" s="23">
        <v>2.7867095391211148E-2</v>
      </c>
      <c r="P40" s="23">
        <v>6.3236870310825297E-2</v>
      </c>
      <c r="Q40" s="23">
        <v>0.21972132904608788</v>
      </c>
      <c r="R40" s="23">
        <v>0.20471596998928188</v>
      </c>
      <c r="S40" s="23">
        <v>0.22615219721329047</v>
      </c>
      <c r="T40" s="23">
        <v>0.22186495176848875</v>
      </c>
      <c r="U40" s="23">
        <v>0</v>
      </c>
      <c r="V40" s="24">
        <v>4665</v>
      </c>
    </row>
    <row r="41" spans="2:22" x14ac:dyDescent="0.3">
      <c r="B41" s="33" t="s">
        <v>274</v>
      </c>
      <c r="C41" s="18" t="s">
        <v>275</v>
      </c>
      <c r="D41" s="18" t="s">
        <v>355</v>
      </c>
      <c r="E41" s="23">
        <v>9.61824491819534E-2</v>
      </c>
      <c r="F41" s="23">
        <v>0.1232523549826475</v>
      </c>
      <c r="G41" s="23">
        <v>0.10599900842835895</v>
      </c>
      <c r="H41" s="23">
        <v>0.23272186415468518</v>
      </c>
      <c r="I41" s="23">
        <v>0.20237977193852255</v>
      </c>
      <c r="J41" s="23">
        <v>0.13723351512146753</v>
      </c>
      <c r="K41" s="23">
        <v>0.10213187902825979</v>
      </c>
      <c r="L41" s="23">
        <v>0</v>
      </c>
      <c r="M41" s="24">
        <v>50425</v>
      </c>
      <c r="N41" s="23">
        <v>8.8197146562905324E-2</v>
      </c>
      <c r="O41" s="23">
        <v>6.2689148292261132E-2</v>
      </c>
      <c r="P41" s="23">
        <v>7.3065283182014704E-2</v>
      </c>
      <c r="Q41" s="23">
        <v>0.18979680069174232</v>
      </c>
      <c r="R41" s="23">
        <v>0.20449632511889321</v>
      </c>
      <c r="S41" s="23">
        <v>0.2001729355814959</v>
      </c>
      <c r="T41" s="23">
        <v>0.18115002161694768</v>
      </c>
      <c r="U41" s="23">
        <v>0</v>
      </c>
      <c r="V41" s="24">
        <v>11565</v>
      </c>
    </row>
    <row r="42" spans="2:22" x14ac:dyDescent="0.3">
      <c r="B42" s="33" t="s">
        <v>274</v>
      </c>
      <c r="C42" s="18" t="s">
        <v>276</v>
      </c>
      <c r="D42" s="18" t="s">
        <v>379</v>
      </c>
      <c r="E42" s="23">
        <v>8.4952915247445401E-2</v>
      </c>
      <c r="F42" s="23">
        <v>8.5353636545782402E-2</v>
      </c>
      <c r="G42" s="23">
        <v>0.10378681626928471</v>
      </c>
      <c r="H42" s="23">
        <v>0.23402123822881185</v>
      </c>
      <c r="I42" s="23">
        <v>0.20670540305883925</v>
      </c>
      <c r="J42" s="23">
        <v>0.16716756828958793</v>
      </c>
      <c r="K42" s="23">
        <v>0.11807920924330462</v>
      </c>
      <c r="L42" s="23">
        <v>0</v>
      </c>
      <c r="M42" s="24">
        <v>74865</v>
      </c>
      <c r="N42" s="23">
        <v>5.6194125159642401E-2</v>
      </c>
      <c r="O42" s="23">
        <v>4.2656449553001276E-2</v>
      </c>
      <c r="P42" s="23">
        <v>5.5172413793103448E-2</v>
      </c>
      <c r="Q42" s="23">
        <v>0.1673052362707535</v>
      </c>
      <c r="R42" s="23">
        <v>0.2099616858237548</v>
      </c>
      <c r="S42" s="23">
        <v>0.25236270753512136</v>
      </c>
      <c r="T42" s="23">
        <v>0.21634738186462324</v>
      </c>
      <c r="U42" s="23">
        <v>0</v>
      </c>
      <c r="V42" s="24">
        <v>19575</v>
      </c>
    </row>
    <row r="43" spans="2:22" x14ac:dyDescent="0.3">
      <c r="B43" s="33" t="s">
        <v>274</v>
      </c>
      <c r="C43" s="18" t="s">
        <v>277</v>
      </c>
      <c r="D43" s="18" t="s">
        <v>380</v>
      </c>
      <c r="E43" s="23">
        <v>6.5161839863713794E-2</v>
      </c>
      <c r="F43" s="23">
        <v>7.382169222032936E-2</v>
      </c>
      <c r="G43" s="23">
        <v>0.10391822827938671</v>
      </c>
      <c r="H43" s="23">
        <v>0.20499716070414536</v>
      </c>
      <c r="I43" s="23">
        <v>0.19619534355479842</v>
      </c>
      <c r="J43" s="23">
        <v>0.19051675184554231</v>
      </c>
      <c r="K43" s="23">
        <v>0.16538898353208403</v>
      </c>
      <c r="L43" s="23">
        <v>0</v>
      </c>
      <c r="M43" s="24">
        <v>35220</v>
      </c>
      <c r="N43" s="23">
        <v>5.6025369978858354E-2</v>
      </c>
      <c r="O43" s="23">
        <v>5.320648343904158E-2</v>
      </c>
      <c r="P43" s="23">
        <v>6.2720225510923183E-2</v>
      </c>
      <c r="Q43" s="23">
        <v>0.14904862579281183</v>
      </c>
      <c r="R43" s="23">
        <v>0.18604651162790697</v>
      </c>
      <c r="S43" s="23">
        <v>0.25088090204369273</v>
      </c>
      <c r="T43" s="23">
        <v>0.24171952078928824</v>
      </c>
      <c r="U43" s="23">
        <v>0</v>
      </c>
      <c r="V43" s="24">
        <v>14190</v>
      </c>
    </row>
    <row r="44" spans="2:22" x14ac:dyDescent="0.3">
      <c r="B44" s="33" t="s">
        <v>274</v>
      </c>
      <c r="C44" s="18" t="s">
        <v>278</v>
      </c>
      <c r="D44" s="18" t="s">
        <v>356</v>
      </c>
      <c r="E44" s="23">
        <v>7.7023800354309488E-2</v>
      </c>
      <c r="F44" s="23">
        <v>0.11368712932296079</v>
      </c>
      <c r="G44" s="23">
        <v>0.13024724639913735</v>
      </c>
      <c r="H44" s="23">
        <v>0.26565508742201338</v>
      </c>
      <c r="I44" s="23">
        <v>0.20419009473927444</v>
      </c>
      <c r="J44" s="23">
        <v>0.12516367557575292</v>
      </c>
      <c r="K44" s="23">
        <v>8.4109989986905956E-2</v>
      </c>
      <c r="L44" s="23">
        <v>0</v>
      </c>
      <c r="M44" s="24">
        <v>64915</v>
      </c>
      <c r="N44" s="23">
        <v>4.7109826589595373E-2</v>
      </c>
      <c r="O44" s="23">
        <v>3.786127167630058E-2</v>
      </c>
      <c r="P44" s="23">
        <v>9.219653179190751E-2</v>
      </c>
      <c r="Q44" s="23">
        <v>0.23063583815028901</v>
      </c>
      <c r="R44" s="23">
        <v>0.22774566473988439</v>
      </c>
      <c r="S44" s="23">
        <v>0.19710982658959539</v>
      </c>
      <c r="T44" s="23">
        <v>0.16705202312138728</v>
      </c>
      <c r="U44" s="23">
        <v>0</v>
      </c>
      <c r="V44" s="24">
        <v>17300</v>
      </c>
    </row>
    <row r="45" spans="2:22" x14ac:dyDescent="0.3">
      <c r="B45" s="33" t="s">
        <v>279</v>
      </c>
      <c r="C45" s="18" t="s">
        <v>280</v>
      </c>
      <c r="D45" s="18" t="s">
        <v>381</v>
      </c>
      <c r="E45" s="23">
        <v>6.3241806908768822E-2</v>
      </c>
      <c r="F45" s="23">
        <v>9.1585473870682013E-2</v>
      </c>
      <c r="G45" s="23">
        <v>0.10806023029229407</v>
      </c>
      <c r="H45" s="23">
        <v>0.23702391496899911</v>
      </c>
      <c r="I45" s="23">
        <v>0.21151461470327723</v>
      </c>
      <c r="J45" s="23">
        <v>0.16492471213463242</v>
      </c>
      <c r="K45" s="23">
        <v>0.12364924712134633</v>
      </c>
      <c r="L45" s="23">
        <v>0</v>
      </c>
      <c r="M45" s="24">
        <v>28225</v>
      </c>
      <c r="N45" s="23">
        <v>3.922683342808414E-2</v>
      </c>
      <c r="O45" s="23">
        <v>3.3541785105173395E-2</v>
      </c>
      <c r="P45" s="23">
        <v>6.0261512222853891E-2</v>
      </c>
      <c r="Q45" s="23">
        <v>0.15861284820920979</v>
      </c>
      <c r="R45" s="23">
        <v>0.21944286526435475</v>
      </c>
      <c r="S45" s="23">
        <v>0.24957362137578171</v>
      </c>
      <c r="T45" s="23">
        <v>0.23934053439454236</v>
      </c>
      <c r="U45" s="23">
        <v>0</v>
      </c>
      <c r="V45" s="24">
        <v>8795</v>
      </c>
    </row>
    <row r="46" spans="2:22" x14ac:dyDescent="0.3">
      <c r="B46" s="33" t="s">
        <v>279</v>
      </c>
      <c r="C46" s="18" t="s">
        <v>281</v>
      </c>
      <c r="D46" s="18" t="s">
        <v>357</v>
      </c>
      <c r="E46" s="23">
        <v>9.3727900777892614E-2</v>
      </c>
      <c r="F46" s="23">
        <v>0.12032856443453191</v>
      </c>
      <c r="G46" s="23">
        <v>0.1126584344231083</v>
      </c>
      <c r="H46" s="23">
        <v>0.25376706739922755</v>
      </c>
      <c r="I46" s="23">
        <v>0.19675787412283088</v>
      </c>
      <c r="J46" s="23">
        <v>0.13262253168688462</v>
      </c>
      <c r="K46" s="23">
        <v>9.0192025240711529E-2</v>
      </c>
      <c r="L46" s="23">
        <v>0</v>
      </c>
      <c r="M46" s="24">
        <v>91915</v>
      </c>
      <c r="N46" s="23">
        <v>5.5076495132127957E-2</v>
      </c>
      <c r="O46" s="23">
        <v>3.6717663421418634E-2</v>
      </c>
      <c r="P46" s="23">
        <v>6.258692628650904E-2</v>
      </c>
      <c r="Q46" s="23">
        <v>0.19805285118219751</v>
      </c>
      <c r="R46" s="23">
        <v>0.2211404728789986</v>
      </c>
      <c r="S46" s="23">
        <v>0.23004172461752434</v>
      </c>
      <c r="T46" s="23">
        <v>0.19638386648122391</v>
      </c>
      <c r="U46" s="23">
        <v>0</v>
      </c>
      <c r="V46" s="24">
        <v>17975</v>
      </c>
    </row>
    <row r="47" spans="2:22" x14ac:dyDescent="0.3">
      <c r="B47" s="33" t="s">
        <v>279</v>
      </c>
      <c r="C47" s="18" t="s">
        <v>282</v>
      </c>
      <c r="D47" s="18" t="s">
        <v>382</v>
      </c>
      <c r="E47" s="23">
        <v>9.8890339425587462E-2</v>
      </c>
      <c r="F47" s="23">
        <v>0.1143929503916449</v>
      </c>
      <c r="G47" s="23">
        <v>0.10052219321148825</v>
      </c>
      <c r="H47" s="23">
        <v>0.22380874673629242</v>
      </c>
      <c r="I47" s="23">
        <v>0.19884138381201044</v>
      </c>
      <c r="J47" s="23">
        <v>0.15306788511749347</v>
      </c>
      <c r="K47" s="23">
        <v>0.11055809399477806</v>
      </c>
      <c r="L47" s="23">
        <v>0</v>
      </c>
      <c r="M47" s="24">
        <v>61280</v>
      </c>
      <c r="N47" s="23">
        <v>5.9945504087193457E-2</v>
      </c>
      <c r="O47" s="23">
        <v>7.5905021409108597E-2</v>
      </c>
      <c r="P47" s="23">
        <v>6.2281043207473727E-2</v>
      </c>
      <c r="Q47" s="23">
        <v>0.16971584274036591</v>
      </c>
      <c r="R47" s="23">
        <v>0.20591669910471</v>
      </c>
      <c r="S47" s="23">
        <v>0.22304398598676528</v>
      </c>
      <c r="T47" s="23">
        <v>0.20319190346438304</v>
      </c>
      <c r="U47" s="23">
        <v>0</v>
      </c>
      <c r="V47" s="24">
        <v>12845</v>
      </c>
    </row>
    <row r="48" spans="2:22" x14ac:dyDescent="0.3">
      <c r="B48" s="33" t="s">
        <v>283</v>
      </c>
      <c r="C48" s="18" t="s">
        <v>284</v>
      </c>
      <c r="D48" s="18" t="s">
        <v>383</v>
      </c>
      <c r="E48" s="23">
        <v>9.007407407407407E-2</v>
      </c>
      <c r="F48" s="23">
        <v>0.10291358024691358</v>
      </c>
      <c r="G48" s="23">
        <v>0.10350617283950617</v>
      </c>
      <c r="H48" s="23">
        <v>0.23486419753086421</v>
      </c>
      <c r="I48" s="23">
        <v>0.20562962962962963</v>
      </c>
      <c r="J48" s="23">
        <v>0.15298765432098765</v>
      </c>
      <c r="K48" s="23">
        <v>0.11002469135802469</v>
      </c>
      <c r="L48" s="23">
        <v>0</v>
      </c>
      <c r="M48" s="24">
        <v>50625</v>
      </c>
      <c r="N48" s="23">
        <v>4.0618101545253867E-2</v>
      </c>
      <c r="O48" s="23">
        <v>2.781456953642384E-2</v>
      </c>
      <c r="P48" s="23">
        <v>6.4900662251655625E-2</v>
      </c>
      <c r="Q48" s="23">
        <v>0.18763796909492272</v>
      </c>
      <c r="R48" s="23">
        <v>0.22869757174392935</v>
      </c>
      <c r="S48" s="23">
        <v>0.2401766004415011</v>
      </c>
      <c r="T48" s="23">
        <v>0.20927152317880796</v>
      </c>
      <c r="U48" s="23">
        <v>0</v>
      </c>
      <c r="V48" s="24">
        <v>11325</v>
      </c>
    </row>
    <row r="49" spans="2:22" x14ac:dyDescent="0.3">
      <c r="B49" s="33" t="s">
        <v>283</v>
      </c>
      <c r="C49" s="18" t="s">
        <v>285</v>
      </c>
      <c r="D49" s="18" t="s">
        <v>358</v>
      </c>
      <c r="E49" s="23">
        <v>8.3575883575883581E-2</v>
      </c>
      <c r="F49" s="23">
        <v>0.11226611226611227</v>
      </c>
      <c r="G49" s="23">
        <v>0.10914760914760915</v>
      </c>
      <c r="H49" s="23">
        <v>0.24615384615384617</v>
      </c>
      <c r="I49" s="23">
        <v>0.20436590436590438</v>
      </c>
      <c r="J49" s="23">
        <v>0.13555093555093556</v>
      </c>
      <c r="K49" s="23">
        <v>0.10893970893970895</v>
      </c>
      <c r="L49" s="23">
        <v>0</v>
      </c>
      <c r="M49" s="24">
        <v>24050</v>
      </c>
      <c r="N49" s="23">
        <v>8.1007488087134108E-2</v>
      </c>
      <c r="O49" s="23">
        <v>5.9223961878829133E-2</v>
      </c>
      <c r="P49" s="23">
        <v>7.0115724982981617E-2</v>
      </c>
      <c r="Q49" s="23">
        <v>0.1865214431586113</v>
      </c>
      <c r="R49" s="23">
        <v>0.20966643975493532</v>
      </c>
      <c r="S49" s="23">
        <v>0.19264805990469708</v>
      </c>
      <c r="T49" s="23">
        <v>0.20081688223281144</v>
      </c>
      <c r="U49" s="23">
        <v>0</v>
      </c>
      <c r="V49" s="24">
        <v>7345</v>
      </c>
    </row>
    <row r="50" spans="2:22" x14ac:dyDescent="0.3">
      <c r="B50" s="33" t="s">
        <v>283</v>
      </c>
      <c r="C50" s="18" t="s">
        <v>286</v>
      </c>
      <c r="D50" s="18" t="s">
        <v>359</v>
      </c>
      <c r="E50" s="23">
        <v>8.7232115907032906E-2</v>
      </c>
      <c r="F50" s="23">
        <v>0.10036220947781467</v>
      </c>
      <c r="G50" s="23">
        <v>9.2665258074252937E-2</v>
      </c>
      <c r="H50" s="23">
        <v>0.19332930878357985</v>
      </c>
      <c r="I50" s="23">
        <v>0.19348022939933596</v>
      </c>
      <c r="J50" s="23">
        <v>0.17748264412918804</v>
      </c>
      <c r="K50" s="23">
        <v>0.15559915484455178</v>
      </c>
      <c r="L50" s="23">
        <v>0</v>
      </c>
      <c r="M50" s="24">
        <v>33130</v>
      </c>
      <c r="N50" s="23">
        <v>5.0209205020920501E-2</v>
      </c>
      <c r="O50" s="23">
        <v>4.0047818290496112E-2</v>
      </c>
      <c r="P50" s="23">
        <v>5.379557680812911E-2</v>
      </c>
      <c r="Q50" s="23">
        <v>0.13448894202032277</v>
      </c>
      <c r="R50" s="23">
        <v>0.18529587567244471</v>
      </c>
      <c r="S50" s="23">
        <v>0.25283921099820683</v>
      </c>
      <c r="T50" s="23">
        <v>0.28272564255827853</v>
      </c>
      <c r="U50" s="23">
        <v>0</v>
      </c>
      <c r="V50" s="24">
        <v>8365</v>
      </c>
    </row>
    <row r="51" spans="2:22" x14ac:dyDescent="0.3">
      <c r="B51" s="33" t="s">
        <v>283</v>
      </c>
      <c r="C51" s="18" t="s">
        <v>287</v>
      </c>
      <c r="D51" s="18" t="s">
        <v>384</v>
      </c>
      <c r="E51" s="23">
        <v>7.9708413001912046E-2</v>
      </c>
      <c r="F51" s="23">
        <v>9.3690248565965584E-2</v>
      </c>
      <c r="G51" s="23">
        <v>0.11233269598470363</v>
      </c>
      <c r="H51" s="23">
        <v>0.22562141491395793</v>
      </c>
      <c r="I51" s="23">
        <v>0.20124282982791586</v>
      </c>
      <c r="J51" s="23">
        <v>0.15810229445506693</v>
      </c>
      <c r="K51" s="23">
        <v>0.129302103250478</v>
      </c>
      <c r="L51" s="23">
        <v>0</v>
      </c>
      <c r="M51" s="24">
        <v>41840</v>
      </c>
      <c r="N51" s="23">
        <v>3.9011201235998452E-2</v>
      </c>
      <c r="O51" s="23">
        <v>2.5492468134414831E-2</v>
      </c>
      <c r="P51" s="23">
        <v>7.3773657782927771E-2</v>
      </c>
      <c r="Q51" s="23">
        <v>0.19582850521436848</v>
      </c>
      <c r="R51" s="23">
        <v>0.20587099266125916</v>
      </c>
      <c r="S51" s="23">
        <v>0.22518346852066434</v>
      </c>
      <c r="T51" s="23">
        <v>0.23522595596755505</v>
      </c>
      <c r="U51" s="23">
        <v>0</v>
      </c>
      <c r="V51" s="24">
        <v>12945</v>
      </c>
    </row>
    <row r="52" spans="2:22" x14ac:dyDescent="0.3">
      <c r="B52" s="33" t="s">
        <v>283</v>
      </c>
      <c r="C52" s="18" t="s">
        <v>288</v>
      </c>
      <c r="D52" s="18" t="s">
        <v>385</v>
      </c>
      <c r="E52" s="23">
        <v>9.3383270911360797E-2</v>
      </c>
      <c r="F52" s="23">
        <v>0.11585518102372035</v>
      </c>
      <c r="G52" s="23">
        <v>0.10986267166042447</v>
      </c>
      <c r="H52" s="23">
        <v>0.24244694132334582</v>
      </c>
      <c r="I52" s="23">
        <v>0.20237203495630463</v>
      </c>
      <c r="J52" s="23">
        <v>0.13533083645443195</v>
      </c>
      <c r="K52" s="23">
        <v>0.10062421972534331</v>
      </c>
      <c r="L52" s="23">
        <v>0</v>
      </c>
      <c r="M52" s="24">
        <v>40050</v>
      </c>
      <c r="N52" s="23">
        <v>5.7455540355677154E-2</v>
      </c>
      <c r="O52" s="23">
        <v>4.240766073871409E-2</v>
      </c>
      <c r="P52" s="23">
        <v>7.523939808481532E-2</v>
      </c>
      <c r="Q52" s="23">
        <v>0.22161422708618331</v>
      </c>
      <c r="R52" s="23">
        <v>0.23324213406292749</v>
      </c>
      <c r="S52" s="23">
        <v>0.19288645690834474</v>
      </c>
      <c r="T52" s="23">
        <v>0.17647058823529413</v>
      </c>
      <c r="U52" s="23">
        <v>0</v>
      </c>
      <c r="V52" s="24">
        <v>7310</v>
      </c>
    </row>
    <row r="53" spans="2:22" x14ac:dyDescent="0.3">
      <c r="B53" s="33" t="s">
        <v>283</v>
      </c>
      <c r="C53" s="18" t="s">
        <v>289</v>
      </c>
      <c r="D53" s="18" t="s">
        <v>360</v>
      </c>
      <c r="E53" s="23">
        <v>9.8793796668581277E-2</v>
      </c>
      <c r="F53" s="23">
        <v>8.7880528431935667E-2</v>
      </c>
      <c r="G53" s="23">
        <v>9.5921883974727173E-2</v>
      </c>
      <c r="H53" s="23">
        <v>0.22774267662263067</v>
      </c>
      <c r="I53" s="23">
        <v>0.19959793222286043</v>
      </c>
      <c r="J53" s="23">
        <v>0.15048822515795521</v>
      </c>
      <c r="K53" s="23">
        <v>0.13986214819069501</v>
      </c>
      <c r="L53" s="23">
        <v>0</v>
      </c>
      <c r="M53" s="24">
        <v>17410</v>
      </c>
      <c r="N53" s="23">
        <v>5.5172413793103448E-2</v>
      </c>
      <c r="O53" s="23">
        <v>0.04</v>
      </c>
      <c r="P53" s="23">
        <v>6.620689655172414E-2</v>
      </c>
      <c r="Q53" s="23">
        <v>0.2</v>
      </c>
      <c r="R53" s="23">
        <v>0.19172413793103449</v>
      </c>
      <c r="S53" s="23">
        <v>0.20827586206896551</v>
      </c>
      <c r="T53" s="23">
        <v>0.24</v>
      </c>
      <c r="U53" s="23">
        <v>0</v>
      </c>
      <c r="V53" s="24">
        <v>3625</v>
      </c>
    </row>
    <row r="54" spans="2:22" x14ac:dyDescent="0.3">
      <c r="B54" s="33" t="s">
        <v>290</v>
      </c>
      <c r="C54" s="18" t="s">
        <v>291</v>
      </c>
      <c r="D54" s="18" t="s">
        <v>361</v>
      </c>
      <c r="E54" s="23">
        <v>6.9205298013245028E-2</v>
      </c>
      <c r="F54" s="23">
        <v>8.758278145695364E-2</v>
      </c>
      <c r="G54" s="23">
        <v>0.11076158940397351</v>
      </c>
      <c r="H54" s="23">
        <v>0.22251655629139072</v>
      </c>
      <c r="I54" s="23">
        <v>0.20281456953642385</v>
      </c>
      <c r="J54" s="23">
        <v>0.17367549668874172</v>
      </c>
      <c r="K54" s="23">
        <v>0.13344370860927152</v>
      </c>
      <c r="L54" s="23">
        <v>0</v>
      </c>
      <c r="M54" s="24">
        <v>30200</v>
      </c>
      <c r="N54" s="23">
        <v>4.1353383458646614E-2</v>
      </c>
      <c r="O54" s="23">
        <v>3.5714285714285712E-2</v>
      </c>
      <c r="P54" s="23">
        <v>5.827067669172932E-2</v>
      </c>
      <c r="Q54" s="23">
        <v>0.16259398496240601</v>
      </c>
      <c r="R54" s="23">
        <v>0.18984962406015038</v>
      </c>
      <c r="S54" s="23">
        <v>0.26033834586466165</v>
      </c>
      <c r="T54" s="23">
        <v>0.25281954887218044</v>
      </c>
      <c r="U54" s="23">
        <v>0</v>
      </c>
      <c r="V54" s="24">
        <v>5320</v>
      </c>
    </row>
    <row r="55" spans="2:22" x14ac:dyDescent="0.3">
      <c r="B55" s="33" t="s">
        <v>290</v>
      </c>
      <c r="C55" s="18" t="s">
        <v>292</v>
      </c>
      <c r="D55" s="18" t="s">
        <v>386</v>
      </c>
      <c r="E55" s="23">
        <v>7.3189522342064717E-2</v>
      </c>
      <c r="F55" s="23">
        <v>9.2706728299948638E-2</v>
      </c>
      <c r="G55" s="23">
        <v>0.1145351823317925</v>
      </c>
      <c r="H55" s="23">
        <v>0.21314843348741655</v>
      </c>
      <c r="I55" s="23">
        <v>0.19953775038520802</v>
      </c>
      <c r="J55" s="23">
        <v>0.16281458654340011</v>
      </c>
      <c r="K55" s="23">
        <v>0.1440677966101695</v>
      </c>
      <c r="L55" s="23">
        <v>0</v>
      </c>
      <c r="M55" s="24">
        <v>19470</v>
      </c>
      <c r="N55" s="23">
        <v>5.2678571428571429E-2</v>
      </c>
      <c r="O55" s="23">
        <v>3.4821428571428573E-2</v>
      </c>
      <c r="P55" s="23">
        <v>5.7142857142857141E-2</v>
      </c>
      <c r="Q55" s="23">
        <v>0.13839285714285715</v>
      </c>
      <c r="R55" s="23">
        <v>0.18124999999999999</v>
      </c>
      <c r="S55" s="23">
        <v>0.23482142857142857</v>
      </c>
      <c r="T55" s="23">
        <v>0.30178571428571427</v>
      </c>
      <c r="U55" s="23">
        <v>0</v>
      </c>
      <c r="V55" s="24">
        <v>5600</v>
      </c>
    </row>
    <row r="56" spans="2:22" x14ac:dyDescent="0.3">
      <c r="B56" s="33" t="s">
        <v>290</v>
      </c>
      <c r="C56" s="18" t="s">
        <v>293</v>
      </c>
      <c r="D56" s="18" t="s">
        <v>362</v>
      </c>
      <c r="E56" s="23">
        <v>7.1117561683599423E-2</v>
      </c>
      <c r="F56" s="23">
        <v>9.9782293178519596E-2</v>
      </c>
      <c r="G56" s="23">
        <v>0.11973875181422351</v>
      </c>
      <c r="H56" s="23">
        <v>0.24528301886792453</v>
      </c>
      <c r="I56" s="23">
        <v>0.2137155297532656</v>
      </c>
      <c r="J56" s="23">
        <v>0.14150943396226415</v>
      </c>
      <c r="K56" s="23">
        <v>0.10849056603773585</v>
      </c>
      <c r="L56" s="23">
        <v>0</v>
      </c>
      <c r="M56" s="24">
        <v>13780</v>
      </c>
      <c r="N56" s="23">
        <v>5.3596614950634697E-2</v>
      </c>
      <c r="O56" s="23">
        <v>3.3850493653032443E-2</v>
      </c>
      <c r="P56" s="23">
        <v>7.0521861777150918E-2</v>
      </c>
      <c r="Q56" s="23">
        <v>0.21156558533145275</v>
      </c>
      <c r="R56" s="23">
        <v>0.22708039492242596</v>
      </c>
      <c r="S56" s="23">
        <v>0.20733427362482371</v>
      </c>
      <c r="T56" s="23">
        <v>0.19464033850493653</v>
      </c>
      <c r="U56" s="23">
        <v>0</v>
      </c>
      <c r="V56" s="24">
        <v>3545</v>
      </c>
    </row>
    <row r="57" spans="2:22" x14ac:dyDescent="0.3">
      <c r="B57" s="33" t="s">
        <v>290</v>
      </c>
      <c r="C57" s="18" t="s">
        <v>294</v>
      </c>
      <c r="D57" s="18" t="s">
        <v>363</v>
      </c>
      <c r="E57" s="23">
        <v>6.0736677115987459E-2</v>
      </c>
      <c r="F57" s="23">
        <v>9.6003134796238246E-2</v>
      </c>
      <c r="G57" s="23">
        <v>0.11598746081504702</v>
      </c>
      <c r="H57" s="23">
        <v>0.22061128526645768</v>
      </c>
      <c r="I57" s="23">
        <v>0.2061128526645768</v>
      </c>
      <c r="J57" s="23">
        <v>0.16927899686520376</v>
      </c>
      <c r="K57" s="23">
        <v>0.13126959247648903</v>
      </c>
      <c r="L57" s="23">
        <v>0</v>
      </c>
      <c r="M57" s="24">
        <v>12760</v>
      </c>
      <c r="N57" s="23" t="s">
        <v>588</v>
      </c>
      <c r="O57" s="23" t="s">
        <v>588</v>
      </c>
      <c r="P57" s="23" t="s">
        <v>588</v>
      </c>
      <c r="Q57" s="23" t="s">
        <v>588</v>
      </c>
      <c r="R57" s="23" t="s">
        <v>588</v>
      </c>
      <c r="S57" s="23" t="s">
        <v>588</v>
      </c>
      <c r="T57" s="23" t="s">
        <v>588</v>
      </c>
      <c r="U57" s="23" t="s">
        <v>588</v>
      </c>
      <c r="V57" s="24" t="s">
        <v>588</v>
      </c>
    </row>
    <row r="58" spans="2:22" x14ac:dyDescent="0.3">
      <c r="B58" s="33" t="s">
        <v>290</v>
      </c>
      <c r="C58" s="18" t="s">
        <v>295</v>
      </c>
      <c r="D58" s="18" t="s">
        <v>387</v>
      </c>
      <c r="E58" s="23">
        <v>6.2544420753375976E-2</v>
      </c>
      <c r="F58" s="23">
        <v>6.1122956645344707E-2</v>
      </c>
      <c r="G58" s="23">
        <v>9.3105899076048326E-2</v>
      </c>
      <c r="H58" s="23">
        <v>0.20824449182658139</v>
      </c>
      <c r="I58" s="23">
        <v>0.21321961620469082</v>
      </c>
      <c r="J58" s="23">
        <v>0.20966595593461265</v>
      </c>
      <c r="K58" s="23">
        <v>0.15067519545131486</v>
      </c>
      <c r="L58" s="23">
        <v>0</v>
      </c>
      <c r="M58" s="24">
        <v>7035</v>
      </c>
      <c r="N58" s="23">
        <v>3.2758620689655175E-2</v>
      </c>
      <c r="O58" s="23">
        <v>3.2758620689655175E-2</v>
      </c>
      <c r="P58" s="23">
        <v>6.0344827586206899E-2</v>
      </c>
      <c r="Q58" s="23">
        <v>0.15172413793103448</v>
      </c>
      <c r="R58" s="23">
        <v>0.20344827586206896</v>
      </c>
      <c r="S58" s="23">
        <v>0.27586206896551724</v>
      </c>
      <c r="T58" s="23">
        <v>0.24310344827586206</v>
      </c>
      <c r="U58" s="23">
        <v>0</v>
      </c>
      <c r="V58" s="24">
        <v>2900</v>
      </c>
    </row>
    <row r="59" spans="2:22" x14ac:dyDescent="0.3">
      <c r="B59" s="33" t="s">
        <v>290</v>
      </c>
      <c r="C59" s="18" t="s">
        <v>296</v>
      </c>
      <c r="D59" s="18" t="s">
        <v>388</v>
      </c>
      <c r="E59" s="23">
        <v>8.2460973370064278E-2</v>
      </c>
      <c r="F59" s="23">
        <v>9.9357208448117545E-2</v>
      </c>
      <c r="G59" s="23">
        <v>0.1155188246097337</v>
      </c>
      <c r="H59" s="23">
        <v>0.26611570247933886</v>
      </c>
      <c r="I59" s="23">
        <v>0.19871441689623509</v>
      </c>
      <c r="J59" s="23">
        <v>0.13994490358126721</v>
      </c>
      <c r="K59" s="23">
        <v>9.7887970615243347E-2</v>
      </c>
      <c r="L59" s="23">
        <v>0</v>
      </c>
      <c r="M59" s="24">
        <v>27225</v>
      </c>
      <c r="N59" s="23">
        <v>1.7953321364452424E-3</v>
      </c>
      <c r="O59" s="23">
        <v>1.7953321364452424E-3</v>
      </c>
      <c r="P59" s="23">
        <v>7.719928186714542E-2</v>
      </c>
      <c r="Q59" s="23">
        <v>0.23339317773788151</v>
      </c>
      <c r="R59" s="23">
        <v>0.22980251346499103</v>
      </c>
      <c r="S59" s="23">
        <v>0.22082585278276481</v>
      </c>
      <c r="T59" s="23">
        <v>0.23339317773788151</v>
      </c>
      <c r="U59" s="23">
        <v>0</v>
      </c>
      <c r="V59" s="24">
        <v>2785</v>
      </c>
    </row>
    <row r="60" spans="2:22" x14ac:dyDescent="0.3">
      <c r="B60" s="33" t="s">
        <v>290</v>
      </c>
      <c r="C60" s="18" t="s">
        <v>297</v>
      </c>
      <c r="D60" s="18" t="s">
        <v>364</v>
      </c>
      <c r="E60" s="23">
        <v>5.9639389736477116E-2</v>
      </c>
      <c r="F60" s="23">
        <v>8.6916319926028662E-2</v>
      </c>
      <c r="G60" s="23">
        <v>0.1155802126675913</v>
      </c>
      <c r="H60" s="23">
        <v>0.22561257512713823</v>
      </c>
      <c r="I60" s="23">
        <v>0.19972260748959778</v>
      </c>
      <c r="J60" s="23">
        <v>0.17383263985205732</v>
      </c>
      <c r="K60" s="23">
        <v>0.1384650947757744</v>
      </c>
      <c r="L60" s="23">
        <v>0</v>
      </c>
      <c r="M60" s="24">
        <v>21630</v>
      </c>
      <c r="N60" s="23">
        <v>3.1476997578692496E-2</v>
      </c>
      <c r="O60" s="23">
        <v>2.6634382566585957E-2</v>
      </c>
      <c r="P60" s="23">
        <v>4.9233252623083132E-2</v>
      </c>
      <c r="Q60" s="23">
        <v>0.13882163034705408</v>
      </c>
      <c r="R60" s="23">
        <v>0.18966908797417273</v>
      </c>
      <c r="S60" s="23">
        <v>0.26150121065375304</v>
      </c>
      <c r="T60" s="23">
        <v>0.30185633575464083</v>
      </c>
      <c r="U60" s="23">
        <v>0</v>
      </c>
      <c r="V60" s="24">
        <v>6195</v>
      </c>
    </row>
    <row r="61" spans="2:22" ht="6.75" customHeight="1" x14ac:dyDescent="0.3">
      <c r="D61" s="2"/>
      <c r="K61" s="7"/>
      <c r="N61" s="7"/>
      <c r="O61" s="7"/>
      <c r="P61" s="7"/>
      <c r="Q61" s="7"/>
      <c r="R61" s="7"/>
      <c r="S61" s="7"/>
      <c r="T61" s="7"/>
    </row>
    <row r="62" spans="2:22" x14ac:dyDescent="0.3">
      <c r="B62" s="33" t="s">
        <v>250</v>
      </c>
      <c r="C62" s="18" t="s">
        <v>38</v>
      </c>
      <c r="D62" s="21" t="s">
        <v>152</v>
      </c>
      <c r="E62" s="23">
        <v>8.9807976366322012E-2</v>
      </c>
      <c r="F62" s="23">
        <v>0.1308714918759232</v>
      </c>
      <c r="G62" s="23">
        <v>0.10930576070901034</v>
      </c>
      <c r="H62" s="23">
        <v>0.25022156573116694</v>
      </c>
      <c r="I62" s="23">
        <v>0.19556868537666175</v>
      </c>
      <c r="J62" s="23">
        <v>0.12525849335302808</v>
      </c>
      <c r="K62" s="23">
        <v>9.9261447562776953E-2</v>
      </c>
      <c r="L62" s="23">
        <v>0</v>
      </c>
      <c r="M62" s="24">
        <v>16925</v>
      </c>
      <c r="N62" s="23" t="s">
        <v>588</v>
      </c>
      <c r="O62" s="23" t="s">
        <v>588</v>
      </c>
      <c r="P62" s="23" t="s">
        <v>588</v>
      </c>
      <c r="Q62" s="23" t="s">
        <v>588</v>
      </c>
      <c r="R62" s="23" t="s">
        <v>588</v>
      </c>
      <c r="S62" s="23" t="s">
        <v>588</v>
      </c>
      <c r="T62" s="23" t="s">
        <v>588</v>
      </c>
      <c r="U62" s="23" t="s">
        <v>588</v>
      </c>
      <c r="V62" s="24" t="s">
        <v>588</v>
      </c>
    </row>
    <row r="63" spans="2:22" x14ac:dyDescent="0.3">
      <c r="B63" s="33" t="s">
        <v>250</v>
      </c>
      <c r="C63" s="18" t="s">
        <v>40</v>
      </c>
      <c r="D63" s="21" t="s">
        <v>153</v>
      </c>
      <c r="E63" s="23">
        <v>8.5919928025191189E-2</v>
      </c>
      <c r="F63" s="23">
        <v>0.10436347278452542</v>
      </c>
      <c r="G63" s="23">
        <v>0.11605937921727395</v>
      </c>
      <c r="H63" s="23">
        <v>0.22312190733243364</v>
      </c>
      <c r="I63" s="23">
        <v>0.19343229869545658</v>
      </c>
      <c r="J63" s="23">
        <v>0.1556455240665767</v>
      </c>
      <c r="K63" s="23">
        <v>0.1210076473234368</v>
      </c>
      <c r="L63" s="23">
        <v>0</v>
      </c>
      <c r="M63" s="24">
        <v>11115</v>
      </c>
      <c r="N63" s="23">
        <v>3.286978508217446E-2</v>
      </c>
      <c r="O63" s="23">
        <v>2.9077117572692796E-2</v>
      </c>
      <c r="P63" s="23">
        <v>6.7003792667509485E-2</v>
      </c>
      <c r="Q63" s="23">
        <v>0.1731984829329962</v>
      </c>
      <c r="R63" s="23">
        <v>0.21491782553729458</v>
      </c>
      <c r="S63" s="23">
        <v>0.25663716814159293</v>
      </c>
      <c r="T63" s="23">
        <v>0.22629582806573956</v>
      </c>
      <c r="U63" s="23">
        <v>0</v>
      </c>
      <c r="V63" s="24">
        <v>3955</v>
      </c>
    </row>
    <row r="64" spans="2:22" x14ac:dyDescent="0.3">
      <c r="B64" s="33" t="s">
        <v>250</v>
      </c>
      <c r="C64" s="18" t="s">
        <v>42</v>
      </c>
      <c r="D64" s="21" t="s">
        <v>300</v>
      </c>
      <c r="E64" s="23">
        <v>0.12144549763033176</v>
      </c>
      <c r="F64" s="23">
        <v>0.10900473933649289</v>
      </c>
      <c r="G64" s="23">
        <v>0.10367298578199052</v>
      </c>
      <c r="H64" s="23">
        <v>0.20971563981042654</v>
      </c>
      <c r="I64" s="23">
        <v>0.18601895734597157</v>
      </c>
      <c r="J64" s="23">
        <v>0.14928909952606634</v>
      </c>
      <c r="K64" s="23">
        <v>0.12026066350710901</v>
      </c>
      <c r="L64" s="23">
        <v>0</v>
      </c>
      <c r="M64" s="24">
        <v>8440</v>
      </c>
      <c r="N64" s="23">
        <v>8.1009296148738377E-2</v>
      </c>
      <c r="O64" s="23">
        <v>5.8432934926958828E-2</v>
      </c>
      <c r="P64" s="23">
        <v>6.7729083665338641E-2</v>
      </c>
      <c r="Q64" s="23">
        <v>0.1899070385126162</v>
      </c>
      <c r="R64" s="23">
        <v>0.20717131474103587</v>
      </c>
      <c r="S64" s="23">
        <v>0.20849933598937584</v>
      </c>
      <c r="T64" s="23">
        <v>0.18725099601593626</v>
      </c>
      <c r="U64" s="23">
        <v>0</v>
      </c>
      <c r="V64" s="24">
        <v>3765</v>
      </c>
    </row>
    <row r="65" spans="2:22" x14ac:dyDescent="0.3">
      <c r="B65" s="33" t="s">
        <v>250</v>
      </c>
      <c r="C65" s="18" t="s">
        <v>43</v>
      </c>
      <c r="D65" s="21" t="s">
        <v>301</v>
      </c>
      <c r="E65" s="23">
        <v>7.2967338429464901E-2</v>
      </c>
      <c r="F65" s="23">
        <v>8.9645587213342592E-2</v>
      </c>
      <c r="G65" s="23">
        <v>9.9374565670604584E-2</v>
      </c>
      <c r="H65" s="23">
        <v>0.20083391243919388</v>
      </c>
      <c r="I65" s="23">
        <v>0.2050034746351633</v>
      </c>
      <c r="J65" s="23">
        <v>0.17442668519805421</v>
      </c>
      <c r="K65" s="23">
        <v>0.15774843641417652</v>
      </c>
      <c r="L65" s="23">
        <v>0</v>
      </c>
      <c r="M65" s="24">
        <v>14390</v>
      </c>
      <c r="N65" s="23" t="s">
        <v>588</v>
      </c>
      <c r="O65" s="23" t="s">
        <v>588</v>
      </c>
      <c r="P65" s="23" t="s">
        <v>588</v>
      </c>
      <c r="Q65" s="23" t="s">
        <v>588</v>
      </c>
      <c r="R65" s="23" t="s">
        <v>588</v>
      </c>
      <c r="S65" s="23" t="s">
        <v>588</v>
      </c>
      <c r="T65" s="23" t="s">
        <v>588</v>
      </c>
      <c r="U65" s="23" t="s">
        <v>588</v>
      </c>
      <c r="V65" s="24" t="s">
        <v>588</v>
      </c>
    </row>
    <row r="66" spans="2:22" x14ac:dyDescent="0.3">
      <c r="B66" s="33" t="s">
        <v>250</v>
      </c>
      <c r="C66" s="18" t="s">
        <v>45</v>
      </c>
      <c r="D66" s="21" t="s">
        <v>156</v>
      </c>
      <c r="E66" s="23">
        <v>6.4026402640264032E-2</v>
      </c>
      <c r="F66" s="23">
        <v>0.11419141914191419</v>
      </c>
      <c r="G66" s="23">
        <v>0.10627062706270628</v>
      </c>
      <c r="H66" s="23">
        <v>0.20792079207920791</v>
      </c>
      <c r="I66" s="23">
        <v>0.19339933993399339</v>
      </c>
      <c r="J66" s="23">
        <v>0.17887788778877889</v>
      </c>
      <c r="K66" s="23">
        <v>0.13531353135313531</v>
      </c>
      <c r="L66" s="23">
        <v>0</v>
      </c>
      <c r="M66" s="24">
        <v>7575</v>
      </c>
      <c r="N66" s="23">
        <v>4.1522491349480967E-2</v>
      </c>
      <c r="O66" s="23">
        <v>3.4602076124567477E-2</v>
      </c>
      <c r="P66" s="23">
        <v>4.8442906574394463E-2</v>
      </c>
      <c r="Q66" s="23">
        <v>0.11072664359861592</v>
      </c>
      <c r="R66" s="23">
        <v>0.15570934256055363</v>
      </c>
      <c r="S66" s="23">
        <v>0.28719723183391005</v>
      </c>
      <c r="T66" s="23">
        <v>0.31833910034602075</v>
      </c>
      <c r="U66" s="23">
        <v>0</v>
      </c>
      <c r="V66" s="24">
        <v>1445</v>
      </c>
    </row>
    <row r="67" spans="2:22" x14ac:dyDescent="0.3">
      <c r="B67" s="33" t="s">
        <v>250</v>
      </c>
      <c r="C67" s="18" t="s">
        <v>47</v>
      </c>
      <c r="D67" s="21" t="s">
        <v>158</v>
      </c>
      <c r="E67" s="23">
        <v>9.9635833940276766E-2</v>
      </c>
      <c r="F67" s="23">
        <v>0.12002913328477786</v>
      </c>
      <c r="G67" s="23">
        <v>0.10619082301529498</v>
      </c>
      <c r="H67" s="23">
        <v>0.23058994901675164</v>
      </c>
      <c r="I67" s="23">
        <v>0.19854333576110705</v>
      </c>
      <c r="J67" s="23">
        <v>0.13794610342316097</v>
      </c>
      <c r="K67" s="23">
        <v>0.10691915513474144</v>
      </c>
      <c r="L67" s="23">
        <v>0</v>
      </c>
      <c r="M67" s="24">
        <v>34325</v>
      </c>
      <c r="N67" s="23">
        <v>6.4298836497244341E-2</v>
      </c>
      <c r="O67" s="23">
        <v>4.4090630740967543E-2</v>
      </c>
      <c r="P67" s="23">
        <v>5.3276178812002452E-2</v>
      </c>
      <c r="Q67" s="23">
        <v>0.16595223515003063</v>
      </c>
      <c r="R67" s="23">
        <v>0.19105939987752601</v>
      </c>
      <c r="S67" s="23">
        <v>0.23453766074709123</v>
      </c>
      <c r="T67" s="23">
        <v>0.24617268830373545</v>
      </c>
      <c r="U67" s="23">
        <v>0</v>
      </c>
      <c r="V67" s="24">
        <v>8165</v>
      </c>
    </row>
    <row r="68" spans="2:22" x14ac:dyDescent="0.3">
      <c r="B68" s="33" t="s">
        <v>250</v>
      </c>
      <c r="C68" s="18" t="s">
        <v>48</v>
      </c>
      <c r="D68" s="21" t="s">
        <v>159</v>
      </c>
      <c r="E68" s="23">
        <v>9.0507726269315678E-2</v>
      </c>
      <c r="F68" s="23">
        <v>0.14569536423841059</v>
      </c>
      <c r="G68" s="23">
        <v>0.10927152317880795</v>
      </c>
      <c r="H68" s="23">
        <v>0.24779249448123619</v>
      </c>
      <c r="I68" s="23">
        <v>0.18653421633554085</v>
      </c>
      <c r="J68" s="23">
        <v>0.13079470198675497</v>
      </c>
      <c r="K68" s="23">
        <v>8.8852097130242821E-2</v>
      </c>
      <c r="L68" s="23">
        <v>0</v>
      </c>
      <c r="M68" s="24">
        <v>9060</v>
      </c>
      <c r="N68" s="23">
        <v>8.2687338501291993E-2</v>
      </c>
      <c r="O68" s="23">
        <v>5.6847545219638244E-2</v>
      </c>
      <c r="P68" s="23">
        <v>6.9767441860465115E-2</v>
      </c>
      <c r="Q68" s="23">
        <v>0.18863049095607234</v>
      </c>
      <c r="R68" s="23">
        <v>0.19379844961240311</v>
      </c>
      <c r="S68" s="23">
        <v>0.21963824289405684</v>
      </c>
      <c r="T68" s="23">
        <v>0.18604651162790697</v>
      </c>
      <c r="U68" s="23">
        <v>0</v>
      </c>
      <c r="V68" s="24">
        <v>1935</v>
      </c>
    </row>
    <row r="69" spans="2:22" x14ac:dyDescent="0.3">
      <c r="B69" s="33" t="s">
        <v>250</v>
      </c>
      <c r="C69" s="18" t="s">
        <v>49</v>
      </c>
      <c r="D69" s="21" t="s">
        <v>302</v>
      </c>
      <c r="E69" s="23">
        <v>6.9535151747983096E-2</v>
      </c>
      <c r="F69" s="23">
        <v>0.10103726469458317</v>
      </c>
      <c r="G69" s="23">
        <v>0.1114099116404149</v>
      </c>
      <c r="H69" s="23">
        <v>0.22512485593545908</v>
      </c>
      <c r="I69" s="23">
        <v>0.19285439877064925</v>
      </c>
      <c r="J69" s="23">
        <v>0.16250480215136381</v>
      </c>
      <c r="K69" s="23">
        <v>0.13830195927775643</v>
      </c>
      <c r="L69" s="23">
        <v>0</v>
      </c>
      <c r="M69" s="24">
        <v>13015</v>
      </c>
      <c r="N69" s="23">
        <v>3.1897926634768738E-2</v>
      </c>
      <c r="O69" s="23">
        <v>2.7113237639553429E-2</v>
      </c>
      <c r="P69" s="23">
        <v>5.9011164274322167E-2</v>
      </c>
      <c r="Q69" s="23">
        <v>0.14035087719298245</v>
      </c>
      <c r="R69" s="23">
        <v>0.18022328548644337</v>
      </c>
      <c r="S69" s="23">
        <v>0.25996810207336524</v>
      </c>
      <c r="T69" s="23">
        <v>0.30143540669856461</v>
      </c>
      <c r="U69" s="23">
        <v>0</v>
      </c>
      <c r="V69" s="24">
        <v>3135</v>
      </c>
    </row>
    <row r="70" spans="2:22" x14ac:dyDescent="0.3">
      <c r="B70" s="33" t="s">
        <v>250</v>
      </c>
      <c r="C70" s="18" t="s">
        <v>50</v>
      </c>
      <c r="D70" s="21" t="s">
        <v>160</v>
      </c>
      <c r="E70" s="23">
        <v>7.1474983755685506E-2</v>
      </c>
      <c r="F70" s="23">
        <v>8.4795321637426896E-2</v>
      </c>
      <c r="G70" s="23">
        <v>0.10103963612735542</v>
      </c>
      <c r="H70" s="23">
        <v>0.24561403508771928</v>
      </c>
      <c r="I70" s="23">
        <v>0.21280051981806367</v>
      </c>
      <c r="J70" s="23">
        <v>0.15919428200129954</v>
      </c>
      <c r="K70" s="23">
        <v>0.12508122157244964</v>
      </c>
      <c r="L70" s="23">
        <v>0</v>
      </c>
      <c r="M70" s="24">
        <v>15390</v>
      </c>
      <c r="N70" s="23">
        <v>7.4204946996466431E-2</v>
      </c>
      <c r="O70" s="23">
        <v>4.7703180212014133E-2</v>
      </c>
      <c r="P70" s="23">
        <v>3.8869257950530034E-2</v>
      </c>
      <c r="Q70" s="23">
        <v>0.15017667844522969</v>
      </c>
      <c r="R70" s="23">
        <v>0.19257950530035337</v>
      </c>
      <c r="S70" s="23">
        <v>0.24381625441696114</v>
      </c>
      <c r="T70" s="23">
        <v>0.25441696113074203</v>
      </c>
      <c r="U70" s="23">
        <v>0</v>
      </c>
      <c r="V70" s="24">
        <v>2830</v>
      </c>
    </row>
    <row r="71" spans="2:22" x14ac:dyDescent="0.3">
      <c r="B71" s="33" t="s">
        <v>250</v>
      </c>
      <c r="C71" s="18" t="s">
        <v>58</v>
      </c>
      <c r="D71" s="21" t="s">
        <v>166</v>
      </c>
      <c r="E71" s="23">
        <v>0.11574301128003923</v>
      </c>
      <c r="F71" s="23">
        <v>0.11525257479156449</v>
      </c>
      <c r="G71" s="23">
        <v>0.10348209906817067</v>
      </c>
      <c r="H71" s="23">
        <v>0.24472780774889652</v>
      </c>
      <c r="I71" s="23">
        <v>0.18636586562040217</v>
      </c>
      <c r="J71" s="23">
        <v>0.13192741539970573</v>
      </c>
      <c r="K71" s="23">
        <v>0.10250122609122118</v>
      </c>
      <c r="L71" s="23">
        <v>0</v>
      </c>
      <c r="M71" s="24">
        <v>10195</v>
      </c>
      <c r="N71" s="23">
        <v>5.128205128205128E-2</v>
      </c>
      <c r="O71" s="23">
        <v>6.4102564102564097E-2</v>
      </c>
      <c r="P71" s="23">
        <v>7.6923076923076927E-2</v>
      </c>
      <c r="Q71" s="23">
        <v>0.29487179487179488</v>
      </c>
      <c r="R71" s="23">
        <v>0.24358974358974358</v>
      </c>
      <c r="S71" s="23">
        <v>0.19230769230769232</v>
      </c>
      <c r="T71" s="23">
        <v>7.6923076923076927E-2</v>
      </c>
      <c r="U71" s="23">
        <v>0</v>
      </c>
      <c r="V71" s="24">
        <v>390</v>
      </c>
    </row>
    <row r="72" spans="2:22" x14ac:dyDescent="0.3">
      <c r="B72" s="33" t="s">
        <v>250</v>
      </c>
      <c r="C72" s="18" t="s">
        <v>59</v>
      </c>
      <c r="D72" s="21" t="s">
        <v>167</v>
      </c>
      <c r="E72" s="23">
        <v>5.8377558756633814E-2</v>
      </c>
      <c r="F72" s="23">
        <v>9.4010614101592116E-2</v>
      </c>
      <c r="G72" s="23">
        <v>9.0219863532979533E-2</v>
      </c>
      <c r="H72" s="23">
        <v>0.20090978013646701</v>
      </c>
      <c r="I72" s="23">
        <v>0.2092494313874147</v>
      </c>
      <c r="J72" s="23">
        <v>0.18877937831690675</v>
      </c>
      <c r="K72" s="23">
        <v>0.15769522365428354</v>
      </c>
      <c r="L72" s="23">
        <v>0</v>
      </c>
      <c r="M72" s="24">
        <v>6595</v>
      </c>
      <c r="N72" s="23">
        <v>3.4013605442176874E-2</v>
      </c>
      <c r="O72" s="23">
        <v>2.4943310657596373E-2</v>
      </c>
      <c r="P72" s="23">
        <v>4.9886621315192746E-2</v>
      </c>
      <c r="Q72" s="23">
        <v>0.14058956916099774</v>
      </c>
      <c r="R72" s="23">
        <v>0.1927437641723356</v>
      </c>
      <c r="S72" s="23">
        <v>0.25850340136054423</v>
      </c>
      <c r="T72" s="23">
        <v>0.29705215419501135</v>
      </c>
      <c r="U72" s="23">
        <v>0</v>
      </c>
      <c r="V72" s="24">
        <v>2205</v>
      </c>
    </row>
    <row r="73" spans="2:22" x14ac:dyDescent="0.3">
      <c r="B73" s="33" t="s">
        <v>250</v>
      </c>
      <c r="C73" s="18" t="s">
        <v>68</v>
      </c>
      <c r="D73" s="21" t="s">
        <v>303</v>
      </c>
      <c r="E73" s="23">
        <v>9.9812850904553968E-2</v>
      </c>
      <c r="F73" s="23">
        <v>6.487835308796007E-2</v>
      </c>
      <c r="G73" s="23">
        <v>8.4840923268870869E-2</v>
      </c>
      <c r="H73" s="23">
        <v>0.21896444167186524</v>
      </c>
      <c r="I73" s="23">
        <v>0.2083593262632564</v>
      </c>
      <c r="J73" s="23">
        <v>0.16781035558328133</v>
      </c>
      <c r="K73" s="23">
        <v>0.15533374922021209</v>
      </c>
      <c r="L73" s="23">
        <v>0</v>
      </c>
      <c r="M73" s="24">
        <v>8015</v>
      </c>
      <c r="N73" s="23">
        <v>7.0857142857142855E-2</v>
      </c>
      <c r="O73" s="23">
        <v>4.3428571428571427E-2</v>
      </c>
      <c r="P73" s="23">
        <v>5.9428571428571428E-2</v>
      </c>
      <c r="Q73" s="23">
        <v>0.20114285714285715</v>
      </c>
      <c r="R73" s="23">
        <v>0.22285714285714286</v>
      </c>
      <c r="S73" s="23">
        <v>0.20799999999999999</v>
      </c>
      <c r="T73" s="23">
        <v>0.19428571428571428</v>
      </c>
      <c r="U73" s="23">
        <v>0</v>
      </c>
      <c r="V73" s="24">
        <v>4375</v>
      </c>
    </row>
    <row r="74" spans="2:22" x14ac:dyDescent="0.3">
      <c r="B74" s="33" t="s">
        <v>250</v>
      </c>
      <c r="C74" s="18" t="s">
        <v>69</v>
      </c>
      <c r="D74" s="21" t="s">
        <v>172</v>
      </c>
      <c r="E74" s="23">
        <v>5.8533579790511402E-2</v>
      </c>
      <c r="F74" s="23">
        <v>0.10474430067775724</v>
      </c>
      <c r="G74" s="23">
        <v>0.1004313000616143</v>
      </c>
      <c r="H74" s="23">
        <v>0.22982131854590265</v>
      </c>
      <c r="I74" s="23">
        <v>0.20394331484904499</v>
      </c>
      <c r="J74" s="23">
        <v>0.15834873690696241</v>
      </c>
      <c r="K74" s="23">
        <v>0.14417744916820702</v>
      </c>
      <c r="L74" s="23">
        <v>0</v>
      </c>
      <c r="M74" s="24">
        <v>8115</v>
      </c>
      <c r="N74" s="23">
        <v>4.405286343612335E-2</v>
      </c>
      <c r="O74" s="23">
        <v>2.8634361233480177E-2</v>
      </c>
      <c r="P74" s="23">
        <v>5.2863436123348019E-2</v>
      </c>
      <c r="Q74" s="23">
        <v>0.1762114537444934</v>
      </c>
      <c r="R74" s="23">
        <v>0.18502202643171806</v>
      </c>
      <c r="S74" s="23">
        <v>0.22907488986784141</v>
      </c>
      <c r="T74" s="23">
        <v>0.28634361233480177</v>
      </c>
      <c r="U74" s="23">
        <v>0</v>
      </c>
      <c r="V74" s="24">
        <v>2270</v>
      </c>
    </row>
    <row r="75" spans="2:22" x14ac:dyDescent="0.3">
      <c r="B75" s="33" t="s">
        <v>240</v>
      </c>
      <c r="C75" s="18" t="s">
        <v>21</v>
      </c>
      <c r="D75" s="21" t="s">
        <v>304</v>
      </c>
      <c r="E75" s="23" t="s">
        <v>588</v>
      </c>
      <c r="F75" s="23" t="s">
        <v>588</v>
      </c>
      <c r="G75" s="23" t="s">
        <v>588</v>
      </c>
      <c r="H75" s="23" t="s">
        <v>588</v>
      </c>
      <c r="I75" s="23" t="s">
        <v>588</v>
      </c>
      <c r="J75" s="23" t="s">
        <v>588</v>
      </c>
      <c r="K75" s="23" t="s">
        <v>588</v>
      </c>
      <c r="L75" s="23" t="s">
        <v>588</v>
      </c>
      <c r="M75" s="24" t="s">
        <v>588</v>
      </c>
      <c r="N75" s="23" t="s">
        <v>588</v>
      </c>
      <c r="O75" s="23" t="s">
        <v>588</v>
      </c>
      <c r="P75" s="23" t="s">
        <v>588</v>
      </c>
      <c r="Q75" s="23" t="s">
        <v>588</v>
      </c>
      <c r="R75" s="23" t="s">
        <v>588</v>
      </c>
      <c r="S75" s="23" t="s">
        <v>588</v>
      </c>
      <c r="T75" s="23" t="s">
        <v>588</v>
      </c>
      <c r="U75" s="23" t="s">
        <v>588</v>
      </c>
      <c r="V75" s="24" t="s">
        <v>588</v>
      </c>
    </row>
    <row r="76" spans="2:22" x14ac:dyDescent="0.3">
      <c r="B76" s="33" t="s">
        <v>240</v>
      </c>
      <c r="C76" s="18" t="s">
        <v>22</v>
      </c>
      <c r="D76" s="21" t="s">
        <v>141</v>
      </c>
      <c r="E76" s="23">
        <v>0.10736314572089437</v>
      </c>
      <c r="F76" s="23">
        <v>0.10697764070932922</v>
      </c>
      <c r="G76" s="23">
        <v>0.10350809560524286</v>
      </c>
      <c r="H76" s="23">
        <v>0.27737085582112569</v>
      </c>
      <c r="I76" s="23">
        <v>0.21260601387818043</v>
      </c>
      <c r="J76" s="23">
        <v>0.11545875096376253</v>
      </c>
      <c r="K76" s="23">
        <v>7.6522744795682343E-2</v>
      </c>
      <c r="L76" s="23">
        <v>0</v>
      </c>
      <c r="M76" s="24">
        <v>25940</v>
      </c>
      <c r="N76" s="23">
        <v>7.1179344033496156E-2</v>
      </c>
      <c r="O76" s="23">
        <v>5.2337752965805999E-2</v>
      </c>
      <c r="P76" s="23">
        <v>8.3042568039078862E-2</v>
      </c>
      <c r="Q76" s="23">
        <v>0.2602930914166085</v>
      </c>
      <c r="R76" s="23">
        <v>0.24075366364270762</v>
      </c>
      <c r="S76" s="23">
        <v>0.1688764829030007</v>
      </c>
      <c r="T76" s="23">
        <v>0.12421493370551291</v>
      </c>
      <c r="U76" s="23">
        <v>0</v>
      </c>
      <c r="V76" s="24">
        <v>7165</v>
      </c>
    </row>
    <row r="77" spans="2:22" x14ac:dyDescent="0.3">
      <c r="B77" s="33" t="s">
        <v>240</v>
      </c>
      <c r="C77" s="18" t="s">
        <v>23</v>
      </c>
      <c r="D77" s="21" t="s">
        <v>305</v>
      </c>
      <c r="E77" s="23">
        <v>0.11604938271604938</v>
      </c>
      <c r="F77" s="23">
        <v>7.4897119341563789E-2</v>
      </c>
      <c r="G77" s="23">
        <v>8.7654320987654327E-2</v>
      </c>
      <c r="H77" s="23">
        <v>0.24691358024691357</v>
      </c>
      <c r="I77" s="23">
        <v>0.22510288065843623</v>
      </c>
      <c r="J77" s="23">
        <v>0.13991769547325103</v>
      </c>
      <c r="K77" s="23">
        <v>0.10864197530864197</v>
      </c>
      <c r="L77" s="23">
        <v>0</v>
      </c>
      <c r="M77" s="24">
        <v>12150</v>
      </c>
      <c r="N77" s="23">
        <v>6.6105769230769232E-2</v>
      </c>
      <c r="O77" s="23">
        <v>4.0865384615384616E-2</v>
      </c>
      <c r="P77" s="23">
        <v>6.0096153846153848E-2</v>
      </c>
      <c r="Q77" s="23">
        <v>0.19350961538461539</v>
      </c>
      <c r="R77" s="23">
        <v>0.23076923076923078</v>
      </c>
      <c r="S77" s="23">
        <v>0.20432692307692307</v>
      </c>
      <c r="T77" s="23">
        <v>0.203125</v>
      </c>
      <c r="U77" s="23">
        <v>0</v>
      </c>
      <c r="V77" s="24">
        <v>4160</v>
      </c>
    </row>
    <row r="78" spans="2:22" x14ac:dyDescent="0.3">
      <c r="B78" s="33" t="s">
        <v>240</v>
      </c>
      <c r="C78" s="18" t="s">
        <v>24</v>
      </c>
      <c r="D78" s="21" t="s">
        <v>142</v>
      </c>
      <c r="E78" s="23">
        <v>0.10101010101010101</v>
      </c>
      <c r="F78" s="23">
        <v>0.10372960372960373</v>
      </c>
      <c r="G78" s="23">
        <v>0.11072261072261072</v>
      </c>
      <c r="H78" s="23">
        <v>0.29137529137529139</v>
      </c>
      <c r="I78" s="23">
        <v>0.21756021756021757</v>
      </c>
      <c r="J78" s="23">
        <v>0.10916860916860917</v>
      </c>
      <c r="K78" s="23">
        <v>6.7210567210567215E-2</v>
      </c>
      <c r="L78" s="23">
        <v>0</v>
      </c>
      <c r="M78" s="24">
        <v>12870</v>
      </c>
      <c r="N78" s="23" t="s">
        <v>588</v>
      </c>
      <c r="O78" s="23" t="s">
        <v>588</v>
      </c>
      <c r="P78" s="23" t="s">
        <v>588</v>
      </c>
      <c r="Q78" s="23" t="s">
        <v>588</v>
      </c>
      <c r="R78" s="23" t="s">
        <v>588</v>
      </c>
      <c r="S78" s="23" t="s">
        <v>588</v>
      </c>
      <c r="T78" s="23" t="s">
        <v>588</v>
      </c>
      <c r="U78" s="23" t="s">
        <v>588</v>
      </c>
      <c r="V78" s="24" t="s">
        <v>588</v>
      </c>
    </row>
    <row r="79" spans="2:22" x14ac:dyDescent="0.3">
      <c r="B79" s="33" t="s">
        <v>240</v>
      </c>
      <c r="C79" s="18" t="s">
        <v>25</v>
      </c>
      <c r="D79" s="21" t="s">
        <v>306</v>
      </c>
      <c r="E79" s="23">
        <v>0.13854166666666667</v>
      </c>
      <c r="F79" s="23">
        <v>0.17135416666666667</v>
      </c>
      <c r="G79" s="23">
        <v>8.1770833333333334E-2</v>
      </c>
      <c r="H79" s="23">
        <v>0.17291666666666666</v>
      </c>
      <c r="I79" s="23">
        <v>0.1640625</v>
      </c>
      <c r="J79" s="23">
        <v>0.13541666666666666</v>
      </c>
      <c r="K79" s="23">
        <v>0.13593749999999999</v>
      </c>
      <c r="L79" s="23">
        <v>0</v>
      </c>
      <c r="M79" s="24">
        <v>9600</v>
      </c>
      <c r="N79" s="23">
        <v>3.2305433186490456E-2</v>
      </c>
      <c r="O79" s="23">
        <v>2.9368575624082231E-2</v>
      </c>
      <c r="P79" s="23">
        <v>7.9295154185022032E-2</v>
      </c>
      <c r="Q79" s="23">
        <v>0.20851688693098386</v>
      </c>
      <c r="R79" s="23">
        <v>0.21439060205580029</v>
      </c>
      <c r="S79" s="23">
        <v>0.20851688693098386</v>
      </c>
      <c r="T79" s="23">
        <v>0.22760646108663729</v>
      </c>
      <c r="U79" s="23">
        <v>0</v>
      </c>
      <c r="V79" s="24">
        <v>3405</v>
      </c>
    </row>
    <row r="80" spans="2:22" x14ac:dyDescent="0.3">
      <c r="B80" s="33" t="s">
        <v>240</v>
      </c>
      <c r="C80" s="18" t="s">
        <v>26</v>
      </c>
      <c r="D80" s="21" t="s">
        <v>307</v>
      </c>
      <c r="E80" s="23">
        <v>9.3321134492223234E-2</v>
      </c>
      <c r="F80" s="23">
        <v>0.10338517840805124</v>
      </c>
      <c r="G80" s="23">
        <v>0.10292772186642268</v>
      </c>
      <c r="H80" s="23">
        <v>0.29277218664226901</v>
      </c>
      <c r="I80" s="23">
        <v>0.23924977127172919</v>
      </c>
      <c r="J80" s="23">
        <v>0.11756633119853614</v>
      </c>
      <c r="K80" s="23">
        <v>5.0777676120768528E-2</v>
      </c>
      <c r="L80" s="23">
        <v>0</v>
      </c>
      <c r="M80" s="24">
        <v>10930</v>
      </c>
      <c r="N80" s="23">
        <v>5.0347222222222224E-2</v>
      </c>
      <c r="O80" s="23">
        <v>5.7291666666666664E-2</v>
      </c>
      <c r="P80" s="23">
        <v>7.8125E-2</v>
      </c>
      <c r="Q80" s="23">
        <v>0.28645833333333331</v>
      </c>
      <c r="R80" s="23">
        <v>0.25694444444444442</v>
      </c>
      <c r="S80" s="23">
        <v>0.16145833333333334</v>
      </c>
      <c r="T80" s="23">
        <v>0.109375</v>
      </c>
      <c r="U80" s="23">
        <v>0</v>
      </c>
      <c r="V80" s="24">
        <v>2880</v>
      </c>
    </row>
    <row r="81" spans="2:22" x14ac:dyDescent="0.3">
      <c r="B81" s="33" t="s">
        <v>240</v>
      </c>
      <c r="C81" s="18" t="s">
        <v>27</v>
      </c>
      <c r="D81" s="21" t="s">
        <v>143</v>
      </c>
      <c r="E81" s="23">
        <v>9.0413448432530671E-2</v>
      </c>
      <c r="F81" s="23">
        <v>9.2685143116765109E-2</v>
      </c>
      <c r="G81" s="23">
        <v>0.11358473421172194</v>
      </c>
      <c r="H81" s="23">
        <v>0.34756928668786913</v>
      </c>
      <c r="I81" s="23">
        <v>0.22308041799182191</v>
      </c>
      <c r="J81" s="23">
        <v>9.0413448432530671E-2</v>
      </c>
      <c r="K81" s="23">
        <v>4.2253521126760563E-2</v>
      </c>
      <c r="L81" s="23">
        <v>0</v>
      </c>
      <c r="M81" s="24">
        <v>11005</v>
      </c>
      <c r="N81" s="23">
        <v>5.2910052910052907E-2</v>
      </c>
      <c r="O81" s="23">
        <v>2.9100529100529099E-2</v>
      </c>
      <c r="P81" s="23">
        <v>6.8783068783068779E-2</v>
      </c>
      <c r="Q81" s="23">
        <v>0.23280423280423279</v>
      </c>
      <c r="R81" s="23">
        <v>0.26719576719576721</v>
      </c>
      <c r="S81" s="23">
        <v>0.20105820105820105</v>
      </c>
      <c r="T81" s="23">
        <v>0.14814814814814814</v>
      </c>
      <c r="U81" s="23">
        <v>0</v>
      </c>
      <c r="V81" s="24">
        <v>1890</v>
      </c>
    </row>
    <row r="82" spans="2:22" x14ac:dyDescent="0.3">
      <c r="B82" s="33" t="s">
        <v>240</v>
      </c>
      <c r="C82" s="18" t="s">
        <v>28</v>
      </c>
      <c r="D82" s="21" t="s">
        <v>144</v>
      </c>
      <c r="E82" s="23">
        <v>5.8164192668888219E-2</v>
      </c>
      <c r="F82" s="23">
        <v>4.8167222053923056E-2</v>
      </c>
      <c r="G82" s="23">
        <v>8.6337473492880942E-2</v>
      </c>
      <c r="H82" s="23">
        <v>0.28870039382005452</v>
      </c>
      <c r="I82" s="23">
        <v>0.27567403817025143</v>
      </c>
      <c r="J82" s="23">
        <v>0.15298394425931536</v>
      </c>
      <c r="K82" s="23">
        <v>8.9669797031202661E-2</v>
      </c>
      <c r="L82" s="23">
        <v>0</v>
      </c>
      <c r="M82" s="24">
        <v>16505</v>
      </c>
      <c r="N82" s="23">
        <v>4.6816479400749067E-2</v>
      </c>
      <c r="O82" s="23">
        <v>3.1835205992509365E-2</v>
      </c>
      <c r="P82" s="23">
        <v>5.9925093632958802E-2</v>
      </c>
      <c r="Q82" s="23">
        <v>0.2303370786516854</v>
      </c>
      <c r="R82" s="23">
        <v>0.26685393258426965</v>
      </c>
      <c r="S82" s="23">
        <v>0.20318352059925093</v>
      </c>
      <c r="T82" s="23">
        <v>0.16104868913857678</v>
      </c>
      <c r="U82" s="23">
        <v>0</v>
      </c>
      <c r="V82" s="24">
        <v>5340</v>
      </c>
    </row>
    <row r="83" spans="2:22" x14ac:dyDescent="0.3">
      <c r="B83" s="33" t="s">
        <v>240</v>
      </c>
      <c r="C83" s="18" t="s">
        <v>29</v>
      </c>
      <c r="D83" s="21" t="s">
        <v>145</v>
      </c>
      <c r="E83" s="23">
        <v>0.10324089542265286</v>
      </c>
      <c r="F83" s="23">
        <v>7.8850651520213838E-2</v>
      </c>
      <c r="G83" s="23">
        <v>8.8205813564984969E-2</v>
      </c>
      <c r="H83" s="23">
        <v>0.23187437353825593</v>
      </c>
      <c r="I83" s="23">
        <v>0.23187437353825593</v>
      </c>
      <c r="J83" s="23">
        <v>0.14600735048446375</v>
      </c>
      <c r="K83" s="23">
        <v>0.12061476779151353</v>
      </c>
      <c r="L83" s="23">
        <v>0</v>
      </c>
      <c r="M83" s="24">
        <v>14965</v>
      </c>
      <c r="N83" s="23">
        <v>4.363207547169811E-2</v>
      </c>
      <c r="O83" s="23">
        <v>4.1273584905660375E-2</v>
      </c>
      <c r="P83" s="23">
        <v>5.0707547169811323E-2</v>
      </c>
      <c r="Q83" s="23">
        <v>0.17570754716981132</v>
      </c>
      <c r="R83" s="23">
        <v>0.23584905660377359</v>
      </c>
      <c r="S83" s="23">
        <v>0.22169811320754718</v>
      </c>
      <c r="T83" s="23">
        <v>0.22995283018867924</v>
      </c>
      <c r="U83" s="23">
        <v>0</v>
      </c>
      <c r="V83" s="24">
        <v>4240</v>
      </c>
    </row>
    <row r="84" spans="2:22" x14ac:dyDescent="0.3">
      <c r="B84" s="33" t="s">
        <v>240</v>
      </c>
      <c r="C84" s="18" t="s">
        <v>30</v>
      </c>
      <c r="D84" s="21" t="s">
        <v>146</v>
      </c>
      <c r="E84" s="23">
        <v>0.10067114093959731</v>
      </c>
      <c r="F84" s="23">
        <v>9.0976882923191643E-2</v>
      </c>
      <c r="G84" s="23">
        <v>0.10216256524981357</v>
      </c>
      <c r="H84" s="23">
        <v>0.22595078299776286</v>
      </c>
      <c r="I84" s="23">
        <v>0.19985085756897839</v>
      </c>
      <c r="J84" s="23">
        <v>0.14317673378076062</v>
      </c>
      <c r="K84" s="23">
        <v>0.13721103653989561</v>
      </c>
      <c r="L84" s="23">
        <v>0</v>
      </c>
      <c r="M84" s="24">
        <v>6705</v>
      </c>
      <c r="N84" s="23">
        <v>9.9737532808398949E-2</v>
      </c>
      <c r="O84" s="23">
        <v>5.2493438320209973E-2</v>
      </c>
      <c r="P84" s="23">
        <v>5.5118110236220472E-2</v>
      </c>
      <c r="Q84" s="23">
        <v>0.12860892388451445</v>
      </c>
      <c r="R84" s="23">
        <v>0.16797900262467191</v>
      </c>
      <c r="S84" s="23">
        <v>0.19685039370078741</v>
      </c>
      <c r="T84" s="23">
        <v>0.29921259842519687</v>
      </c>
      <c r="U84" s="23">
        <v>0</v>
      </c>
      <c r="V84" s="24">
        <v>1905</v>
      </c>
    </row>
    <row r="85" spans="2:22" x14ac:dyDescent="0.3">
      <c r="B85" s="33" t="s">
        <v>240</v>
      </c>
      <c r="C85" s="18" t="s">
        <v>31</v>
      </c>
      <c r="D85" s="21" t="s">
        <v>308</v>
      </c>
      <c r="E85" s="23">
        <v>7.9628400796284013E-2</v>
      </c>
      <c r="F85" s="23">
        <v>7.0006635700066364E-2</v>
      </c>
      <c r="G85" s="23">
        <v>0.10152621101526212</v>
      </c>
      <c r="H85" s="23">
        <v>0.27637690776376905</v>
      </c>
      <c r="I85" s="23">
        <v>0.24087591240875914</v>
      </c>
      <c r="J85" s="23">
        <v>0.13769077637690777</v>
      </c>
      <c r="K85" s="23">
        <v>9.422694094226941E-2</v>
      </c>
      <c r="L85" s="23">
        <v>0</v>
      </c>
      <c r="M85" s="24">
        <v>15070</v>
      </c>
      <c r="N85" s="23">
        <v>0.11193111931119311</v>
      </c>
      <c r="O85" s="23">
        <v>5.9040590405904057E-2</v>
      </c>
      <c r="P85" s="23">
        <v>6.273062730627306E-2</v>
      </c>
      <c r="Q85" s="23">
        <v>0.2029520295202952</v>
      </c>
      <c r="R85" s="23">
        <v>0.23124231242312424</v>
      </c>
      <c r="S85" s="23">
        <v>0.17958179581795819</v>
      </c>
      <c r="T85" s="23">
        <v>0.15252152521525214</v>
      </c>
      <c r="U85" s="23">
        <v>0</v>
      </c>
      <c r="V85" s="24">
        <v>4065</v>
      </c>
    </row>
    <row r="86" spans="2:22" x14ac:dyDescent="0.3">
      <c r="B86" s="33" t="s">
        <v>240</v>
      </c>
      <c r="C86" s="18" t="s">
        <v>32</v>
      </c>
      <c r="D86" s="21" t="s">
        <v>309</v>
      </c>
      <c r="E86" s="23">
        <v>7.2049239681390292E-2</v>
      </c>
      <c r="F86" s="23">
        <v>5.1049963794351921E-2</v>
      </c>
      <c r="G86" s="23">
        <v>8.5445329471397533E-2</v>
      </c>
      <c r="H86" s="23">
        <v>0.24475018102824039</v>
      </c>
      <c r="I86" s="23">
        <v>0.23968139029688632</v>
      </c>
      <c r="J86" s="23">
        <v>0.16944243301955106</v>
      </c>
      <c r="K86" s="23">
        <v>0.13794351918899347</v>
      </c>
      <c r="L86" s="23">
        <v>0</v>
      </c>
      <c r="M86" s="24">
        <v>13810</v>
      </c>
      <c r="N86" s="23" t="s">
        <v>588</v>
      </c>
      <c r="O86" s="23" t="s">
        <v>588</v>
      </c>
      <c r="P86" s="23" t="s">
        <v>588</v>
      </c>
      <c r="Q86" s="23" t="s">
        <v>588</v>
      </c>
      <c r="R86" s="23" t="s">
        <v>588</v>
      </c>
      <c r="S86" s="23" t="s">
        <v>588</v>
      </c>
      <c r="T86" s="23" t="s">
        <v>588</v>
      </c>
      <c r="U86" s="23" t="s">
        <v>588</v>
      </c>
      <c r="V86" s="24" t="s">
        <v>588</v>
      </c>
    </row>
    <row r="87" spans="2:22" x14ac:dyDescent="0.3">
      <c r="B87" s="33" t="s">
        <v>240</v>
      </c>
      <c r="C87" s="18" t="s">
        <v>425</v>
      </c>
      <c r="D87" s="21" t="s">
        <v>426</v>
      </c>
      <c r="E87" s="23">
        <v>2.1259198691741619E-2</v>
      </c>
      <c r="F87" s="23">
        <v>5.3147996729354045E-2</v>
      </c>
      <c r="G87" s="23">
        <v>7.5224856909239579E-2</v>
      </c>
      <c r="H87" s="23">
        <v>0.3107113654946852</v>
      </c>
      <c r="I87" s="23">
        <v>0.32951757972199508</v>
      </c>
      <c r="J87" s="23">
        <v>0.1668029435813573</v>
      </c>
      <c r="K87" s="23">
        <v>4.3336058871627149E-2</v>
      </c>
      <c r="L87" s="23">
        <v>0</v>
      </c>
      <c r="M87" s="24">
        <v>6115</v>
      </c>
      <c r="N87" s="23">
        <v>0</v>
      </c>
      <c r="O87" s="23">
        <v>0</v>
      </c>
      <c r="P87" s="23">
        <v>0</v>
      </c>
      <c r="Q87" s="23">
        <v>0.18181818181818182</v>
      </c>
      <c r="R87" s="23">
        <v>0.36363636363636365</v>
      </c>
      <c r="S87" s="23">
        <v>0.27272727272727271</v>
      </c>
      <c r="T87" s="23">
        <v>9.0909090909090912E-2</v>
      </c>
      <c r="U87" s="23">
        <v>0</v>
      </c>
      <c r="V87" s="24">
        <v>55</v>
      </c>
    </row>
    <row r="88" spans="2:22" x14ac:dyDescent="0.3">
      <c r="B88" s="33" t="s">
        <v>240</v>
      </c>
      <c r="C88" s="18" t="s">
        <v>33</v>
      </c>
      <c r="D88" s="21" t="s">
        <v>147</v>
      </c>
      <c r="E88" s="23">
        <v>9.4512790470611202E-2</v>
      </c>
      <c r="F88" s="23">
        <v>7.3618433899628979E-2</v>
      </c>
      <c r="G88" s="23">
        <v>9.5879710993946501E-2</v>
      </c>
      <c r="H88" s="23">
        <v>0.25795743018941614</v>
      </c>
      <c r="I88" s="23">
        <v>0.23276703768795157</v>
      </c>
      <c r="J88" s="23">
        <v>0.13844952157781684</v>
      </c>
      <c r="K88" s="23">
        <v>0.10701034954110525</v>
      </c>
      <c r="L88" s="23">
        <v>0</v>
      </c>
      <c r="M88" s="24">
        <v>25605</v>
      </c>
      <c r="N88" s="23" t="s">
        <v>588</v>
      </c>
      <c r="O88" s="23" t="s">
        <v>588</v>
      </c>
      <c r="P88" s="23" t="s">
        <v>588</v>
      </c>
      <c r="Q88" s="23" t="s">
        <v>588</v>
      </c>
      <c r="R88" s="23" t="s">
        <v>588</v>
      </c>
      <c r="S88" s="23" t="s">
        <v>588</v>
      </c>
      <c r="T88" s="23" t="s">
        <v>588</v>
      </c>
      <c r="U88" s="23" t="s">
        <v>588</v>
      </c>
      <c r="V88" s="24" t="s">
        <v>588</v>
      </c>
    </row>
    <row r="89" spans="2:22" x14ac:dyDescent="0.3">
      <c r="B89" s="33" t="s">
        <v>240</v>
      </c>
      <c r="C89" s="18" t="s">
        <v>34</v>
      </c>
      <c r="D89" s="21" t="s">
        <v>148</v>
      </c>
      <c r="E89" s="23">
        <v>9.6064814814814811E-2</v>
      </c>
      <c r="F89" s="23">
        <v>7.2916666666666671E-2</v>
      </c>
      <c r="G89" s="23">
        <v>8.7962962962962965E-2</v>
      </c>
      <c r="H89" s="23">
        <v>0.27314814814814814</v>
      </c>
      <c r="I89" s="23">
        <v>0.22685185185185186</v>
      </c>
      <c r="J89" s="23">
        <v>0.13715277777777779</v>
      </c>
      <c r="K89" s="23">
        <v>0.10590277777777778</v>
      </c>
      <c r="L89" s="23">
        <v>0</v>
      </c>
      <c r="M89" s="24">
        <v>8640</v>
      </c>
      <c r="N89" s="23">
        <v>5.8319039451114926E-2</v>
      </c>
      <c r="O89" s="23">
        <v>4.974271012006861E-2</v>
      </c>
      <c r="P89" s="23">
        <v>7.8902229845626073E-2</v>
      </c>
      <c r="Q89" s="23">
        <v>0.23156089193825044</v>
      </c>
      <c r="R89" s="23">
        <v>0.23327615780445971</v>
      </c>
      <c r="S89" s="23">
        <v>0.18867924528301888</v>
      </c>
      <c r="T89" s="23">
        <v>0.15951972555746141</v>
      </c>
      <c r="U89" s="23">
        <v>0</v>
      </c>
      <c r="V89" s="24">
        <v>2915</v>
      </c>
    </row>
    <row r="90" spans="2:22" x14ac:dyDescent="0.3">
      <c r="B90" s="33" t="s">
        <v>240</v>
      </c>
      <c r="C90" s="18" t="s">
        <v>35</v>
      </c>
      <c r="D90" s="21" t="s">
        <v>149</v>
      </c>
      <c r="E90" s="23">
        <v>9.7902097902097904E-2</v>
      </c>
      <c r="F90" s="23">
        <v>8.0419580419580416E-2</v>
      </c>
      <c r="G90" s="23">
        <v>9.8776223776223776E-2</v>
      </c>
      <c r="H90" s="23">
        <v>0.25087412587412589</v>
      </c>
      <c r="I90" s="23">
        <v>0.23164335664335664</v>
      </c>
      <c r="J90" s="23">
        <v>0.13898601398601398</v>
      </c>
      <c r="K90" s="23">
        <v>0.10052447552447552</v>
      </c>
      <c r="L90" s="23">
        <v>0</v>
      </c>
      <c r="M90" s="24">
        <v>5720</v>
      </c>
      <c r="N90" s="23">
        <v>5.3231939163498096E-2</v>
      </c>
      <c r="O90" s="23">
        <v>4.3726235741444866E-2</v>
      </c>
      <c r="P90" s="23">
        <v>8.7452471482889732E-2</v>
      </c>
      <c r="Q90" s="23">
        <v>0.24904942965779467</v>
      </c>
      <c r="R90" s="23">
        <v>0.24334600760456274</v>
      </c>
      <c r="S90" s="23">
        <v>0.17870722433460076</v>
      </c>
      <c r="T90" s="23">
        <v>0.14638783269961977</v>
      </c>
      <c r="U90" s="23">
        <v>0</v>
      </c>
      <c r="V90" s="24">
        <v>2630</v>
      </c>
    </row>
    <row r="91" spans="2:22" x14ac:dyDescent="0.3">
      <c r="B91" s="33" t="s">
        <v>240</v>
      </c>
      <c r="C91" s="18" t="s">
        <v>36</v>
      </c>
      <c r="D91" s="21" t="s">
        <v>150</v>
      </c>
      <c r="E91" s="23">
        <v>5.9658057475445614E-2</v>
      </c>
      <c r="F91" s="23">
        <v>5.6384139687158968E-2</v>
      </c>
      <c r="G91" s="23">
        <v>0.13968715896689704</v>
      </c>
      <c r="H91" s="23">
        <v>0.35212804656238633</v>
      </c>
      <c r="I91" s="23">
        <v>0.23717715532921063</v>
      </c>
      <c r="J91" s="23">
        <v>0.11240451073117497</v>
      </c>
      <c r="K91" s="23">
        <v>4.2197162604583484E-2</v>
      </c>
      <c r="L91" s="23">
        <v>0</v>
      </c>
      <c r="M91" s="24">
        <v>13745</v>
      </c>
      <c r="N91" s="23">
        <v>2.5510204081632654E-2</v>
      </c>
      <c r="O91" s="23">
        <v>1.5306122448979591E-2</v>
      </c>
      <c r="P91" s="23">
        <v>0.10034013605442177</v>
      </c>
      <c r="Q91" s="23">
        <v>0.32482993197278914</v>
      </c>
      <c r="R91" s="23">
        <v>0.25170068027210885</v>
      </c>
      <c r="S91" s="23">
        <v>0.19387755102040816</v>
      </c>
      <c r="T91" s="23">
        <v>8.673469387755102E-2</v>
      </c>
      <c r="U91" s="23">
        <v>0</v>
      </c>
      <c r="V91" s="24">
        <v>2940</v>
      </c>
    </row>
    <row r="92" spans="2:22" x14ac:dyDescent="0.3">
      <c r="B92" s="33" t="s">
        <v>240</v>
      </c>
      <c r="C92" s="18" t="s">
        <v>37</v>
      </c>
      <c r="D92" s="21" t="s">
        <v>151</v>
      </c>
      <c r="E92" s="23">
        <v>0.12103746397694524</v>
      </c>
      <c r="F92" s="23">
        <v>0.1304034582132565</v>
      </c>
      <c r="G92" s="23">
        <v>0.10878962536023054</v>
      </c>
      <c r="H92" s="23">
        <v>0.27593659942363113</v>
      </c>
      <c r="I92" s="23">
        <v>0.19020172910662825</v>
      </c>
      <c r="J92" s="23">
        <v>0.10662824207492795</v>
      </c>
      <c r="K92" s="23">
        <v>6.8443804034582126E-2</v>
      </c>
      <c r="L92" s="23">
        <v>0</v>
      </c>
      <c r="M92" s="24">
        <v>6940</v>
      </c>
      <c r="N92" s="23">
        <v>0.10223642172523961</v>
      </c>
      <c r="O92" s="23">
        <v>6.3897763578274758E-2</v>
      </c>
      <c r="P92" s="23">
        <v>7.9872204472843447E-2</v>
      </c>
      <c r="Q92" s="23">
        <v>0.20766773162939298</v>
      </c>
      <c r="R92" s="23">
        <v>0.23003194888178913</v>
      </c>
      <c r="S92" s="23">
        <v>0.16932907348242812</v>
      </c>
      <c r="T92" s="23">
        <v>0.14696485623003194</v>
      </c>
      <c r="U92" s="23">
        <v>0</v>
      </c>
      <c r="V92" s="24">
        <v>1565</v>
      </c>
    </row>
    <row r="93" spans="2:22" x14ac:dyDescent="0.3">
      <c r="B93" s="33" t="s">
        <v>262</v>
      </c>
      <c r="C93" s="18" t="s">
        <v>39</v>
      </c>
      <c r="D93" s="21" t="s">
        <v>310</v>
      </c>
      <c r="E93" s="78" t="s">
        <v>588</v>
      </c>
      <c r="F93" s="78" t="s">
        <v>588</v>
      </c>
      <c r="G93" s="78" t="s">
        <v>588</v>
      </c>
      <c r="H93" s="78" t="s">
        <v>588</v>
      </c>
      <c r="I93" s="78" t="s">
        <v>588</v>
      </c>
      <c r="J93" s="78" t="s">
        <v>588</v>
      </c>
      <c r="K93" s="78" t="s">
        <v>588</v>
      </c>
      <c r="L93" s="78" t="s">
        <v>588</v>
      </c>
      <c r="M93" s="78" t="s">
        <v>588</v>
      </c>
      <c r="N93" s="78" t="s">
        <v>588</v>
      </c>
      <c r="O93" s="78" t="s">
        <v>588</v>
      </c>
      <c r="P93" s="78" t="s">
        <v>588</v>
      </c>
      <c r="Q93" s="78" t="s">
        <v>588</v>
      </c>
      <c r="R93" s="78" t="s">
        <v>588</v>
      </c>
      <c r="S93" s="78" t="s">
        <v>588</v>
      </c>
      <c r="T93" s="78" t="s">
        <v>588</v>
      </c>
      <c r="U93" s="78" t="s">
        <v>588</v>
      </c>
      <c r="V93" s="78" t="s">
        <v>588</v>
      </c>
    </row>
    <row r="94" spans="2:22" x14ac:dyDescent="0.3">
      <c r="B94" s="33" t="s">
        <v>262</v>
      </c>
      <c r="C94" s="18" t="s">
        <v>41</v>
      </c>
      <c r="D94" s="21" t="s">
        <v>154</v>
      </c>
      <c r="E94" s="23">
        <v>5.3888130968622099E-2</v>
      </c>
      <c r="F94" s="23">
        <v>8.7312414733969987E-2</v>
      </c>
      <c r="G94" s="23">
        <v>9.1405184174624829E-2</v>
      </c>
      <c r="H94" s="23">
        <v>0.20941336971350613</v>
      </c>
      <c r="I94" s="23">
        <v>0.21077762619372442</v>
      </c>
      <c r="J94" s="23">
        <v>0.18622100954979537</v>
      </c>
      <c r="K94" s="23">
        <v>0.16098226466575716</v>
      </c>
      <c r="L94" s="23">
        <v>0</v>
      </c>
      <c r="M94" s="24">
        <v>7330</v>
      </c>
      <c r="N94" s="23" t="s">
        <v>588</v>
      </c>
      <c r="O94" s="23" t="s">
        <v>588</v>
      </c>
      <c r="P94" s="23" t="s">
        <v>588</v>
      </c>
      <c r="Q94" s="23" t="s">
        <v>588</v>
      </c>
      <c r="R94" s="23" t="s">
        <v>588</v>
      </c>
      <c r="S94" s="23" t="s">
        <v>588</v>
      </c>
      <c r="T94" s="23" t="s">
        <v>588</v>
      </c>
      <c r="U94" s="23" t="s">
        <v>588</v>
      </c>
      <c r="V94" s="24" t="s">
        <v>588</v>
      </c>
    </row>
    <row r="95" spans="2:22" x14ac:dyDescent="0.3">
      <c r="B95" s="33" t="s">
        <v>262</v>
      </c>
      <c r="C95" s="18" t="s">
        <v>44</v>
      </c>
      <c r="D95" s="21" t="s">
        <v>155</v>
      </c>
      <c r="E95" s="23">
        <v>0.10890360559234731</v>
      </c>
      <c r="F95" s="23">
        <v>0.13686534216335541</v>
      </c>
      <c r="G95" s="23">
        <v>9.7866077998528325E-2</v>
      </c>
      <c r="H95" s="23">
        <v>0.22369389256806477</v>
      </c>
      <c r="I95" s="23">
        <v>0.17586460632818249</v>
      </c>
      <c r="J95" s="23">
        <v>0.14422369389256806</v>
      </c>
      <c r="K95" s="23">
        <v>0.11184694628403238</v>
      </c>
      <c r="L95" s="23">
        <v>0</v>
      </c>
      <c r="M95" s="24">
        <v>6795</v>
      </c>
      <c r="N95" s="23">
        <v>1.279317697228145E-2</v>
      </c>
      <c r="O95" s="23">
        <v>1.279317697228145E-2</v>
      </c>
      <c r="P95" s="23">
        <v>6.3965884861407252E-2</v>
      </c>
      <c r="Q95" s="23">
        <v>0.24520255863539445</v>
      </c>
      <c r="R95" s="23">
        <v>0.22174840085287847</v>
      </c>
      <c r="S95" s="23">
        <v>0.23880597014925373</v>
      </c>
      <c r="T95" s="23">
        <v>0.20469083155650319</v>
      </c>
      <c r="U95" s="23">
        <v>0</v>
      </c>
      <c r="V95" s="24">
        <v>2345</v>
      </c>
    </row>
    <row r="96" spans="2:22" x14ac:dyDescent="0.3">
      <c r="B96" s="33" t="s">
        <v>262</v>
      </c>
      <c r="C96" s="18" t="s">
        <v>46</v>
      </c>
      <c r="D96" s="21" t="s">
        <v>157</v>
      </c>
      <c r="E96" s="23">
        <v>8.255528255528255E-2</v>
      </c>
      <c r="F96" s="23">
        <v>9.5823095823095825E-2</v>
      </c>
      <c r="G96" s="23">
        <v>9.926289926289926E-2</v>
      </c>
      <c r="H96" s="23">
        <v>0.24176904176904176</v>
      </c>
      <c r="I96" s="23">
        <v>0.20491400491400491</v>
      </c>
      <c r="J96" s="23">
        <v>0.15429975429975429</v>
      </c>
      <c r="K96" s="23">
        <v>0.12186732186732187</v>
      </c>
      <c r="L96" s="23">
        <v>0</v>
      </c>
      <c r="M96" s="24">
        <v>10175</v>
      </c>
      <c r="N96" s="23">
        <v>3.2206119162640899E-2</v>
      </c>
      <c r="O96" s="23">
        <v>2.8985507246376812E-2</v>
      </c>
      <c r="P96" s="23">
        <v>5.9581320450885669E-2</v>
      </c>
      <c r="Q96" s="23">
        <v>0.21578099838969403</v>
      </c>
      <c r="R96" s="23">
        <v>0.22222222222222221</v>
      </c>
      <c r="S96" s="23">
        <v>0.22866344605475039</v>
      </c>
      <c r="T96" s="23">
        <v>0.21578099838969403</v>
      </c>
      <c r="U96" s="23">
        <v>0</v>
      </c>
      <c r="V96" s="24">
        <v>3105</v>
      </c>
    </row>
    <row r="97" spans="2:22" x14ac:dyDescent="0.3">
      <c r="B97" s="33" t="s">
        <v>262</v>
      </c>
      <c r="C97" s="18" t="s">
        <v>51</v>
      </c>
      <c r="D97" s="21" t="s">
        <v>161</v>
      </c>
      <c r="E97" s="23">
        <v>8.2781456953642391E-2</v>
      </c>
      <c r="F97" s="23">
        <v>0.11713576158940397</v>
      </c>
      <c r="G97" s="23">
        <v>0.12086092715231789</v>
      </c>
      <c r="H97" s="23">
        <v>0.26283112582781459</v>
      </c>
      <c r="I97" s="23">
        <v>0.20695364238410596</v>
      </c>
      <c r="J97" s="23">
        <v>0.12417218543046357</v>
      </c>
      <c r="K97" s="23">
        <v>8.5678807947019861E-2</v>
      </c>
      <c r="L97" s="23">
        <v>0</v>
      </c>
      <c r="M97" s="24">
        <v>12080</v>
      </c>
      <c r="N97" s="23">
        <v>6.1522419186652764E-2</v>
      </c>
      <c r="O97" s="23">
        <v>6.047966631908238E-2</v>
      </c>
      <c r="P97" s="23">
        <v>9.9061522419186657E-2</v>
      </c>
      <c r="Q97" s="23">
        <v>0.27111574556830031</v>
      </c>
      <c r="R97" s="23">
        <v>0.22002085505735142</v>
      </c>
      <c r="S97" s="23">
        <v>0.15641293013555788</v>
      </c>
      <c r="T97" s="23">
        <v>0.13138686131386862</v>
      </c>
      <c r="U97" s="23">
        <v>0</v>
      </c>
      <c r="V97" s="24">
        <v>4795</v>
      </c>
    </row>
    <row r="98" spans="2:22" x14ac:dyDescent="0.3">
      <c r="B98" s="33" t="s">
        <v>262</v>
      </c>
      <c r="C98" s="18" t="s">
        <v>52</v>
      </c>
      <c r="D98" s="21" t="s">
        <v>162</v>
      </c>
      <c r="E98" s="23">
        <v>9.0811102128806248E-2</v>
      </c>
      <c r="F98" s="23">
        <v>0.11156022635408246</v>
      </c>
      <c r="G98" s="23">
        <v>0.1271894368094853</v>
      </c>
      <c r="H98" s="23">
        <v>0.24629479924548639</v>
      </c>
      <c r="I98" s="23">
        <v>0.20452708164915118</v>
      </c>
      <c r="J98" s="23">
        <v>0.13096200485044462</v>
      </c>
      <c r="K98" s="23">
        <v>8.89248181083266E-2</v>
      </c>
      <c r="L98" s="23">
        <v>0</v>
      </c>
      <c r="M98" s="24">
        <v>18555</v>
      </c>
      <c r="N98" s="23" t="s">
        <v>588</v>
      </c>
      <c r="O98" s="23" t="s">
        <v>588</v>
      </c>
      <c r="P98" s="23" t="s">
        <v>588</v>
      </c>
      <c r="Q98" s="23" t="s">
        <v>588</v>
      </c>
      <c r="R98" s="23" t="s">
        <v>588</v>
      </c>
      <c r="S98" s="23" t="s">
        <v>588</v>
      </c>
      <c r="T98" s="23" t="s">
        <v>588</v>
      </c>
      <c r="U98" s="23" t="s">
        <v>588</v>
      </c>
      <c r="V98" s="24" t="s">
        <v>588</v>
      </c>
    </row>
    <row r="99" spans="2:22" x14ac:dyDescent="0.3">
      <c r="B99" s="33" t="s">
        <v>262</v>
      </c>
      <c r="C99" s="18" t="s">
        <v>53</v>
      </c>
      <c r="D99" s="21" t="s">
        <v>311</v>
      </c>
      <c r="E99" s="23">
        <v>7.3550724637681156E-2</v>
      </c>
      <c r="F99" s="23">
        <v>9.2753623188405798E-2</v>
      </c>
      <c r="G99" s="23">
        <v>0.12971014492753624</v>
      </c>
      <c r="H99" s="23">
        <v>0.30326086956521742</v>
      </c>
      <c r="I99" s="23">
        <v>0.2286231884057971</v>
      </c>
      <c r="J99" s="23">
        <v>0.10833333333333334</v>
      </c>
      <c r="K99" s="23">
        <v>6.3768115942028983E-2</v>
      </c>
      <c r="L99" s="23">
        <v>0</v>
      </c>
      <c r="M99" s="24">
        <v>13800</v>
      </c>
      <c r="N99" s="23">
        <v>5.8732612055641419E-2</v>
      </c>
      <c r="O99" s="23">
        <v>3.4003091190108192E-2</v>
      </c>
      <c r="P99" s="23">
        <v>8.5007727975270481E-2</v>
      </c>
      <c r="Q99" s="23">
        <v>0.2472952086553323</v>
      </c>
      <c r="R99" s="23">
        <v>0.25965996908809891</v>
      </c>
      <c r="S99" s="23">
        <v>0.17928902627511592</v>
      </c>
      <c r="T99" s="23">
        <v>0.13601236476043277</v>
      </c>
      <c r="U99" s="23">
        <v>0</v>
      </c>
      <c r="V99" s="24">
        <v>3235</v>
      </c>
    </row>
    <row r="100" spans="2:22" x14ac:dyDescent="0.3">
      <c r="B100" s="33" t="s">
        <v>262</v>
      </c>
      <c r="C100" s="18" t="s">
        <v>54</v>
      </c>
      <c r="D100" s="21" t="s">
        <v>163</v>
      </c>
      <c r="E100" s="23" t="s">
        <v>588</v>
      </c>
      <c r="F100" s="23" t="s">
        <v>588</v>
      </c>
      <c r="G100" s="23" t="s">
        <v>588</v>
      </c>
      <c r="H100" s="23" t="s">
        <v>588</v>
      </c>
      <c r="I100" s="23" t="s">
        <v>588</v>
      </c>
      <c r="J100" s="23" t="s">
        <v>588</v>
      </c>
      <c r="K100" s="23" t="s">
        <v>588</v>
      </c>
      <c r="L100" s="23" t="s">
        <v>588</v>
      </c>
      <c r="M100" s="24" t="s">
        <v>588</v>
      </c>
      <c r="N100" s="23" t="s">
        <v>588</v>
      </c>
      <c r="O100" s="23" t="s">
        <v>588</v>
      </c>
      <c r="P100" s="23" t="s">
        <v>588</v>
      </c>
      <c r="Q100" s="23" t="s">
        <v>588</v>
      </c>
      <c r="R100" s="23" t="s">
        <v>588</v>
      </c>
      <c r="S100" s="23" t="s">
        <v>588</v>
      </c>
      <c r="T100" s="23" t="s">
        <v>588</v>
      </c>
      <c r="U100" s="23" t="s">
        <v>588</v>
      </c>
      <c r="V100" s="24" t="s">
        <v>588</v>
      </c>
    </row>
    <row r="101" spans="2:22" x14ac:dyDescent="0.3">
      <c r="B101" s="33" t="s">
        <v>262</v>
      </c>
      <c r="C101" s="18" t="s">
        <v>56</v>
      </c>
      <c r="D101" s="21" t="s">
        <v>164</v>
      </c>
      <c r="E101" s="23">
        <v>7.1813285457809697E-2</v>
      </c>
      <c r="F101" s="23">
        <v>9.7546379413524842E-2</v>
      </c>
      <c r="G101" s="23">
        <v>0.11190903650508677</v>
      </c>
      <c r="H101" s="23">
        <v>0.24296828246558946</v>
      </c>
      <c r="I101" s="23">
        <v>0.19688809096349491</v>
      </c>
      <c r="J101" s="23">
        <v>0.15559545182525433</v>
      </c>
      <c r="K101" s="23">
        <v>0.12387791741472172</v>
      </c>
      <c r="L101" s="23">
        <v>0</v>
      </c>
      <c r="M101" s="24">
        <v>8355</v>
      </c>
      <c r="N101" s="23">
        <v>6.4655172413793108E-2</v>
      </c>
      <c r="O101" s="23">
        <v>4.0948275862068964E-2</v>
      </c>
      <c r="P101" s="23">
        <v>6.0344827586206899E-2</v>
      </c>
      <c r="Q101" s="23">
        <v>0.19396551724137931</v>
      </c>
      <c r="R101" s="23">
        <v>0.1875</v>
      </c>
      <c r="S101" s="23">
        <v>0.21336206896551724</v>
      </c>
      <c r="T101" s="23">
        <v>0.23922413793103448</v>
      </c>
      <c r="U101" s="23">
        <v>0</v>
      </c>
      <c r="V101" s="24">
        <v>2320</v>
      </c>
    </row>
    <row r="102" spans="2:22" x14ac:dyDescent="0.3">
      <c r="B102" s="33" t="s">
        <v>262</v>
      </c>
      <c r="C102" s="18" t="s">
        <v>57</v>
      </c>
      <c r="D102" s="21" t="s">
        <v>165</v>
      </c>
      <c r="E102" s="23">
        <v>8.058252427184466E-2</v>
      </c>
      <c r="F102" s="23">
        <v>0.12087378640776698</v>
      </c>
      <c r="G102" s="23">
        <v>9.9514563106796114E-2</v>
      </c>
      <c r="H102" s="23">
        <v>0.21990291262135922</v>
      </c>
      <c r="I102" s="23">
        <v>0.20097087378640777</v>
      </c>
      <c r="J102" s="23">
        <v>0.14417475728155341</v>
      </c>
      <c r="K102" s="23">
        <v>0.13398058252427184</v>
      </c>
      <c r="L102" s="23">
        <v>0</v>
      </c>
      <c r="M102" s="24">
        <v>10300</v>
      </c>
      <c r="N102" s="23">
        <v>4.951856946354883E-2</v>
      </c>
      <c r="O102" s="23">
        <v>3.3012379642365884E-2</v>
      </c>
      <c r="P102" s="23">
        <v>5.2269601100412656E-2</v>
      </c>
      <c r="Q102" s="23">
        <v>0.17469050894085281</v>
      </c>
      <c r="R102" s="23">
        <v>0.22971114167812931</v>
      </c>
      <c r="S102" s="23">
        <v>0.2200825309491059</v>
      </c>
      <c r="T102" s="23">
        <v>0.24071526822558459</v>
      </c>
      <c r="U102" s="23">
        <v>0</v>
      </c>
      <c r="V102" s="24">
        <v>3635</v>
      </c>
    </row>
    <row r="103" spans="2:22" x14ac:dyDescent="0.3">
      <c r="B103" s="33" t="s">
        <v>262</v>
      </c>
      <c r="C103" s="18" t="s">
        <v>60</v>
      </c>
      <c r="D103" s="21" t="s">
        <v>168</v>
      </c>
      <c r="E103" s="23">
        <v>5.5616139585605233E-2</v>
      </c>
      <c r="F103" s="23">
        <v>9.8146128680479824E-2</v>
      </c>
      <c r="G103" s="23">
        <v>9.4511086877499095E-2</v>
      </c>
      <c r="H103" s="23">
        <v>0.24173027989821882</v>
      </c>
      <c r="I103" s="23">
        <v>0.23773173391494001</v>
      </c>
      <c r="J103" s="23">
        <v>0.16066884769174847</v>
      </c>
      <c r="K103" s="23">
        <v>0.11195928753180662</v>
      </c>
      <c r="L103" s="23">
        <v>0</v>
      </c>
      <c r="M103" s="24">
        <v>13755</v>
      </c>
      <c r="N103" s="23">
        <v>1.7584097859327217E-2</v>
      </c>
      <c r="O103" s="23">
        <v>1.2232415902140673E-2</v>
      </c>
      <c r="P103" s="23">
        <v>7.8746177370030576E-2</v>
      </c>
      <c r="Q103" s="23">
        <v>0.26911314984709478</v>
      </c>
      <c r="R103" s="23">
        <v>0.2714067278287462</v>
      </c>
      <c r="S103" s="23">
        <v>0.20336391437308868</v>
      </c>
      <c r="T103" s="23">
        <v>0.14831804281345565</v>
      </c>
      <c r="U103" s="23">
        <v>0</v>
      </c>
      <c r="V103" s="24">
        <v>6540</v>
      </c>
    </row>
    <row r="104" spans="2:22" x14ac:dyDescent="0.3">
      <c r="B104" s="33" t="s">
        <v>262</v>
      </c>
      <c r="C104" s="18" t="s">
        <v>55</v>
      </c>
      <c r="D104" s="21" t="s">
        <v>312</v>
      </c>
      <c r="E104" s="23" t="s">
        <v>588</v>
      </c>
      <c r="F104" s="23" t="s">
        <v>588</v>
      </c>
      <c r="G104" s="23" t="s">
        <v>588</v>
      </c>
      <c r="H104" s="23" t="s">
        <v>588</v>
      </c>
      <c r="I104" s="23" t="s">
        <v>588</v>
      </c>
      <c r="J104" s="23" t="s">
        <v>588</v>
      </c>
      <c r="K104" s="23" t="s">
        <v>588</v>
      </c>
      <c r="L104" s="23" t="s">
        <v>588</v>
      </c>
      <c r="M104" s="24" t="s">
        <v>588</v>
      </c>
      <c r="N104" s="23" t="s">
        <v>588</v>
      </c>
      <c r="O104" s="23" t="s">
        <v>588</v>
      </c>
      <c r="P104" s="23" t="s">
        <v>588</v>
      </c>
      <c r="Q104" s="23" t="s">
        <v>588</v>
      </c>
      <c r="R104" s="23" t="s">
        <v>588</v>
      </c>
      <c r="S104" s="23" t="s">
        <v>588</v>
      </c>
      <c r="T104" s="23" t="s">
        <v>588</v>
      </c>
      <c r="U104" s="23" t="s">
        <v>588</v>
      </c>
      <c r="V104" s="24" t="s">
        <v>588</v>
      </c>
    </row>
    <row r="105" spans="2:22" x14ac:dyDescent="0.3">
      <c r="B105" s="33" t="s">
        <v>262</v>
      </c>
      <c r="C105" s="18" t="s">
        <v>61</v>
      </c>
      <c r="D105" s="21" t="s">
        <v>169</v>
      </c>
      <c r="E105" s="23">
        <v>8.069164265129683E-2</v>
      </c>
      <c r="F105" s="23">
        <v>5.6195965417867436E-2</v>
      </c>
      <c r="G105" s="23">
        <v>8.9337175792507204E-2</v>
      </c>
      <c r="H105" s="23">
        <v>0.207492795389049</v>
      </c>
      <c r="I105" s="23">
        <v>0.20557156580211336</v>
      </c>
      <c r="J105" s="23">
        <v>0.1930835734870317</v>
      </c>
      <c r="K105" s="23">
        <v>0.16762728146013448</v>
      </c>
      <c r="L105" s="23">
        <v>0</v>
      </c>
      <c r="M105" s="24">
        <v>10410</v>
      </c>
      <c r="N105" s="23">
        <v>2.9655990510083038E-2</v>
      </c>
      <c r="O105" s="23">
        <v>2.7283511269276393E-2</v>
      </c>
      <c r="P105" s="23">
        <v>5.3380782918149468E-2</v>
      </c>
      <c r="Q105" s="23">
        <v>0.15895610913404506</v>
      </c>
      <c r="R105" s="23">
        <v>0.20521945432977462</v>
      </c>
      <c r="S105" s="23">
        <v>0.24911032028469751</v>
      </c>
      <c r="T105" s="23">
        <v>0.27520759193357058</v>
      </c>
      <c r="U105" s="23">
        <v>0</v>
      </c>
      <c r="V105" s="24">
        <v>4215</v>
      </c>
    </row>
    <row r="106" spans="2:22" x14ac:dyDescent="0.3">
      <c r="B106" s="33" t="s">
        <v>262</v>
      </c>
      <c r="C106" s="18" t="s">
        <v>62</v>
      </c>
      <c r="D106" s="21" t="s">
        <v>170</v>
      </c>
      <c r="E106" s="23">
        <v>5.8119658119658121E-2</v>
      </c>
      <c r="F106" s="23">
        <v>8.6039886039886035E-2</v>
      </c>
      <c r="G106" s="23">
        <v>0.13347578347578348</v>
      </c>
      <c r="H106" s="23">
        <v>0.28774928774928776</v>
      </c>
      <c r="I106" s="23">
        <v>0.20968660968660968</v>
      </c>
      <c r="J106" s="23">
        <v>0.12977207977207977</v>
      </c>
      <c r="K106" s="23">
        <v>9.5299145299145294E-2</v>
      </c>
      <c r="L106" s="23">
        <v>0</v>
      </c>
      <c r="M106" s="24">
        <v>35100</v>
      </c>
      <c r="N106" s="23">
        <v>2.7579162410623085E-2</v>
      </c>
      <c r="O106" s="23">
        <v>2.7068437180796732E-2</v>
      </c>
      <c r="P106" s="23">
        <v>6.332992849846783E-2</v>
      </c>
      <c r="Q106" s="23">
        <v>0.21092951991828396</v>
      </c>
      <c r="R106" s="23">
        <v>0.23186925434116445</v>
      </c>
      <c r="S106" s="23">
        <v>0.22676200204290092</v>
      </c>
      <c r="T106" s="23">
        <v>0.21297242083758938</v>
      </c>
      <c r="U106" s="23">
        <v>0</v>
      </c>
      <c r="V106" s="24">
        <v>9790</v>
      </c>
    </row>
    <row r="107" spans="2:22" x14ac:dyDescent="0.3">
      <c r="B107" s="33" t="s">
        <v>262</v>
      </c>
      <c r="C107" s="18" t="s">
        <v>63</v>
      </c>
      <c r="D107" s="21" t="s">
        <v>313</v>
      </c>
      <c r="E107" s="23">
        <v>9.5950383071871578E-2</v>
      </c>
      <c r="F107" s="23">
        <v>0.12367748996716527</v>
      </c>
      <c r="G107" s="23">
        <v>0.12805545421379058</v>
      </c>
      <c r="H107" s="23">
        <v>0.26887997081357168</v>
      </c>
      <c r="I107" s="23">
        <v>0.17767238234221086</v>
      </c>
      <c r="J107" s="23">
        <v>0.10981393651951843</v>
      </c>
      <c r="K107" s="23">
        <v>9.6315213425757024E-2</v>
      </c>
      <c r="L107" s="23">
        <v>0</v>
      </c>
      <c r="M107" s="24">
        <v>13705</v>
      </c>
      <c r="N107" s="23" t="s">
        <v>588</v>
      </c>
      <c r="O107" s="23" t="s">
        <v>588</v>
      </c>
      <c r="P107" s="23" t="s">
        <v>588</v>
      </c>
      <c r="Q107" s="23" t="s">
        <v>588</v>
      </c>
      <c r="R107" s="23" t="s">
        <v>588</v>
      </c>
      <c r="S107" s="23" t="s">
        <v>588</v>
      </c>
      <c r="T107" s="23" t="s">
        <v>588</v>
      </c>
      <c r="U107" s="23" t="s">
        <v>588</v>
      </c>
      <c r="V107" s="24" t="s">
        <v>588</v>
      </c>
    </row>
    <row r="108" spans="2:22" x14ac:dyDescent="0.3">
      <c r="B108" s="33" t="s">
        <v>262</v>
      </c>
      <c r="C108" s="18" t="s">
        <v>64</v>
      </c>
      <c r="D108" s="21" t="s">
        <v>314</v>
      </c>
      <c r="E108" s="23">
        <v>9.5310464611376461E-2</v>
      </c>
      <c r="F108" s="23">
        <v>0.11593573599652628</v>
      </c>
      <c r="G108" s="23">
        <v>0.11419887103777682</v>
      </c>
      <c r="H108" s="23">
        <v>0.24641771602257925</v>
      </c>
      <c r="I108" s="23">
        <v>0.18931828050369084</v>
      </c>
      <c r="J108" s="23">
        <v>0.13243595310464612</v>
      </c>
      <c r="K108" s="23">
        <v>0.10616587060356057</v>
      </c>
      <c r="L108" s="23">
        <v>0</v>
      </c>
      <c r="M108" s="24">
        <v>23030</v>
      </c>
      <c r="N108" s="23">
        <v>7.3359073359073365E-2</v>
      </c>
      <c r="O108" s="23">
        <v>5.7915057915057917E-2</v>
      </c>
      <c r="P108" s="23">
        <v>5.6949806949806947E-2</v>
      </c>
      <c r="Q108" s="23">
        <v>0.14092664092664092</v>
      </c>
      <c r="R108" s="23">
        <v>0.1891891891891892</v>
      </c>
      <c r="S108" s="23">
        <v>0.23069498069498071</v>
      </c>
      <c r="T108" s="23">
        <v>0.25096525096525096</v>
      </c>
      <c r="U108" s="23">
        <v>0</v>
      </c>
      <c r="V108" s="24">
        <v>5180</v>
      </c>
    </row>
    <row r="109" spans="2:22" x14ac:dyDescent="0.3">
      <c r="B109" s="33" t="s">
        <v>262</v>
      </c>
      <c r="C109" s="18" t="s">
        <v>65</v>
      </c>
      <c r="D109" s="21" t="s">
        <v>315</v>
      </c>
      <c r="E109" s="23">
        <v>9.7906534150983299E-2</v>
      </c>
      <c r="F109" s="23">
        <v>0.11588073588496511</v>
      </c>
      <c r="G109" s="23">
        <v>0.1258194121378727</v>
      </c>
      <c r="H109" s="23">
        <v>0.25819412137872699</v>
      </c>
      <c r="I109" s="23">
        <v>0.19665891308944808</v>
      </c>
      <c r="J109" s="23">
        <v>0.12497356735039121</v>
      </c>
      <c r="K109" s="23">
        <v>8.0566716007612602E-2</v>
      </c>
      <c r="L109" s="23">
        <v>0</v>
      </c>
      <c r="M109" s="24">
        <v>23645</v>
      </c>
      <c r="N109" s="23">
        <v>6.9042316258351888E-2</v>
      </c>
      <c r="O109" s="23">
        <v>4.4543429844097995E-2</v>
      </c>
      <c r="P109" s="23">
        <v>7.7951002227171495E-2</v>
      </c>
      <c r="Q109" s="23">
        <v>0.22568671121009651</v>
      </c>
      <c r="R109" s="23">
        <v>0.21380846325167038</v>
      </c>
      <c r="S109" s="23">
        <v>0.20415738678544915</v>
      </c>
      <c r="T109" s="23">
        <v>0.16481069042316257</v>
      </c>
      <c r="U109" s="23">
        <v>0</v>
      </c>
      <c r="V109" s="24">
        <v>6735</v>
      </c>
    </row>
    <row r="110" spans="2:22" x14ac:dyDescent="0.3">
      <c r="B110" s="33" t="s">
        <v>262</v>
      </c>
      <c r="C110" s="18" t="s">
        <v>66</v>
      </c>
      <c r="D110" s="21" t="s">
        <v>316</v>
      </c>
      <c r="E110" s="23">
        <v>6.345436036647438E-2</v>
      </c>
      <c r="F110" s="23">
        <v>8.483203257550051E-2</v>
      </c>
      <c r="G110" s="23">
        <v>9.3993892093654566E-2</v>
      </c>
      <c r="H110" s="23">
        <v>0.2158126908720733</v>
      </c>
      <c r="I110" s="23">
        <v>0.20665083135391923</v>
      </c>
      <c r="J110" s="23">
        <v>0.17678995588734306</v>
      </c>
      <c r="K110" s="23">
        <v>0.15778758059043094</v>
      </c>
      <c r="L110" s="23">
        <v>0</v>
      </c>
      <c r="M110" s="24">
        <v>14735</v>
      </c>
      <c r="N110" s="23">
        <v>3.2051282051282048E-2</v>
      </c>
      <c r="O110" s="23">
        <v>2.7243589743589744E-2</v>
      </c>
      <c r="P110" s="23">
        <v>4.9679487179487176E-2</v>
      </c>
      <c r="Q110" s="23">
        <v>0.1891025641025641</v>
      </c>
      <c r="R110" s="23">
        <v>0.20993589743589744</v>
      </c>
      <c r="S110" s="23">
        <v>0.2483974358974359</v>
      </c>
      <c r="T110" s="23">
        <v>0.24358974358974358</v>
      </c>
      <c r="U110" s="23">
        <v>0</v>
      </c>
      <c r="V110" s="24">
        <v>3120</v>
      </c>
    </row>
    <row r="111" spans="2:22" x14ac:dyDescent="0.3">
      <c r="B111" s="33" t="s">
        <v>262</v>
      </c>
      <c r="C111" s="18" t="s">
        <v>67</v>
      </c>
      <c r="D111" s="21" t="s">
        <v>171</v>
      </c>
      <c r="E111" s="23">
        <v>7.7368421052631572E-2</v>
      </c>
      <c r="F111" s="23">
        <v>9.2631578947368426E-2</v>
      </c>
      <c r="G111" s="23">
        <v>0.10421052631578948</v>
      </c>
      <c r="H111" s="23">
        <v>0.23842105263157895</v>
      </c>
      <c r="I111" s="23">
        <v>0.20684210526315788</v>
      </c>
      <c r="J111" s="23">
        <v>0.15473684210526314</v>
      </c>
      <c r="K111" s="23">
        <v>0.12631578947368421</v>
      </c>
      <c r="L111" s="23">
        <v>0</v>
      </c>
      <c r="M111" s="24">
        <v>9500</v>
      </c>
      <c r="N111" s="23">
        <v>5.5749128919860627E-2</v>
      </c>
      <c r="O111" s="23">
        <v>4.0069686411149823E-2</v>
      </c>
      <c r="P111" s="23">
        <v>4.5296167247386762E-2</v>
      </c>
      <c r="Q111" s="23">
        <v>0.17247386759581881</v>
      </c>
      <c r="R111" s="23">
        <v>0.18989547038327526</v>
      </c>
      <c r="S111" s="23">
        <v>0.23693379790940766</v>
      </c>
      <c r="T111" s="23">
        <v>0.25783972125435539</v>
      </c>
      <c r="U111" s="23">
        <v>0</v>
      </c>
      <c r="V111" s="24">
        <v>2870</v>
      </c>
    </row>
    <row r="112" spans="2:22" x14ac:dyDescent="0.3">
      <c r="B112" s="33" t="s">
        <v>262</v>
      </c>
      <c r="C112" s="18" t="s">
        <v>70</v>
      </c>
      <c r="D112" s="21" t="s">
        <v>173</v>
      </c>
      <c r="E112" s="23">
        <v>6.2634216177523266E-2</v>
      </c>
      <c r="F112" s="23">
        <v>8.5540443808160338E-2</v>
      </c>
      <c r="G112" s="23">
        <v>0.10486757337151038</v>
      </c>
      <c r="H112" s="23">
        <v>0.22619899785254116</v>
      </c>
      <c r="I112" s="23">
        <v>0.19971367215461705</v>
      </c>
      <c r="J112" s="23">
        <v>0.17179670722977811</v>
      </c>
      <c r="K112" s="23">
        <v>0.14889047959914101</v>
      </c>
      <c r="L112" s="23">
        <v>0</v>
      </c>
      <c r="M112" s="24">
        <v>13970</v>
      </c>
      <c r="N112" s="23">
        <v>2.194787379972565E-2</v>
      </c>
      <c r="O112" s="23">
        <v>1.646090534979424E-2</v>
      </c>
      <c r="P112" s="23">
        <v>5.6241426611796985E-2</v>
      </c>
      <c r="Q112" s="23">
        <v>0.15775034293552812</v>
      </c>
      <c r="R112" s="23">
        <v>0.21536351165980797</v>
      </c>
      <c r="S112" s="23">
        <v>0.27023319615912206</v>
      </c>
      <c r="T112" s="23">
        <v>0.26337448559670784</v>
      </c>
      <c r="U112" s="23">
        <v>0</v>
      </c>
      <c r="V112" s="24">
        <v>3645</v>
      </c>
    </row>
    <row r="113" spans="2:22" x14ac:dyDescent="0.3">
      <c r="B113" s="33" t="s">
        <v>262</v>
      </c>
      <c r="C113" s="18" t="s">
        <v>71</v>
      </c>
      <c r="D113" s="21" t="s">
        <v>174</v>
      </c>
      <c r="E113" s="23">
        <v>6.4071370640713707E-2</v>
      </c>
      <c r="F113" s="23">
        <v>0.10462287104622871</v>
      </c>
      <c r="G113" s="23">
        <v>0.10624493106244931</v>
      </c>
      <c r="H113" s="23">
        <v>0.20762368207623683</v>
      </c>
      <c r="I113" s="23">
        <v>0.18896999188969993</v>
      </c>
      <c r="J113" s="23">
        <v>0.17437145174371452</v>
      </c>
      <c r="K113" s="23">
        <v>0.15490673154906731</v>
      </c>
      <c r="L113" s="23">
        <v>0</v>
      </c>
      <c r="M113" s="24">
        <v>6165</v>
      </c>
      <c r="N113" s="23">
        <v>0.06</v>
      </c>
      <c r="O113" s="23">
        <v>4.7500000000000001E-2</v>
      </c>
      <c r="P113" s="23">
        <v>5.7500000000000002E-2</v>
      </c>
      <c r="Q113" s="23">
        <v>0.14749999999999999</v>
      </c>
      <c r="R113" s="23">
        <v>0.17499999999999999</v>
      </c>
      <c r="S113" s="23">
        <v>0.22750000000000001</v>
      </c>
      <c r="T113" s="23">
        <v>0.28499999999999998</v>
      </c>
      <c r="U113" s="23">
        <v>0</v>
      </c>
      <c r="V113" s="24">
        <v>2000</v>
      </c>
    </row>
    <row r="114" spans="2:22" x14ac:dyDescent="0.3">
      <c r="B114" s="33" t="s">
        <v>274</v>
      </c>
      <c r="C114" s="18" t="s">
        <v>73</v>
      </c>
      <c r="D114" s="21" t="s">
        <v>176</v>
      </c>
      <c r="E114" s="23" t="s">
        <v>588</v>
      </c>
      <c r="F114" s="23" t="s">
        <v>588</v>
      </c>
      <c r="G114" s="23" t="s">
        <v>588</v>
      </c>
      <c r="H114" s="23" t="s">
        <v>588</v>
      </c>
      <c r="I114" s="23" t="s">
        <v>588</v>
      </c>
      <c r="J114" s="23" t="s">
        <v>588</v>
      </c>
      <c r="K114" s="23" t="s">
        <v>588</v>
      </c>
      <c r="L114" s="23" t="s">
        <v>588</v>
      </c>
      <c r="M114" s="24" t="s">
        <v>588</v>
      </c>
      <c r="N114" s="23" t="s">
        <v>588</v>
      </c>
      <c r="O114" s="23" t="s">
        <v>588</v>
      </c>
      <c r="P114" s="23" t="s">
        <v>588</v>
      </c>
      <c r="Q114" s="23" t="s">
        <v>588</v>
      </c>
      <c r="R114" s="23" t="s">
        <v>588</v>
      </c>
      <c r="S114" s="23" t="s">
        <v>588</v>
      </c>
      <c r="T114" s="23" t="s">
        <v>588</v>
      </c>
      <c r="U114" s="23" t="s">
        <v>588</v>
      </c>
      <c r="V114" s="24" t="s">
        <v>588</v>
      </c>
    </row>
    <row r="115" spans="2:22" x14ac:dyDescent="0.3">
      <c r="B115" s="33" t="s">
        <v>274</v>
      </c>
      <c r="C115" s="18" t="s">
        <v>75</v>
      </c>
      <c r="D115" s="21" t="s">
        <v>178</v>
      </c>
      <c r="E115" s="23">
        <v>7.4254742547425479E-2</v>
      </c>
      <c r="F115" s="23">
        <v>0.1078590785907859</v>
      </c>
      <c r="G115" s="23">
        <v>0.1013550135501355</v>
      </c>
      <c r="H115" s="23">
        <v>0.24986449864498644</v>
      </c>
      <c r="I115" s="23">
        <v>0.21192411924119242</v>
      </c>
      <c r="J115" s="23">
        <v>0.15501355013550136</v>
      </c>
      <c r="K115" s="23">
        <v>9.9728997289972907E-2</v>
      </c>
      <c r="L115" s="23">
        <v>0</v>
      </c>
      <c r="M115" s="24">
        <v>9225</v>
      </c>
      <c r="N115" s="23">
        <v>3.5026269702276708E-2</v>
      </c>
      <c r="O115" s="23">
        <v>2.8021015761821366E-2</v>
      </c>
      <c r="P115" s="23">
        <v>5.4290718038528897E-2</v>
      </c>
      <c r="Q115" s="23">
        <v>0.19439579684763572</v>
      </c>
      <c r="R115" s="23">
        <v>0.22416812609457093</v>
      </c>
      <c r="S115" s="23">
        <v>0.25394045534150611</v>
      </c>
      <c r="T115" s="23">
        <v>0.21015761821366025</v>
      </c>
      <c r="U115" s="23">
        <v>0</v>
      </c>
      <c r="V115" s="24">
        <v>2855</v>
      </c>
    </row>
    <row r="116" spans="2:22" x14ac:dyDescent="0.3">
      <c r="B116" s="33" t="s">
        <v>274</v>
      </c>
      <c r="C116" s="18" t="s">
        <v>78</v>
      </c>
      <c r="D116" s="21" t="s">
        <v>181</v>
      </c>
      <c r="E116" s="23">
        <v>8.8102099629477154E-2</v>
      </c>
      <c r="F116" s="23">
        <v>0.12021407986825854</v>
      </c>
      <c r="G116" s="23">
        <v>0.13544668587896252</v>
      </c>
      <c r="H116" s="23">
        <v>0.28324413338822563</v>
      </c>
      <c r="I116" s="23">
        <v>0.20378756689995883</v>
      </c>
      <c r="J116" s="23">
        <v>0.11362700699876492</v>
      </c>
      <c r="K116" s="23">
        <v>5.5990119390695758E-2</v>
      </c>
      <c r="L116" s="23">
        <v>0</v>
      </c>
      <c r="M116" s="24">
        <v>12145</v>
      </c>
      <c r="N116" s="23" t="s">
        <v>588</v>
      </c>
      <c r="O116" s="23" t="s">
        <v>588</v>
      </c>
      <c r="P116" s="23" t="s">
        <v>588</v>
      </c>
      <c r="Q116" s="23" t="s">
        <v>588</v>
      </c>
      <c r="R116" s="23" t="s">
        <v>588</v>
      </c>
      <c r="S116" s="23" t="s">
        <v>588</v>
      </c>
      <c r="T116" s="23" t="s">
        <v>588</v>
      </c>
      <c r="U116" s="23" t="s">
        <v>588</v>
      </c>
      <c r="V116" s="24" t="s">
        <v>588</v>
      </c>
    </row>
    <row r="117" spans="2:22" x14ac:dyDescent="0.3">
      <c r="B117" s="33" t="s">
        <v>274</v>
      </c>
      <c r="C117" s="18" t="s">
        <v>79</v>
      </c>
      <c r="D117" s="21" t="s">
        <v>317</v>
      </c>
      <c r="E117" s="23">
        <v>6.6687154271665647E-2</v>
      </c>
      <c r="F117" s="23">
        <v>0.10971112476951445</v>
      </c>
      <c r="G117" s="23">
        <v>0.12200368776889982</v>
      </c>
      <c r="H117" s="23">
        <v>0.25199754148740011</v>
      </c>
      <c r="I117" s="23">
        <v>0.21143208358942839</v>
      </c>
      <c r="J117" s="23">
        <v>0.13952059004302397</v>
      </c>
      <c r="K117" s="23">
        <v>9.834050399508297E-2</v>
      </c>
      <c r="L117" s="23">
        <v>0</v>
      </c>
      <c r="M117" s="24">
        <v>16270</v>
      </c>
      <c r="N117" s="23">
        <v>2.9282576866764276E-2</v>
      </c>
      <c r="O117" s="23">
        <v>2.3426061493411421E-2</v>
      </c>
      <c r="P117" s="23">
        <v>0.10541727672035139</v>
      </c>
      <c r="Q117" s="23">
        <v>0.26939970717423134</v>
      </c>
      <c r="R117" s="23">
        <v>0.24304538799414349</v>
      </c>
      <c r="S117" s="23">
        <v>0.18594436310395315</v>
      </c>
      <c r="T117" s="23">
        <v>0.14275256222547583</v>
      </c>
      <c r="U117" s="23">
        <v>0</v>
      </c>
      <c r="V117" s="24">
        <v>6830</v>
      </c>
    </row>
    <row r="118" spans="2:22" x14ac:dyDescent="0.3">
      <c r="B118" s="33" t="s">
        <v>274</v>
      </c>
      <c r="C118" s="18" t="s">
        <v>81</v>
      </c>
      <c r="D118" s="21" t="s">
        <v>318</v>
      </c>
      <c r="E118" s="23">
        <v>7.8200692041522496E-2</v>
      </c>
      <c r="F118" s="23">
        <v>9.6885813148788927E-2</v>
      </c>
      <c r="G118" s="23">
        <v>0.11799307958477509</v>
      </c>
      <c r="H118" s="23">
        <v>0.22871972318339101</v>
      </c>
      <c r="I118" s="23">
        <v>0.20173010380622838</v>
      </c>
      <c r="J118" s="23">
        <v>0.16020761245674742</v>
      </c>
      <c r="K118" s="23">
        <v>0.11626297577854672</v>
      </c>
      <c r="L118" s="23">
        <v>0</v>
      </c>
      <c r="M118" s="24">
        <v>14450</v>
      </c>
      <c r="N118" s="23">
        <v>4.1039671682626538E-2</v>
      </c>
      <c r="O118" s="23">
        <v>2.7359781121751026E-2</v>
      </c>
      <c r="P118" s="23">
        <v>5.6087551299589603E-2</v>
      </c>
      <c r="Q118" s="23">
        <v>0.16142270861833105</v>
      </c>
      <c r="R118" s="23">
        <v>0.22024623803009577</v>
      </c>
      <c r="S118" s="23">
        <v>0.26812585499316005</v>
      </c>
      <c r="T118" s="23">
        <v>0.22571819425444598</v>
      </c>
      <c r="U118" s="23">
        <v>0</v>
      </c>
      <c r="V118" s="24">
        <v>3655</v>
      </c>
    </row>
    <row r="119" spans="2:22" x14ac:dyDescent="0.3">
      <c r="B119" s="33" t="s">
        <v>274</v>
      </c>
      <c r="C119" s="18" t="s">
        <v>82</v>
      </c>
      <c r="D119" s="21" t="s">
        <v>319</v>
      </c>
      <c r="E119" s="23">
        <v>7.2143073658684456E-2</v>
      </c>
      <c r="F119" s="23">
        <v>9.4270991209457408E-2</v>
      </c>
      <c r="G119" s="23">
        <v>0.10821461048802668</v>
      </c>
      <c r="H119" s="23">
        <v>0.25098514701424673</v>
      </c>
      <c r="I119" s="23">
        <v>0.21339799939375567</v>
      </c>
      <c r="J119" s="23">
        <v>0.1451955137920582</v>
      </c>
      <c r="K119" s="23">
        <v>0.11579266444377084</v>
      </c>
      <c r="L119" s="23">
        <v>0</v>
      </c>
      <c r="M119" s="24">
        <v>16495</v>
      </c>
      <c r="N119" s="23">
        <v>9.5744680851063829E-2</v>
      </c>
      <c r="O119" s="23">
        <v>6.3829787234042548E-2</v>
      </c>
      <c r="P119" s="23">
        <v>9.9290780141843976E-2</v>
      </c>
      <c r="Q119" s="23">
        <v>0.22340425531914893</v>
      </c>
      <c r="R119" s="23">
        <v>0.19858156028368795</v>
      </c>
      <c r="S119" s="23">
        <v>0.1773049645390071</v>
      </c>
      <c r="T119" s="23">
        <v>0.14184397163120568</v>
      </c>
      <c r="U119" s="23">
        <v>0</v>
      </c>
      <c r="V119" s="24">
        <v>4230</v>
      </c>
    </row>
    <row r="120" spans="2:22" x14ac:dyDescent="0.3">
      <c r="B120" s="33" t="s">
        <v>274</v>
      </c>
      <c r="C120" s="18" t="s">
        <v>85</v>
      </c>
      <c r="D120" s="21" t="s">
        <v>184</v>
      </c>
      <c r="E120" s="23">
        <v>8.0459770114942528E-2</v>
      </c>
      <c r="F120" s="23">
        <v>6.4860426929392451E-2</v>
      </c>
      <c r="G120" s="23">
        <v>9.6059113300492605E-2</v>
      </c>
      <c r="H120" s="23">
        <v>0.24548440065681446</v>
      </c>
      <c r="I120" s="23">
        <v>0.21264367816091953</v>
      </c>
      <c r="J120" s="23">
        <v>0.16748768472906403</v>
      </c>
      <c r="K120" s="23">
        <v>0.13464696223316913</v>
      </c>
      <c r="L120" s="23">
        <v>0</v>
      </c>
      <c r="M120" s="24">
        <v>6090</v>
      </c>
      <c r="N120" s="23" t="s">
        <v>588</v>
      </c>
      <c r="O120" s="23" t="s">
        <v>588</v>
      </c>
      <c r="P120" s="23" t="s">
        <v>588</v>
      </c>
      <c r="Q120" s="23" t="s">
        <v>588</v>
      </c>
      <c r="R120" s="23" t="s">
        <v>588</v>
      </c>
      <c r="S120" s="23" t="s">
        <v>588</v>
      </c>
      <c r="T120" s="23" t="s">
        <v>588</v>
      </c>
      <c r="U120" s="23" t="s">
        <v>588</v>
      </c>
      <c r="V120" s="24" t="s">
        <v>588</v>
      </c>
    </row>
    <row r="121" spans="2:22" x14ac:dyDescent="0.3">
      <c r="B121" s="33" t="s">
        <v>274</v>
      </c>
      <c r="C121" s="18" t="s">
        <v>86</v>
      </c>
      <c r="D121" s="21" t="s">
        <v>320</v>
      </c>
      <c r="E121" s="23">
        <v>5.3554939981532781E-2</v>
      </c>
      <c r="F121" s="23">
        <v>8.771929824561403E-2</v>
      </c>
      <c r="G121" s="23">
        <v>0.1061865189289012</v>
      </c>
      <c r="H121" s="23">
        <v>0.19759926131117267</v>
      </c>
      <c r="I121" s="23">
        <v>0.21606648199445982</v>
      </c>
      <c r="J121" s="23">
        <v>0.17636195752539244</v>
      </c>
      <c r="K121" s="23">
        <v>0.16251154201292706</v>
      </c>
      <c r="L121" s="23">
        <v>0</v>
      </c>
      <c r="M121" s="24">
        <v>5415</v>
      </c>
      <c r="N121" s="23">
        <v>3.717472118959108E-2</v>
      </c>
      <c r="O121" s="23">
        <v>4.0892193308550186E-2</v>
      </c>
      <c r="P121" s="23">
        <v>5.204460966542751E-2</v>
      </c>
      <c r="Q121" s="23">
        <v>0.11524163568773234</v>
      </c>
      <c r="R121" s="23">
        <v>0.15241635687732341</v>
      </c>
      <c r="S121" s="23">
        <v>0.27881040892193309</v>
      </c>
      <c r="T121" s="23">
        <v>0.32342007434944237</v>
      </c>
      <c r="U121" s="23">
        <v>0</v>
      </c>
      <c r="V121" s="24">
        <v>1345</v>
      </c>
    </row>
    <row r="122" spans="2:22" x14ac:dyDescent="0.3">
      <c r="B122" s="33" t="s">
        <v>274</v>
      </c>
      <c r="C122" s="18" t="s">
        <v>87</v>
      </c>
      <c r="D122" s="21" t="s">
        <v>321</v>
      </c>
      <c r="E122" s="23">
        <v>8.7676570871894788E-2</v>
      </c>
      <c r="F122" s="23">
        <v>9.693132001948368E-2</v>
      </c>
      <c r="G122" s="23">
        <v>0.11154408183146615</v>
      </c>
      <c r="H122" s="23">
        <v>0.21383341451534341</v>
      </c>
      <c r="I122" s="23">
        <v>0.1855820750121773</v>
      </c>
      <c r="J122" s="23">
        <v>0.16658548465660009</v>
      </c>
      <c r="K122" s="23">
        <v>0.13833414515343401</v>
      </c>
      <c r="L122" s="23">
        <v>0</v>
      </c>
      <c r="M122" s="24">
        <v>10265</v>
      </c>
      <c r="N122" s="23">
        <v>9.1848450057405287E-2</v>
      </c>
      <c r="O122" s="23">
        <v>0.10332950631458095</v>
      </c>
      <c r="P122" s="23">
        <v>7.1182548794489098E-2</v>
      </c>
      <c r="Q122" s="23">
        <v>0.14925373134328357</v>
      </c>
      <c r="R122" s="23">
        <v>0.17106773823191734</v>
      </c>
      <c r="S122" s="23">
        <v>0.21928817451205512</v>
      </c>
      <c r="T122" s="23">
        <v>0.19402985074626866</v>
      </c>
      <c r="U122" s="23">
        <v>0</v>
      </c>
      <c r="V122" s="24">
        <v>4355</v>
      </c>
    </row>
    <row r="123" spans="2:22" x14ac:dyDescent="0.3">
      <c r="B123" s="33" t="s">
        <v>274</v>
      </c>
      <c r="C123" s="18" t="s">
        <v>89</v>
      </c>
      <c r="D123" s="21" t="s">
        <v>186</v>
      </c>
      <c r="E123" s="23">
        <v>7.7473791869087191E-2</v>
      </c>
      <c r="F123" s="23">
        <v>0.10662234722577346</v>
      </c>
      <c r="G123" s="23">
        <v>0.14344157504474558</v>
      </c>
      <c r="H123" s="23">
        <v>0.27230887241114804</v>
      </c>
      <c r="I123" s="23">
        <v>0.20122730759396573</v>
      </c>
      <c r="J123" s="23">
        <v>0.11633853234466889</v>
      </c>
      <c r="K123" s="23">
        <v>8.2587573510611093E-2</v>
      </c>
      <c r="L123" s="23">
        <v>0</v>
      </c>
      <c r="M123" s="24">
        <v>19555</v>
      </c>
      <c r="N123" s="23">
        <v>5.4491899852724596E-2</v>
      </c>
      <c r="O123" s="23">
        <v>4.5655375552282766E-2</v>
      </c>
      <c r="P123" s="23">
        <v>9.4256259204712811E-2</v>
      </c>
      <c r="Q123" s="23">
        <v>0.22533136966126657</v>
      </c>
      <c r="R123" s="23">
        <v>0.22901325478645065</v>
      </c>
      <c r="S123" s="23">
        <v>0.18851251840942562</v>
      </c>
      <c r="T123" s="23">
        <v>0.16273932253313697</v>
      </c>
      <c r="U123" s="23">
        <v>0</v>
      </c>
      <c r="V123" s="24">
        <v>6790</v>
      </c>
    </row>
    <row r="124" spans="2:22" x14ac:dyDescent="0.3">
      <c r="B124" s="33" t="s">
        <v>274</v>
      </c>
      <c r="C124" s="18" t="s">
        <v>92</v>
      </c>
      <c r="D124" s="21" t="s">
        <v>189</v>
      </c>
      <c r="E124" s="23">
        <v>7.8171091445427734E-2</v>
      </c>
      <c r="F124" s="23">
        <v>0.12094395280235988</v>
      </c>
      <c r="G124" s="23">
        <v>0.1191740412979351</v>
      </c>
      <c r="H124" s="23">
        <v>0.25870206489675518</v>
      </c>
      <c r="I124" s="23">
        <v>0.20088495575221238</v>
      </c>
      <c r="J124" s="23">
        <v>0.12979351032448377</v>
      </c>
      <c r="K124" s="23">
        <v>9.2330383480825964E-2</v>
      </c>
      <c r="L124" s="23">
        <v>0</v>
      </c>
      <c r="M124" s="24">
        <v>16950</v>
      </c>
      <c r="N124" s="23">
        <v>6.7934782608695649E-2</v>
      </c>
      <c r="O124" s="23">
        <v>4.8913043478260872E-2</v>
      </c>
      <c r="P124" s="23">
        <v>6.3858695652173919E-2</v>
      </c>
      <c r="Q124" s="23">
        <v>0.16983695652173914</v>
      </c>
      <c r="R124" s="23">
        <v>0.19701086956521738</v>
      </c>
      <c r="S124" s="23">
        <v>0.23233695652173914</v>
      </c>
      <c r="T124" s="23">
        <v>0.22146739130434784</v>
      </c>
      <c r="U124" s="23">
        <v>0</v>
      </c>
      <c r="V124" s="24">
        <v>3680</v>
      </c>
    </row>
    <row r="125" spans="2:22" x14ac:dyDescent="0.3">
      <c r="B125" s="33" t="s">
        <v>274</v>
      </c>
      <c r="C125" s="18" t="s">
        <v>93</v>
      </c>
      <c r="D125" s="21" t="s">
        <v>190</v>
      </c>
      <c r="E125" s="23">
        <v>6.1981184283342559E-2</v>
      </c>
      <c r="F125" s="23">
        <v>9.2418372993912562E-2</v>
      </c>
      <c r="G125" s="23">
        <v>9.9612617598229106E-2</v>
      </c>
      <c r="H125" s="23">
        <v>0.21970116214720531</v>
      </c>
      <c r="I125" s="23">
        <v>0.21140011068068623</v>
      </c>
      <c r="J125" s="23">
        <v>0.1831765356945213</v>
      </c>
      <c r="K125" s="23">
        <v>0.13171001660210294</v>
      </c>
      <c r="L125" s="23">
        <v>0</v>
      </c>
      <c r="M125" s="24">
        <v>9035</v>
      </c>
      <c r="N125" s="23">
        <v>3.5639412997903561E-2</v>
      </c>
      <c r="O125" s="23">
        <v>2.9350104821802937E-2</v>
      </c>
      <c r="P125" s="23">
        <v>3.1446540880503145E-2</v>
      </c>
      <c r="Q125" s="23">
        <v>0.13417190775681342</v>
      </c>
      <c r="R125" s="23">
        <v>0.20545073375262055</v>
      </c>
      <c r="S125" s="23">
        <v>0.29559748427672955</v>
      </c>
      <c r="T125" s="23">
        <v>0.26834381551362685</v>
      </c>
      <c r="U125" s="23">
        <v>0</v>
      </c>
      <c r="V125" s="24">
        <v>2385</v>
      </c>
    </row>
    <row r="126" spans="2:22" x14ac:dyDescent="0.3">
      <c r="B126" s="33" t="s">
        <v>274</v>
      </c>
      <c r="C126" s="18" t="s">
        <v>94</v>
      </c>
      <c r="D126" s="21" t="s">
        <v>322</v>
      </c>
      <c r="E126" s="23" t="s">
        <v>588</v>
      </c>
      <c r="F126" s="23" t="s">
        <v>588</v>
      </c>
      <c r="G126" s="23" t="s">
        <v>588</v>
      </c>
      <c r="H126" s="23" t="s">
        <v>588</v>
      </c>
      <c r="I126" s="23" t="s">
        <v>588</v>
      </c>
      <c r="J126" s="23" t="s">
        <v>588</v>
      </c>
      <c r="K126" s="23" t="s">
        <v>588</v>
      </c>
      <c r="L126" s="23" t="s">
        <v>588</v>
      </c>
      <c r="M126" s="24" t="s">
        <v>588</v>
      </c>
      <c r="N126" s="23" t="s">
        <v>588</v>
      </c>
      <c r="O126" s="23" t="s">
        <v>588</v>
      </c>
      <c r="P126" s="23" t="s">
        <v>588</v>
      </c>
      <c r="Q126" s="23" t="s">
        <v>588</v>
      </c>
      <c r="R126" s="23" t="s">
        <v>588</v>
      </c>
      <c r="S126" s="23" t="s">
        <v>588</v>
      </c>
      <c r="T126" s="23" t="s">
        <v>588</v>
      </c>
      <c r="U126" s="23" t="s">
        <v>588</v>
      </c>
      <c r="V126" s="24" t="s">
        <v>588</v>
      </c>
    </row>
    <row r="127" spans="2:22" x14ac:dyDescent="0.3">
      <c r="B127" s="33" t="s">
        <v>274</v>
      </c>
      <c r="C127" s="18" t="s">
        <v>95</v>
      </c>
      <c r="D127" s="21" t="s">
        <v>323</v>
      </c>
      <c r="E127" s="23">
        <v>5.9116022099447517E-2</v>
      </c>
      <c r="F127" s="23">
        <v>5.4696132596685085E-2</v>
      </c>
      <c r="G127" s="23">
        <v>9.668508287292818E-2</v>
      </c>
      <c r="H127" s="23">
        <v>0.20994475138121546</v>
      </c>
      <c r="I127" s="23">
        <v>0.20441988950276244</v>
      </c>
      <c r="J127" s="23">
        <v>0.20718232044198895</v>
      </c>
      <c r="K127" s="23">
        <v>0.16795580110497238</v>
      </c>
      <c r="L127" s="23">
        <v>0</v>
      </c>
      <c r="M127" s="24">
        <v>9050</v>
      </c>
      <c r="N127" s="23">
        <v>5.2278820375335121E-2</v>
      </c>
      <c r="O127" s="23">
        <v>3.7533512064343161E-2</v>
      </c>
      <c r="P127" s="23">
        <v>5.8981233243967826E-2</v>
      </c>
      <c r="Q127" s="23">
        <v>0.16621983914209115</v>
      </c>
      <c r="R127" s="23">
        <v>0.2064343163538874</v>
      </c>
      <c r="S127" s="23">
        <v>0.25871313672922253</v>
      </c>
      <c r="T127" s="23">
        <v>0.22117962466487937</v>
      </c>
      <c r="U127" s="23">
        <v>0</v>
      </c>
      <c r="V127" s="24">
        <v>3730</v>
      </c>
    </row>
    <row r="128" spans="2:22" x14ac:dyDescent="0.3">
      <c r="B128" s="33" t="s">
        <v>274</v>
      </c>
      <c r="C128" s="18" t="s">
        <v>96</v>
      </c>
      <c r="D128" s="21" t="s">
        <v>191</v>
      </c>
      <c r="E128" s="23">
        <v>9.1780131114473015E-2</v>
      </c>
      <c r="F128" s="23">
        <v>6.4548663640948065E-2</v>
      </c>
      <c r="G128" s="23">
        <v>9.2284417549167927E-2</v>
      </c>
      <c r="H128" s="23">
        <v>0.20625315179021683</v>
      </c>
      <c r="I128" s="23">
        <v>0.20070600100857286</v>
      </c>
      <c r="J128" s="23">
        <v>0.19919314170448815</v>
      </c>
      <c r="K128" s="23">
        <v>0.14523449319213314</v>
      </c>
      <c r="L128" s="23">
        <v>0</v>
      </c>
      <c r="M128" s="24">
        <v>9915</v>
      </c>
      <c r="N128" s="23">
        <v>4.6703296703296704E-2</v>
      </c>
      <c r="O128" s="23">
        <v>2.564102564102564E-2</v>
      </c>
      <c r="P128" s="23">
        <v>6.4102564102564097E-2</v>
      </c>
      <c r="Q128" s="23">
        <v>0.17948717948717949</v>
      </c>
      <c r="R128" s="23">
        <v>0.21703296703296704</v>
      </c>
      <c r="S128" s="23">
        <v>0.25457875457875456</v>
      </c>
      <c r="T128" s="23">
        <v>0.21245421245421245</v>
      </c>
      <c r="U128" s="23">
        <v>0</v>
      </c>
      <c r="V128" s="24">
        <v>5460</v>
      </c>
    </row>
    <row r="129" spans="2:22" x14ac:dyDescent="0.3">
      <c r="B129" s="33" t="s">
        <v>274</v>
      </c>
      <c r="C129" s="18" t="s">
        <v>98</v>
      </c>
      <c r="D129" s="21" t="s">
        <v>192</v>
      </c>
      <c r="E129" s="23">
        <v>0.42184557438794729</v>
      </c>
      <c r="F129" s="23">
        <v>0.51506591337099816</v>
      </c>
      <c r="G129" s="23">
        <v>6.308851224105462E-2</v>
      </c>
      <c r="H129" s="23">
        <v>0</v>
      </c>
      <c r="I129" s="23">
        <v>0</v>
      </c>
      <c r="J129" s="23">
        <v>0</v>
      </c>
      <c r="K129" s="23">
        <v>0</v>
      </c>
      <c r="L129" s="23">
        <v>0</v>
      </c>
      <c r="M129" s="24">
        <v>5310</v>
      </c>
      <c r="N129" s="23">
        <v>0.53403141361256545</v>
      </c>
      <c r="O129" s="23">
        <v>0.38743455497382201</v>
      </c>
      <c r="P129" s="23">
        <v>7.3298429319371722E-2</v>
      </c>
      <c r="Q129" s="23">
        <v>0</v>
      </c>
      <c r="R129" s="23">
        <v>0</v>
      </c>
      <c r="S129" s="23">
        <v>0</v>
      </c>
      <c r="T129" s="23">
        <v>0</v>
      </c>
      <c r="U129" s="23">
        <v>0</v>
      </c>
      <c r="V129" s="24">
        <v>955</v>
      </c>
    </row>
    <row r="130" spans="2:22" x14ac:dyDescent="0.3">
      <c r="B130" s="33" t="s">
        <v>274</v>
      </c>
      <c r="C130" s="18" t="s">
        <v>99</v>
      </c>
      <c r="D130" s="21" t="s">
        <v>193</v>
      </c>
      <c r="E130" s="23">
        <v>9.666505558240696E-4</v>
      </c>
      <c r="F130" s="23">
        <v>1.9333011116481392E-3</v>
      </c>
      <c r="G130" s="23">
        <v>0.11503141614306428</v>
      </c>
      <c r="H130" s="23">
        <v>0.27936201063315613</v>
      </c>
      <c r="I130" s="23">
        <v>0.27984533591106814</v>
      </c>
      <c r="J130" s="23">
        <v>0.18318028032866118</v>
      </c>
      <c r="K130" s="23">
        <v>0.13968100531657807</v>
      </c>
      <c r="L130" s="23">
        <v>0</v>
      </c>
      <c r="M130" s="24">
        <v>10345</v>
      </c>
      <c r="N130" s="23">
        <v>1.4184397163120568E-3</v>
      </c>
      <c r="O130" s="23">
        <v>2.8368794326241137E-3</v>
      </c>
      <c r="P130" s="23">
        <v>5.6737588652482268E-2</v>
      </c>
      <c r="Q130" s="23">
        <v>0.19716312056737589</v>
      </c>
      <c r="R130" s="23">
        <v>0.25106382978723402</v>
      </c>
      <c r="S130" s="23">
        <v>0.23829787234042554</v>
      </c>
      <c r="T130" s="23">
        <v>0.25248226950354608</v>
      </c>
      <c r="U130" s="23">
        <v>0</v>
      </c>
      <c r="V130" s="24">
        <v>3525</v>
      </c>
    </row>
    <row r="131" spans="2:22" x14ac:dyDescent="0.3">
      <c r="B131" s="33" t="s">
        <v>274</v>
      </c>
      <c r="C131" s="18" t="s">
        <v>100</v>
      </c>
      <c r="D131" s="21" t="s">
        <v>194</v>
      </c>
      <c r="E131" s="23">
        <v>7.5966850828729282E-2</v>
      </c>
      <c r="F131" s="23">
        <v>6.6988950276243089E-2</v>
      </c>
      <c r="G131" s="23">
        <v>9.0469613259668513E-2</v>
      </c>
      <c r="H131" s="23">
        <v>0.2479281767955801</v>
      </c>
      <c r="I131" s="23">
        <v>0.22582872928176795</v>
      </c>
      <c r="J131" s="23">
        <v>0.16988950276243095</v>
      </c>
      <c r="K131" s="23">
        <v>0.12223756906077347</v>
      </c>
      <c r="L131" s="23">
        <v>0</v>
      </c>
      <c r="M131" s="24">
        <v>7240</v>
      </c>
      <c r="N131" s="23" t="s">
        <v>588</v>
      </c>
      <c r="O131" s="23" t="s">
        <v>588</v>
      </c>
      <c r="P131" s="23" t="s">
        <v>588</v>
      </c>
      <c r="Q131" s="23" t="s">
        <v>588</v>
      </c>
      <c r="R131" s="23" t="s">
        <v>588</v>
      </c>
      <c r="S131" s="23" t="s">
        <v>588</v>
      </c>
      <c r="T131" s="23" t="s">
        <v>588</v>
      </c>
      <c r="U131" s="23" t="s">
        <v>588</v>
      </c>
      <c r="V131" s="24" t="s">
        <v>588</v>
      </c>
    </row>
    <row r="132" spans="2:22" x14ac:dyDescent="0.3">
      <c r="B132" s="33" t="s">
        <v>274</v>
      </c>
      <c r="C132" s="18" t="s">
        <v>101</v>
      </c>
      <c r="D132" s="21" t="s">
        <v>195</v>
      </c>
      <c r="E132" s="23">
        <v>9.965896172792725E-2</v>
      </c>
      <c r="F132" s="23">
        <v>8.3364910951117852E-2</v>
      </c>
      <c r="G132" s="23">
        <v>8.7533156498673742E-2</v>
      </c>
      <c r="H132" s="23">
        <v>0.22622205380826071</v>
      </c>
      <c r="I132" s="23">
        <v>0.20234937476316786</v>
      </c>
      <c r="J132" s="23">
        <v>0.17506631299734748</v>
      </c>
      <c r="K132" s="23">
        <v>0.12618416066691929</v>
      </c>
      <c r="L132" s="23">
        <v>0</v>
      </c>
      <c r="M132" s="24">
        <v>13195</v>
      </c>
      <c r="N132" s="23">
        <v>5.8628318584070797E-2</v>
      </c>
      <c r="O132" s="23">
        <v>3.9823008849557522E-2</v>
      </c>
      <c r="P132" s="23">
        <v>4.7566371681415927E-2</v>
      </c>
      <c r="Q132" s="23">
        <v>0.16039823008849557</v>
      </c>
      <c r="R132" s="23">
        <v>0.20575221238938052</v>
      </c>
      <c r="S132" s="23">
        <v>0.25995575221238937</v>
      </c>
      <c r="T132" s="23">
        <v>0.22898230088495575</v>
      </c>
      <c r="U132" s="23">
        <v>0</v>
      </c>
      <c r="V132" s="24">
        <v>4520</v>
      </c>
    </row>
    <row r="133" spans="2:22" x14ac:dyDescent="0.3">
      <c r="B133" s="33" t="s">
        <v>274</v>
      </c>
      <c r="C133" s="18" t="s">
        <v>105</v>
      </c>
      <c r="D133" s="21" t="s">
        <v>197</v>
      </c>
      <c r="E133" s="23">
        <v>9.4377510040160636E-2</v>
      </c>
      <c r="F133" s="23">
        <v>0.10274431057563588</v>
      </c>
      <c r="G133" s="23">
        <v>0.12416331994645248</v>
      </c>
      <c r="H133" s="23">
        <v>0.26171352074966531</v>
      </c>
      <c r="I133" s="23">
        <v>0.20481927710843373</v>
      </c>
      <c r="J133" s="23">
        <v>0.13487282463186079</v>
      </c>
      <c r="K133" s="23">
        <v>7.7309236947791168E-2</v>
      </c>
      <c r="L133" s="23">
        <v>0</v>
      </c>
      <c r="M133" s="24">
        <v>14940</v>
      </c>
      <c r="N133" s="23">
        <v>9.5639943741209557E-2</v>
      </c>
      <c r="O133" s="23">
        <v>9.7046413502109699E-2</v>
      </c>
      <c r="P133" s="23">
        <v>6.6104078762306617E-2</v>
      </c>
      <c r="Q133" s="23">
        <v>0.18565400843881857</v>
      </c>
      <c r="R133" s="23">
        <v>0.19831223628691982</v>
      </c>
      <c r="S133" s="23">
        <v>0.19549929676511954</v>
      </c>
      <c r="T133" s="23">
        <v>0.1631504922644163</v>
      </c>
      <c r="U133" s="23">
        <v>0</v>
      </c>
      <c r="V133" s="24">
        <v>3555</v>
      </c>
    </row>
    <row r="134" spans="2:22" x14ac:dyDescent="0.3">
      <c r="B134" s="33" t="s">
        <v>274</v>
      </c>
      <c r="C134" s="18" t="s">
        <v>106</v>
      </c>
      <c r="D134" s="21" t="s">
        <v>198</v>
      </c>
      <c r="E134" s="23">
        <v>8.0110497237569064E-2</v>
      </c>
      <c r="F134" s="23">
        <v>0.10055248618784531</v>
      </c>
      <c r="G134" s="23">
        <v>0.12209944751381216</v>
      </c>
      <c r="H134" s="23">
        <v>0.26464088397790053</v>
      </c>
      <c r="I134" s="23">
        <v>0.20220994475138121</v>
      </c>
      <c r="J134" s="23">
        <v>0.13314917127071824</v>
      </c>
      <c r="K134" s="23">
        <v>9.668508287292818E-2</v>
      </c>
      <c r="L134" s="23">
        <v>0</v>
      </c>
      <c r="M134" s="24">
        <v>9050</v>
      </c>
      <c r="N134" s="23" t="s">
        <v>588</v>
      </c>
      <c r="O134" s="23" t="s">
        <v>588</v>
      </c>
      <c r="P134" s="23" t="s">
        <v>588</v>
      </c>
      <c r="Q134" s="23" t="s">
        <v>588</v>
      </c>
      <c r="R134" s="23" t="s">
        <v>588</v>
      </c>
      <c r="S134" s="23" t="s">
        <v>588</v>
      </c>
      <c r="T134" s="23" t="s">
        <v>588</v>
      </c>
      <c r="U134" s="23" t="s">
        <v>588</v>
      </c>
      <c r="V134" s="24" t="s">
        <v>588</v>
      </c>
    </row>
    <row r="135" spans="2:22" x14ac:dyDescent="0.3">
      <c r="B135" s="33" t="s">
        <v>274</v>
      </c>
      <c r="C135" s="18" t="s">
        <v>111</v>
      </c>
      <c r="D135" s="21" t="s">
        <v>324</v>
      </c>
      <c r="E135" s="23">
        <v>5.3860819828408006E-2</v>
      </c>
      <c r="F135" s="23">
        <v>6.0057197330791227E-2</v>
      </c>
      <c r="G135" s="23">
        <v>0.10200190657769304</v>
      </c>
      <c r="H135" s="23">
        <v>0.19637750238322213</v>
      </c>
      <c r="I135" s="23">
        <v>0.18922783603431839</v>
      </c>
      <c r="J135" s="23">
        <v>0.20734032411820782</v>
      </c>
      <c r="K135" s="23">
        <v>0.1911344137273594</v>
      </c>
      <c r="L135" s="23">
        <v>0</v>
      </c>
      <c r="M135" s="24">
        <v>10490</v>
      </c>
      <c r="N135" s="23">
        <v>3.1545741324921134E-2</v>
      </c>
      <c r="O135" s="23">
        <v>2.4185068349106203E-2</v>
      </c>
      <c r="P135" s="23">
        <v>5.993690851735016E-2</v>
      </c>
      <c r="Q135" s="23">
        <v>0.14511041009463724</v>
      </c>
      <c r="R135" s="23">
        <v>0.19453207150368035</v>
      </c>
      <c r="S135" s="23">
        <v>0.26603575184016826</v>
      </c>
      <c r="T135" s="23">
        <v>0.27865404837013669</v>
      </c>
      <c r="U135" s="23">
        <v>0</v>
      </c>
      <c r="V135" s="24">
        <v>4755</v>
      </c>
    </row>
    <row r="136" spans="2:22" x14ac:dyDescent="0.3">
      <c r="B136" s="33" t="s">
        <v>279</v>
      </c>
      <c r="C136" s="18" t="s">
        <v>74</v>
      </c>
      <c r="D136" s="21" t="s">
        <v>177</v>
      </c>
      <c r="E136" s="23">
        <v>0.44425237683664648</v>
      </c>
      <c r="F136" s="23">
        <v>0.4909248055315471</v>
      </c>
      <c r="G136" s="23">
        <v>6.2229904926534137E-2</v>
      </c>
      <c r="H136" s="23">
        <v>1.7286084701815039E-3</v>
      </c>
      <c r="I136" s="23">
        <v>8.6430423509075197E-4</v>
      </c>
      <c r="J136" s="23">
        <v>0</v>
      </c>
      <c r="K136" s="23">
        <v>0</v>
      </c>
      <c r="L136" s="23">
        <v>0</v>
      </c>
      <c r="M136" s="24">
        <v>5785</v>
      </c>
      <c r="N136" s="23">
        <v>0.37269372693726938</v>
      </c>
      <c r="O136" s="23">
        <v>0.55719557195571956</v>
      </c>
      <c r="P136" s="23">
        <v>7.0110701107011064E-2</v>
      </c>
      <c r="Q136" s="23">
        <v>0</v>
      </c>
      <c r="R136" s="23">
        <v>0</v>
      </c>
      <c r="S136" s="23">
        <v>0</v>
      </c>
      <c r="T136" s="23">
        <v>0</v>
      </c>
      <c r="U136" s="23">
        <v>0</v>
      </c>
      <c r="V136" s="24">
        <v>1355</v>
      </c>
    </row>
    <row r="137" spans="2:22" x14ac:dyDescent="0.3">
      <c r="B137" s="33" t="s">
        <v>279</v>
      </c>
      <c r="C137" s="18" t="s">
        <v>76</v>
      </c>
      <c r="D137" s="21" t="s">
        <v>179</v>
      </c>
      <c r="E137" s="23">
        <v>5.0586510263929615E-2</v>
      </c>
      <c r="F137" s="23">
        <v>8.357771260997067E-2</v>
      </c>
      <c r="G137" s="23">
        <v>8.9442815249266866E-2</v>
      </c>
      <c r="H137" s="23">
        <v>0.20674486803519063</v>
      </c>
      <c r="I137" s="23">
        <v>0.21407624633431085</v>
      </c>
      <c r="J137" s="23">
        <v>0.20087976539589442</v>
      </c>
      <c r="K137" s="23">
        <v>0.15469208211143695</v>
      </c>
      <c r="L137" s="23">
        <v>0</v>
      </c>
      <c r="M137" s="24">
        <v>6820</v>
      </c>
      <c r="N137" s="23">
        <v>2.6132404181184669E-2</v>
      </c>
      <c r="O137" s="23">
        <v>2.0905923344947737E-2</v>
      </c>
      <c r="P137" s="23">
        <v>5.4006968641114983E-2</v>
      </c>
      <c r="Q137" s="23">
        <v>0.14111498257839722</v>
      </c>
      <c r="R137" s="23">
        <v>0.22822299651567945</v>
      </c>
      <c r="S137" s="23">
        <v>0.27874564459930312</v>
      </c>
      <c r="T137" s="23">
        <v>0.24912891986062718</v>
      </c>
      <c r="U137" s="23">
        <v>0</v>
      </c>
      <c r="V137" s="24">
        <v>2870</v>
      </c>
    </row>
    <row r="138" spans="2:22" x14ac:dyDescent="0.3">
      <c r="B138" s="33" t="s">
        <v>279</v>
      </c>
      <c r="C138" s="18" t="s">
        <v>77</v>
      </c>
      <c r="D138" s="21" t="s">
        <v>180</v>
      </c>
      <c r="E138" s="23">
        <v>0.12877387553912509</v>
      </c>
      <c r="F138" s="23">
        <v>0.18114602587800369</v>
      </c>
      <c r="G138" s="23">
        <v>9.3653727664818234E-2</v>
      </c>
      <c r="H138" s="23">
        <v>0.19654959950708564</v>
      </c>
      <c r="I138" s="23">
        <v>0.16204559457794207</v>
      </c>
      <c r="J138" s="23">
        <v>0.1361675908810844</v>
      </c>
      <c r="K138" s="23">
        <v>0.10166358595194085</v>
      </c>
      <c r="L138" s="23">
        <v>0</v>
      </c>
      <c r="M138" s="24">
        <v>8115</v>
      </c>
      <c r="N138" s="23">
        <v>6.4516129032258063E-2</v>
      </c>
      <c r="O138" s="23">
        <v>4.743833017077799E-2</v>
      </c>
      <c r="P138" s="23">
        <v>5.5028462998102469E-2</v>
      </c>
      <c r="Q138" s="23">
        <v>0.18406072106261859</v>
      </c>
      <c r="R138" s="23">
        <v>0.19734345351043645</v>
      </c>
      <c r="S138" s="23">
        <v>0.23339658444022771</v>
      </c>
      <c r="T138" s="23">
        <v>0.21821631878557876</v>
      </c>
      <c r="U138" s="23">
        <v>0</v>
      </c>
      <c r="V138" s="24">
        <v>2635</v>
      </c>
    </row>
    <row r="139" spans="2:22" x14ac:dyDescent="0.3">
      <c r="B139" s="33" t="s">
        <v>279</v>
      </c>
      <c r="C139" s="18" t="s">
        <v>80</v>
      </c>
      <c r="D139" s="21" t="s">
        <v>325</v>
      </c>
      <c r="E139" s="23">
        <v>7.9047619047619047E-2</v>
      </c>
      <c r="F139" s="23">
        <v>7.3333333333333334E-2</v>
      </c>
      <c r="G139" s="23">
        <v>0.10952380952380952</v>
      </c>
      <c r="H139" s="23">
        <v>0.22952380952380952</v>
      </c>
      <c r="I139" s="23">
        <v>0.18952380952380951</v>
      </c>
      <c r="J139" s="23">
        <v>0.16857142857142857</v>
      </c>
      <c r="K139" s="23">
        <v>0.14952380952380953</v>
      </c>
      <c r="L139" s="23">
        <v>0</v>
      </c>
      <c r="M139" s="24">
        <v>5250</v>
      </c>
      <c r="N139" s="23">
        <v>4.2424242424242427E-2</v>
      </c>
      <c r="O139" s="23">
        <v>4.2424242424242427E-2</v>
      </c>
      <c r="P139" s="23">
        <v>4.5454545454545456E-2</v>
      </c>
      <c r="Q139" s="23">
        <v>0.1484848484848485</v>
      </c>
      <c r="R139" s="23">
        <v>0.1787878787878788</v>
      </c>
      <c r="S139" s="23">
        <v>0.24848484848484848</v>
      </c>
      <c r="T139" s="23">
        <v>0.29090909090909089</v>
      </c>
      <c r="U139" s="23">
        <v>0</v>
      </c>
      <c r="V139" s="24">
        <v>1650</v>
      </c>
    </row>
    <row r="140" spans="2:22" x14ac:dyDescent="0.3">
      <c r="B140" s="33" t="s">
        <v>279</v>
      </c>
      <c r="C140" s="18" t="s">
        <v>83</v>
      </c>
      <c r="D140" s="21" t="s">
        <v>182</v>
      </c>
      <c r="E140" s="23" t="s">
        <v>588</v>
      </c>
      <c r="F140" s="23" t="s">
        <v>588</v>
      </c>
      <c r="G140" s="23" t="s">
        <v>588</v>
      </c>
      <c r="H140" s="23" t="s">
        <v>588</v>
      </c>
      <c r="I140" s="23" t="s">
        <v>588</v>
      </c>
      <c r="J140" s="23" t="s">
        <v>588</v>
      </c>
      <c r="K140" s="23" t="s">
        <v>588</v>
      </c>
      <c r="L140" s="23" t="s">
        <v>588</v>
      </c>
      <c r="M140" s="24" t="s">
        <v>588</v>
      </c>
      <c r="N140" s="23" t="s">
        <v>588</v>
      </c>
      <c r="O140" s="23" t="s">
        <v>588</v>
      </c>
      <c r="P140" s="23" t="s">
        <v>588</v>
      </c>
      <c r="Q140" s="23" t="s">
        <v>588</v>
      </c>
      <c r="R140" s="23" t="s">
        <v>588</v>
      </c>
      <c r="S140" s="23" t="s">
        <v>588</v>
      </c>
      <c r="T140" s="23" t="s">
        <v>588</v>
      </c>
      <c r="U140" s="23" t="s">
        <v>588</v>
      </c>
      <c r="V140" s="24" t="s">
        <v>588</v>
      </c>
    </row>
    <row r="141" spans="2:22" x14ac:dyDescent="0.3">
      <c r="B141" s="33" t="s">
        <v>279</v>
      </c>
      <c r="C141" s="18" t="s">
        <v>84</v>
      </c>
      <c r="D141" s="21" t="s">
        <v>183</v>
      </c>
      <c r="E141" s="23" t="s">
        <v>588</v>
      </c>
      <c r="F141" s="23" t="s">
        <v>588</v>
      </c>
      <c r="G141" s="23" t="s">
        <v>588</v>
      </c>
      <c r="H141" s="23" t="s">
        <v>588</v>
      </c>
      <c r="I141" s="23" t="s">
        <v>588</v>
      </c>
      <c r="J141" s="23" t="s">
        <v>588</v>
      </c>
      <c r="K141" s="23" t="s">
        <v>588</v>
      </c>
      <c r="L141" s="23" t="s">
        <v>588</v>
      </c>
      <c r="M141" s="24" t="s">
        <v>588</v>
      </c>
      <c r="N141" s="23" t="s">
        <v>588</v>
      </c>
      <c r="O141" s="23" t="s">
        <v>588</v>
      </c>
      <c r="P141" s="23" t="s">
        <v>588</v>
      </c>
      <c r="Q141" s="23" t="s">
        <v>588</v>
      </c>
      <c r="R141" s="23" t="s">
        <v>588</v>
      </c>
      <c r="S141" s="23" t="s">
        <v>588</v>
      </c>
      <c r="T141" s="23" t="s">
        <v>588</v>
      </c>
      <c r="U141" s="23" t="s">
        <v>588</v>
      </c>
      <c r="V141" s="24" t="s">
        <v>588</v>
      </c>
    </row>
    <row r="142" spans="2:22" x14ac:dyDescent="0.3">
      <c r="B142" s="33" t="s">
        <v>279</v>
      </c>
      <c r="C142" s="18" t="s">
        <v>88</v>
      </c>
      <c r="D142" s="21" t="s">
        <v>185</v>
      </c>
      <c r="E142" s="23">
        <v>7.6507276507276512E-2</v>
      </c>
      <c r="F142" s="23">
        <v>0.10228690228690229</v>
      </c>
      <c r="G142" s="23">
        <v>0.11351351351351352</v>
      </c>
      <c r="H142" s="23">
        <v>0.26569646569646571</v>
      </c>
      <c r="I142" s="23">
        <v>0.20831600831600833</v>
      </c>
      <c r="J142" s="23">
        <v>0.13555093555093556</v>
      </c>
      <c r="K142" s="23">
        <v>9.8128898128898134E-2</v>
      </c>
      <c r="L142" s="23">
        <v>0</v>
      </c>
      <c r="M142" s="24">
        <v>12025</v>
      </c>
      <c r="N142" s="23">
        <v>5.6994818652849742E-2</v>
      </c>
      <c r="O142" s="23">
        <v>5.0086355785837651E-2</v>
      </c>
      <c r="P142" s="23">
        <v>6.2176165803108807E-2</v>
      </c>
      <c r="Q142" s="23">
        <v>0.17789291882556132</v>
      </c>
      <c r="R142" s="23">
        <v>0.22107081174438686</v>
      </c>
      <c r="S142" s="23">
        <v>0.21588946459412781</v>
      </c>
      <c r="T142" s="23">
        <v>0.21416234887737479</v>
      </c>
      <c r="U142" s="23">
        <v>0</v>
      </c>
      <c r="V142" s="24">
        <v>2895</v>
      </c>
    </row>
    <row r="143" spans="2:22" x14ac:dyDescent="0.3">
      <c r="B143" s="33" t="s">
        <v>279</v>
      </c>
      <c r="C143" s="18" t="s">
        <v>72</v>
      </c>
      <c r="D143" s="21" t="s">
        <v>175</v>
      </c>
      <c r="E143" s="23">
        <v>8.3775481709019825E-4</v>
      </c>
      <c r="F143" s="23">
        <v>1.1170064227869309E-3</v>
      </c>
      <c r="G143" s="23">
        <v>0.11812342920971795</v>
      </c>
      <c r="H143" s="23">
        <v>0.32449036581960344</v>
      </c>
      <c r="I143" s="23">
        <v>0.27115330913152752</v>
      </c>
      <c r="J143" s="23">
        <v>0.18402680815414688</v>
      </c>
      <c r="K143" s="23">
        <v>0.1005305780508238</v>
      </c>
      <c r="L143" s="23">
        <v>0</v>
      </c>
      <c r="M143" s="24">
        <v>17905</v>
      </c>
      <c r="N143" s="23">
        <v>9.3896713615023472E-4</v>
      </c>
      <c r="O143" s="23">
        <v>1.8779342723004694E-3</v>
      </c>
      <c r="P143" s="23">
        <v>6.8544600938967137E-2</v>
      </c>
      <c r="Q143" s="23">
        <v>0.21220657276995306</v>
      </c>
      <c r="R143" s="23">
        <v>0.25164319248826289</v>
      </c>
      <c r="S143" s="23">
        <v>0.26760563380281688</v>
      </c>
      <c r="T143" s="23">
        <v>0.19624413145539907</v>
      </c>
      <c r="U143" s="23">
        <v>0</v>
      </c>
      <c r="V143" s="24">
        <v>5325</v>
      </c>
    </row>
    <row r="144" spans="2:22" x14ac:dyDescent="0.3">
      <c r="B144" s="33" t="s">
        <v>279</v>
      </c>
      <c r="C144" s="18" t="s">
        <v>423</v>
      </c>
      <c r="D144" s="21" t="s">
        <v>424</v>
      </c>
      <c r="E144" s="23" t="s">
        <v>588</v>
      </c>
      <c r="F144" s="23" t="s">
        <v>588</v>
      </c>
      <c r="G144" s="23" t="s">
        <v>588</v>
      </c>
      <c r="H144" s="23" t="s">
        <v>588</v>
      </c>
      <c r="I144" s="23" t="s">
        <v>588</v>
      </c>
      <c r="J144" s="23" t="s">
        <v>588</v>
      </c>
      <c r="K144" s="23" t="s">
        <v>588</v>
      </c>
      <c r="L144" s="23" t="s">
        <v>588</v>
      </c>
      <c r="M144" s="24" t="s">
        <v>588</v>
      </c>
      <c r="N144" s="23" t="s">
        <v>588</v>
      </c>
      <c r="O144" s="23" t="s">
        <v>588</v>
      </c>
      <c r="P144" s="23" t="s">
        <v>588</v>
      </c>
      <c r="Q144" s="23" t="s">
        <v>588</v>
      </c>
      <c r="R144" s="23" t="s">
        <v>588</v>
      </c>
      <c r="S144" s="23" t="s">
        <v>588</v>
      </c>
      <c r="T144" s="23" t="s">
        <v>588</v>
      </c>
      <c r="U144" s="23" t="s">
        <v>588</v>
      </c>
      <c r="V144" s="24" t="s">
        <v>588</v>
      </c>
    </row>
    <row r="145" spans="2:22" x14ac:dyDescent="0.3">
      <c r="B145" s="33" t="s">
        <v>279</v>
      </c>
      <c r="C145" s="18" t="s">
        <v>90</v>
      </c>
      <c r="D145" s="21" t="s">
        <v>187</v>
      </c>
      <c r="E145" s="23">
        <v>0.10875946238220299</v>
      </c>
      <c r="F145" s="23">
        <v>0.13564035223234977</v>
      </c>
      <c r="G145" s="23">
        <v>0.1217364436891704</v>
      </c>
      <c r="H145" s="23">
        <v>0.2720531438282095</v>
      </c>
      <c r="I145" s="23">
        <v>0.18878418044183531</v>
      </c>
      <c r="J145" s="23">
        <v>0.10814151089139502</v>
      </c>
      <c r="K145" s="23">
        <v>6.4884906534837014E-2</v>
      </c>
      <c r="L145" s="23">
        <v>0</v>
      </c>
      <c r="M145" s="24">
        <v>32365</v>
      </c>
      <c r="N145" s="23" t="s">
        <v>588</v>
      </c>
      <c r="O145" s="23" t="s">
        <v>588</v>
      </c>
      <c r="P145" s="23" t="s">
        <v>588</v>
      </c>
      <c r="Q145" s="23" t="s">
        <v>588</v>
      </c>
      <c r="R145" s="23" t="s">
        <v>588</v>
      </c>
      <c r="S145" s="23" t="s">
        <v>588</v>
      </c>
      <c r="T145" s="23" t="s">
        <v>588</v>
      </c>
      <c r="U145" s="23" t="s">
        <v>588</v>
      </c>
      <c r="V145" s="24" t="s">
        <v>588</v>
      </c>
    </row>
    <row r="146" spans="2:22" x14ac:dyDescent="0.3">
      <c r="B146" s="33" t="s">
        <v>279</v>
      </c>
      <c r="C146" s="18" t="s">
        <v>102</v>
      </c>
      <c r="D146" s="21" t="s">
        <v>422</v>
      </c>
      <c r="E146" s="23">
        <v>0.10611664295874822</v>
      </c>
      <c r="F146" s="23">
        <v>0.12119487908961593</v>
      </c>
      <c r="G146" s="23">
        <v>8.9331436699857755E-2</v>
      </c>
      <c r="H146" s="23">
        <v>0.19658605974395449</v>
      </c>
      <c r="I146" s="23">
        <v>0.18890469416785205</v>
      </c>
      <c r="J146" s="23">
        <v>0.16443812233285918</v>
      </c>
      <c r="K146" s="23">
        <v>0.13342816500711238</v>
      </c>
      <c r="L146" s="23">
        <v>0</v>
      </c>
      <c r="M146" s="24">
        <v>17575</v>
      </c>
      <c r="N146" s="23" t="s">
        <v>588</v>
      </c>
      <c r="O146" s="23" t="s">
        <v>588</v>
      </c>
      <c r="P146" s="23" t="s">
        <v>588</v>
      </c>
      <c r="Q146" s="23" t="s">
        <v>588</v>
      </c>
      <c r="R146" s="23" t="s">
        <v>588</v>
      </c>
      <c r="S146" s="23" t="s">
        <v>588</v>
      </c>
      <c r="T146" s="23" t="s">
        <v>588</v>
      </c>
      <c r="U146" s="23" t="s">
        <v>588</v>
      </c>
      <c r="V146" s="24" t="s">
        <v>588</v>
      </c>
    </row>
    <row r="147" spans="2:22" x14ac:dyDescent="0.3">
      <c r="B147" s="33" t="s">
        <v>279</v>
      </c>
      <c r="C147" s="18" t="s">
        <v>91</v>
      </c>
      <c r="D147" s="21" t="s">
        <v>188</v>
      </c>
      <c r="E147" s="23" t="s">
        <v>588</v>
      </c>
      <c r="F147" s="23" t="s">
        <v>588</v>
      </c>
      <c r="G147" s="23" t="s">
        <v>588</v>
      </c>
      <c r="H147" s="23" t="s">
        <v>588</v>
      </c>
      <c r="I147" s="23" t="s">
        <v>588</v>
      </c>
      <c r="J147" s="23" t="s">
        <v>588</v>
      </c>
      <c r="K147" s="23" t="s">
        <v>588</v>
      </c>
      <c r="L147" s="23" t="s">
        <v>588</v>
      </c>
      <c r="M147" s="24" t="s">
        <v>588</v>
      </c>
      <c r="N147" s="23" t="s">
        <v>588</v>
      </c>
      <c r="O147" s="23" t="s">
        <v>588</v>
      </c>
      <c r="P147" s="23" t="s">
        <v>588</v>
      </c>
      <c r="Q147" s="23" t="s">
        <v>588</v>
      </c>
      <c r="R147" s="23" t="s">
        <v>588</v>
      </c>
      <c r="S147" s="23" t="s">
        <v>588</v>
      </c>
      <c r="T147" s="23" t="s">
        <v>588</v>
      </c>
      <c r="U147" s="23" t="s">
        <v>588</v>
      </c>
      <c r="V147" s="24" t="s">
        <v>588</v>
      </c>
    </row>
    <row r="148" spans="2:22" x14ac:dyDescent="0.3">
      <c r="B148" s="33" t="s">
        <v>279</v>
      </c>
      <c r="C148" s="18" t="s">
        <v>97</v>
      </c>
      <c r="D148" s="21" t="s">
        <v>326</v>
      </c>
      <c r="E148" s="23">
        <v>7.5134833550306868E-2</v>
      </c>
      <c r="F148" s="23">
        <v>9.9497861260926163E-2</v>
      </c>
      <c r="G148" s="23">
        <v>0.11697972847312628</v>
      </c>
      <c r="H148" s="23">
        <v>0.2646457132229868</v>
      </c>
      <c r="I148" s="23">
        <v>0.20866654268179283</v>
      </c>
      <c r="J148" s="23">
        <v>0.14208666542681792</v>
      </c>
      <c r="K148" s="23">
        <v>9.2988655384043148E-2</v>
      </c>
      <c r="L148" s="23">
        <v>0</v>
      </c>
      <c r="M148" s="24">
        <v>26885</v>
      </c>
      <c r="N148" s="23">
        <v>5.9288537549407112E-2</v>
      </c>
      <c r="O148" s="23">
        <v>3.9525691699604744E-2</v>
      </c>
      <c r="P148" s="23">
        <v>7.0487483530961792E-2</v>
      </c>
      <c r="Q148" s="23">
        <v>0.21080368906455862</v>
      </c>
      <c r="R148" s="23">
        <v>0.22990777338603424</v>
      </c>
      <c r="S148" s="23">
        <v>0.22332015810276679</v>
      </c>
      <c r="T148" s="23">
        <v>0.16600790513833993</v>
      </c>
      <c r="U148" s="23">
        <v>0</v>
      </c>
      <c r="V148" s="24">
        <v>7590</v>
      </c>
    </row>
    <row r="149" spans="2:22" x14ac:dyDescent="0.3">
      <c r="B149" s="33" t="s">
        <v>279</v>
      </c>
      <c r="C149" s="18" t="s">
        <v>103</v>
      </c>
      <c r="D149" s="21" t="s">
        <v>196</v>
      </c>
      <c r="E149" s="23">
        <v>7.3170731707317069E-2</v>
      </c>
      <c r="F149" s="23">
        <v>0.1152439024390244</v>
      </c>
      <c r="G149" s="23">
        <v>9.3902439024390244E-2</v>
      </c>
      <c r="H149" s="23">
        <v>0.2073170731707317</v>
      </c>
      <c r="I149" s="23">
        <v>0.2097560975609756</v>
      </c>
      <c r="J149" s="23">
        <v>0.16219512195121952</v>
      </c>
      <c r="K149" s="23">
        <v>0.13902439024390245</v>
      </c>
      <c r="L149" s="23">
        <v>0</v>
      </c>
      <c r="M149" s="24">
        <v>8200</v>
      </c>
      <c r="N149" s="23">
        <v>5.1993067590987867E-2</v>
      </c>
      <c r="O149" s="23">
        <v>2.9462738301559793E-2</v>
      </c>
      <c r="P149" s="23">
        <v>5.1993067590987867E-2</v>
      </c>
      <c r="Q149" s="23">
        <v>0.16984402079722705</v>
      </c>
      <c r="R149" s="23">
        <v>0.21143847487001732</v>
      </c>
      <c r="S149" s="23">
        <v>0.22876949740034663</v>
      </c>
      <c r="T149" s="23">
        <v>0.25649913344887348</v>
      </c>
      <c r="U149" s="23">
        <v>0</v>
      </c>
      <c r="V149" s="24">
        <v>2885</v>
      </c>
    </row>
    <row r="150" spans="2:22" x14ac:dyDescent="0.3">
      <c r="B150" s="33" t="s">
        <v>279</v>
      </c>
      <c r="C150" s="18" t="s">
        <v>104</v>
      </c>
      <c r="D150" s="21" t="s">
        <v>328</v>
      </c>
      <c r="E150" s="23">
        <v>8.153078202995008E-2</v>
      </c>
      <c r="F150" s="23">
        <v>0.11480865224625623</v>
      </c>
      <c r="G150" s="23">
        <v>0.10704381586245147</v>
      </c>
      <c r="H150" s="23">
        <v>0.25734886300610094</v>
      </c>
      <c r="I150" s="23">
        <v>0.20576816417082641</v>
      </c>
      <c r="J150" s="23">
        <v>0.13976705490848584</v>
      </c>
      <c r="K150" s="23">
        <v>9.3732667775929007E-2</v>
      </c>
      <c r="L150" s="23">
        <v>0</v>
      </c>
      <c r="M150" s="24">
        <v>9015</v>
      </c>
      <c r="N150" s="23">
        <v>5.5350553505535055E-2</v>
      </c>
      <c r="O150" s="23">
        <v>2.9520295202952029E-2</v>
      </c>
      <c r="P150" s="23">
        <v>6.6420664206642069E-2</v>
      </c>
      <c r="Q150" s="23">
        <v>0.21955719557195572</v>
      </c>
      <c r="R150" s="23">
        <v>0.23800738007380073</v>
      </c>
      <c r="S150" s="23">
        <v>0.22509225092250923</v>
      </c>
      <c r="T150" s="23">
        <v>0.16420664206642066</v>
      </c>
      <c r="U150" s="23">
        <v>0</v>
      </c>
      <c r="V150" s="24">
        <v>2710</v>
      </c>
    </row>
    <row r="151" spans="2:22" x14ac:dyDescent="0.3">
      <c r="B151" s="33" t="s">
        <v>279</v>
      </c>
      <c r="C151" s="18" t="s">
        <v>107</v>
      </c>
      <c r="D151" s="21" t="s">
        <v>329</v>
      </c>
      <c r="E151" s="23">
        <v>5.5466666666666664E-2</v>
      </c>
      <c r="F151" s="23">
        <v>8.373333333333334E-2</v>
      </c>
      <c r="G151" s="23">
        <v>0.11466666666666667</v>
      </c>
      <c r="H151" s="23">
        <v>0.22239999999999999</v>
      </c>
      <c r="I151" s="23">
        <v>0.21386666666666668</v>
      </c>
      <c r="J151" s="23">
        <v>0.17653333333333332</v>
      </c>
      <c r="K151" s="23">
        <v>0.13386666666666666</v>
      </c>
      <c r="L151" s="23">
        <v>0</v>
      </c>
      <c r="M151" s="24">
        <v>9375</v>
      </c>
      <c r="N151" s="23">
        <v>3.4653465346534656E-2</v>
      </c>
      <c r="O151" s="23">
        <v>2.8052805280528052E-2</v>
      </c>
      <c r="P151" s="23">
        <v>6.4356435643564358E-2</v>
      </c>
      <c r="Q151" s="23">
        <v>0.15676567656765678</v>
      </c>
      <c r="R151" s="23">
        <v>0.20957095709570958</v>
      </c>
      <c r="S151" s="23">
        <v>0.25412541254125415</v>
      </c>
      <c r="T151" s="23">
        <v>0.25412541254125415</v>
      </c>
      <c r="U151" s="23">
        <v>0</v>
      </c>
      <c r="V151" s="24">
        <v>3030</v>
      </c>
    </row>
    <row r="152" spans="2:22" x14ac:dyDescent="0.3">
      <c r="B152" s="33" t="s">
        <v>279</v>
      </c>
      <c r="C152" s="18" t="s">
        <v>108</v>
      </c>
      <c r="D152" s="21" t="s">
        <v>330</v>
      </c>
      <c r="E152" s="23">
        <v>8.6036671368124124E-2</v>
      </c>
      <c r="F152" s="23">
        <v>0.10578279266572638</v>
      </c>
      <c r="G152" s="23">
        <v>0.11001410437235543</v>
      </c>
      <c r="H152" s="23">
        <v>0.23272214386459802</v>
      </c>
      <c r="I152" s="23">
        <v>0.20733427362482371</v>
      </c>
      <c r="J152" s="23">
        <v>0.14386459802538787</v>
      </c>
      <c r="K152" s="23">
        <v>0.11424541607898449</v>
      </c>
      <c r="L152" s="23">
        <v>0</v>
      </c>
      <c r="M152" s="24">
        <v>7090</v>
      </c>
      <c r="N152" s="23">
        <v>3.5343035343035345E-2</v>
      </c>
      <c r="O152" s="23">
        <v>2.7027027027027029E-2</v>
      </c>
      <c r="P152" s="23">
        <v>7.4844074844074848E-2</v>
      </c>
      <c r="Q152" s="23">
        <v>0.22037422037422039</v>
      </c>
      <c r="R152" s="23">
        <v>0.24116424116424118</v>
      </c>
      <c r="S152" s="23">
        <v>0.20790020790020791</v>
      </c>
      <c r="T152" s="23">
        <v>0.19334719334719336</v>
      </c>
      <c r="U152" s="23">
        <v>0</v>
      </c>
      <c r="V152" s="24">
        <v>2405</v>
      </c>
    </row>
    <row r="153" spans="2:22" x14ac:dyDescent="0.3">
      <c r="B153" s="33" t="s">
        <v>279</v>
      </c>
      <c r="C153" s="18" t="s">
        <v>109</v>
      </c>
      <c r="D153" s="21" t="s">
        <v>199</v>
      </c>
      <c r="E153" s="23">
        <v>7.6171875E-2</v>
      </c>
      <c r="F153" s="23">
        <v>0.115234375</v>
      </c>
      <c r="G153" s="23">
        <v>9.8958333333333329E-2</v>
      </c>
      <c r="H153" s="23">
        <v>0.20572916666666666</v>
      </c>
      <c r="I153" s="23">
        <v>0.20052083333333334</v>
      </c>
      <c r="J153" s="23">
        <v>0.16796875</v>
      </c>
      <c r="K153" s="23">
        <v>0.134765625</v>
      </c>
      <c r="L153" s="23">
        <v>0</v>
      </c>
      <c r="M153" s="24">
        <v>7680</v>
      </c>
      <c r="N153" s="23">
        <v>4.7281323877068557E-2</v>
      </c>
      <c r="O153" s="23">
        <v>3.5460992907801421E-2</v>
      </c>
      <c r="P153" s="23">
        <v>4.0189125295508277E-2</v>
      </c>
      <c r="Q153" s="23">
        <v>0.1276595744680851</v>
      </c>
      <c r="R153" s="23">
        <v>0.20330969267139479</v>
      </c>
      <c r="S153" s="23">
        <v>0.25059101654846333</v>
      </c>
      <c r="T153" s="23">
        <v>0.29550827423167847</v>
      </c>
      <c r="U153" s="23">
        <v>0</v>
      </c>
      <c r="V153" s="24">
        <v>2115</v>
      </c>
    </row>
    <row r="154" spans="2:22" x14ac:dyDescent="0.3">
      <c r="B154" s="33" t="s">
        <v>279</v>
      </c>
      <c r="C154" s="18" t="s">
        <v>110</v>
      </c>
      <c r="D154" s="21" t="s">
        <v>331</v>
      </c>
      <c r="E154" s="23">
        <v>9.4815825375170526E-2</v>
      </c>
      <c r="F154" s="23">
        <v>7.4351978171896316E-2</v>
      </c>
      <c r="G154" s="23">
        <v>0.10504774897680765</v>
      </c>
      <c r="H154" s="23">
        <v>0.24420190995907232</v>
      </c>
      <c r="I154" s="23">
        <v>0.20122783083219645</v>
      </c>
      <c r="J154" s="23">
        <v>0.16030013642564803</v>
      </c>
      <c r="K154" s="23">
        <v>0.11937244201909959</v>
      </c>
      <c r="L154" s="23">
        <v>0</v>
      </c>
      <c r="M154" s="24">
        <v>7330</v>
      </c>
      <c r="N154" s="23">
        <v>3.4722222222222224E-2</v>
      </c>
      <c r="O154" s="23">
        <v>3.2407407407407406E-2</v>
      </c>
      <c r="P154" s="23">
        <v>5.3240740740740741E-2</v>
      </c>
      <c r="Q154" s="23">
        <v>0.17824074074074073</v>
      </c>
      <c r="R154" s="23">
        <v>0.21064814814814814</v>
      </c>
      <c r="S154" s="23">
        <v>0.25694444444444442</v>
      </c>
      <c r="T154" s="23">
        <v>0.2361111111111111</v>
      </c>
      <c r="U154" s="23">
        <v>0</v>
      </c>
      <c r="V154" s="24">
        <v>2160</v>
      </c>
    </row>
    <row r="155" spans="2:22" x14ac:dyDescent="0.3">
      <c r="B155" s="33" t="s">
        <v>283</v>
      </c>
      <c r="C155" s="18" t="s">
        <v>112</v>
      </c>
      <c r="D155" s="21" t="s">
        <v>332</v>
      </c>
      <c r="E155" s="23">
        <v>9.2724679029957208E-2</v>
      </c>
      <c r="F155" s="23">
        <v>6.5620542082738945E-2</v>
      </c>
      <c r="G155" s="23">
        <v>8.9158345221112698E-2</v>
      </c>
      <c r="H155" s="23">
        <v>0.21540656205420827</v>
      </c>
      <c r="I155" s="23">
        <v>0.20399429386590584</v>
      </c>
      <c r="J155" s="23">
        <v>0.16048502139800286</v>
      </c>
      <c r="K155" s="23">
        <v>0.17261055634807418</v>
      </c>
      <c r="L155" s="23">
        <v>0</v>
      </c>
      <c r="M155" s="24">
        <v>7010</v>
      </c>
      <c r="N155" s="23">
        <v>7.0422535211267607E-3</v>
      </c>
      <c r="O155" s="23">
        <v>1.4084507042253521E-2</v>
      </c>
      <c r="P155" s="23">
        <v>4.2253521126760563E-2</v>
      </c>
      <c r="Q155" s="23">
        <v>0.176056338028169</v>
      </c>
      <c r="R155" s="23">
        <v>0.19718309859154928</v>
      </c>
      <c r="S155" s="23">
        <v>0.23239436619718309</v>
      </c>
      <c r="T155" s="23">
        <v>0.3380281690140845</v>
      </c>
      <c r="U155" s="23">
        <v>0</v>
      </c>
      <c r="V155" s="24">
        <v>710</v>
      </c>
    </row>
    <row r="156" spans="2:22" x14ac:dyDescent="0.3">
      <c r="B156" s="33" t="s">
        <v>283</v>
      </c>
      <c r="C156" s="18" t="s">
        <v>113</v>
      </c>
      <c r="D156" s="21" t="s">
        <v>200</v>
      </c>
      <c r="E156" s="23">
        <v>0.1144524236983842</v>
      </c>
      <c r="F156" s="23">
        <v>0.1310592459605027</v>
      </c>
      <c r="G156" s="23">
        <v>9.8294434470377015E-2</v>
      </c>
      <c r="H156" s="23">
        <v>0.23653500897666069</v>
      </c>
      <c r="I156" s="23">
        <v>0.19299820466786355</v>
      </c>
      <c r="J156" s="23">
        <v>0.12701974865350091</v>
      </c>
      <c r="K156" s="23">
        <v>9.9192100538599642E-2</v>
      </c>
      <c r="L156" s="23">
        <v>0</v>
      </c>
      <c r="M156" s="24">
        <v>11140</v>
      </c>
      <c r="N156" s="23" t="s">
        <v>588</v>
      </c>
      <c r="O156" s="23" t="s">
        <v>588</v>
      </c>
      <c r="P156" s="23" t="s">
        <v>588</v>
      </c>
      <c r="Q156" s="23" t="s">
        <v>588</v>
      </c>
      <c r="R156" s="23" t="s">
        <v>588</v>
      </c>
      <c r="S156" s="23" t="s">
        <v>588</v>
      </c>
      <c r="T156" s="23" t="s">
        <v>588</v>
      </c>
      <c r="U156" s="23" t="s">
        <v>588</v>
      </c>
      <c r="V156" s="24" t="s">
        <v>588</v>
      </c>
    </row>
    <row r="157" spans="2:22" x14ac:dyDescent="0.3">
      <c r="B157" s="33" t="s">
        <v>283</v>
      </c>
      <c r="C157" s="18" t="s">
        <v>114</v>
      </c>
      <c r="D157" s="21" t="s">
        <v>333</v>
      </c>
      <c r="E157" s="23">
        <v>0.11681818181818182</v>
      </c>
      <c r="F157" s="23">
        <v>0.11454545454545455</v>
      </c>
      <c r="G157" s="23">
        <v>0.105</v>
      </c>
      <c r="H157" s="23">
        <v>0.25681818181818183</v>
      </c>
      <c r="I157" s="23">
        <v>0.19272727272727272</v>
      </c>
      <c r="J157" s="23">
        <v>0.12545454545454546</v>
      </c>
      <c r="K157" s="23">
        <v>8.9090909090909096E-2</v>
      </c>
      <c r="L157" s="23">
        <v>0</v>
      </c>
      <c r="M157" s="24">
        <v>11000</v>
      </c>
      <c r="N157" s="23" t="s">
        <v>588</v>
      </c>
      <c r="O157" s="23" t="s">
        <v>588</v>
      </c>
      <c r="P157" s="23" t="s">
        <v>588</v>
      </c>
      <c r="Q157" s="23" t="s">
        <v>588</v>
      </c>
      <c r="R157" s="23" t="s">
        <v>588</v>
      </c>
      <c r="S157" s="23" t="s">
        <v>588</v>
      </c>
      <c r="T157" s="23" t="s">
        <v>588</v>
      </c>
      <c r="U157" s="23" t="s">
        <v>588</v>
      </c>
      <c r="V157" s="24" t="s">
        <v>588</v>
      </c>
    </row>
    <row r="158" spans="2:22" x14ac:dyDescent="0.3">
      <c r="B158" s="33" t="s">
        <v>283</v>
      </c>
      <c r="C158" s="18" t="s">
        <v>115</v>
      </c>
      <c r="D158" s="21" t="s">
        <v>201</v>
      </c>
      <c r="E158" s="23">
        <v>8.3711340206185564E-2</v>
      </c>
      <c r="F158" s="23">
        <v>6.8865979381443301E-2</v>
      </c>
      <c r="G158" s="23">
        <v>9.5257731958762887E-2</v>
      </c>
      <c r="H158" s="23">
        <v>0.2090721649484536</v>
      </c>
      <c r="I158" s="23">
        <v>0.20783505154639176</v>
      </c>
      <c r="J158" s="23">
        <v>0.19381443298969073</v>
      </c>
      <c r="K158" s="23">
        <v>0.14144329896907218</v>
      </c>
      <c r="L158" s="23">
        <v>0</v>
      </c>
      <c r="M158" s="24">
        <v>12125</v>
      </c>
      <c r="N158" s="23">
        <v>4.1719342604298354E-2</v>
      </c>
      <c r="O158" s="23">
        <v>2.9077117572692796E-2</v>
      </c>
      <c r="P158" s="23">
        <v>5.8154235145385591E-2</v>
      </c>
      <c r="Q158" s="23">
        <v>0.17699115044247787</v>
      </c>
      <c r="R158" s="23">
        <v>0.21744627054361568</v>
      </c>
      <c r="S158" s="23">
        <v>0.26169405815423513</v>
      </c>
      <c r="T158" s="23">
        <v>0.21491782553729458</v>
      </c>
      <c r="U158" s="23">
        <v>0</v>
      </c>
      <c r="V158" s="24">
        <v>3955</v>
      </c>
    </row>
    <row r="159" spans="2:22" x14ac:dyDescent="0.3">
      <c r="B159" s="33" t="s">
        <v>283</v>
      </c>
      <c r="C159" s="18" t="s">
        <v>116</v>
      </c>
      <c r="D159" s="21" t="s">
        <v>202</v>
      </c>
      <c r="E159" s="23">
        <v>6.3567362428842505E-2</v>
      </c>
      <c r="F159" s="23">
        <v>6.6413662239089177E-2</v>
      </c>
      <c r="G159" s="23">
        <v>9.2030360531309294E-2</v>
      </c>
      <c r="H159" s="23">
        <v>0.21015180265654648</v>
      </c>
      <c r="I159" s="23">
        <v>0.20161290322580644</v>
      </c>
      <c r="J159" s="23">
        <v>0.1954459203036053</v>
      </c>
      <c r="K159" s="23">
        <v>0.17030360531309299</v>
      </c>
      <c r="L159" s="23">
        <v>0</v>
      </c>
      <c r="M159" s="24">
        <v>10540</v>
      </c>
      <c r="N159" s="23">
        <v>4.3893129770992363E-2</v>
      </c>
      <c r="O159" s="23">
        <v>3.6259541984732822E-2</v>
      </c>
      <c r="P159" s="23">
        <v>4.9618320610687022E-2</v>
      </c>
      <c r="Q159" s="23">
        <v>0.13931297709923665</v>
      </c>
      <c r="R159" s="23">
        <v>0.17366412213740459</v>
      </c>
      <c r="S159" s="23">
        <v>0.26908396946564883</v>
      </c>
      <c r="T159" s="23">
        <v>0.2862595419847328</v>
      </c>
      <c r="U159" s="23">
        <v>0</v>
      </c>
      <c r="V159" s="24">
        <v>2620</v>
      </c>
    </row>
    <row r="160" spans="2:22" x14ac:dyDescent="0.3">
      <c r="B160" s="33" t="s">
        <v>283</v>
      </c>
      <c r="C160" s="18" t="s">
        <v>117</v>
      </c>
      <c r="D160" s="21" t="s">
        <v>203</v>
      </c>
      <c r="E160" s="23">
        <v>8.3575883575883581E-2</v>
      </c>
      <c r="F160" s="23">
        <v>0.11226611226611227</v>
      </c>
      <c r="G160" s="23">
        <v>0.10914760914760915</v>
      </c>
      <c r="H160" s="23">
        <v>0.24615384615384617</v>
      </c>
      <c r="I160" s="23">
        <v>0.20436590436590438</v>
      </c>
      <c r="J160" s="23">
        <v>0.13555093555093556</v>
      </c>
      <c r="K160" s="23">
        <v>0.10893970893970895</v>
      </c>
      <c r="L160" s="23">
        <v>0</v>
      </c>
      <c r="M160" s="24">
        <v>24050</v>
      </c>
      <c r="N160" s="23">
        <v>8.1007488087134108E-2</v>
      </c>
      <c r="O160" s="23">
        <v>5.9223961878829133E-2</v>
      </c>
      <c r="P160" s="23">
        <v>7.0115724982981617E-2</v>
      </c>
      <c r="Q160" s="23">
        <v>0.1865214431586113</v>
      </c>
      <c r="R160" s="23">
        <v>0.20966643975493532</v>
      </c>
      <c r="S160" s="23">
        <v>0.19264805990469708</v>
      </c>
      <c r="T160" s="23">
        <v>0.20081688223281144</v>
      </c>
      <c r="U160" s="23">
        <v>0</v>
      </c>
      <c r="V160" s="24">
        <v>7345</v>
      </c>
    </row>
    <row r="161" spans="2:22" x14ac:dyDescent="0.3">
      <c r="B161" s="33" t="s">
        <v>283</v>
      </c>
      <c r="C161" s="18" t="s">
        <v>118</v>
      </c>
      <c r="D161" s="21" t="s">
        <v>204</v>
      </c>
      <c r="E161" s="23">
        <v>7.5750357313006195E-2</v>
      </c>
      <c r="F161" s="23">
        <v>8.194378275369224E-2</v>
      </c>
      <c r="G161" s="23">
        <v>0.11005240590757503</v>
      </c>
      <c r="H161" s="23">
        <v>0.22915674130538352</v>
      </c>
      <c r="I161" s="23">
        <v>0.20914721295855168</v>
      </c>
      <c r="J161" s="23">
        <v>0.15483563601715103</v>
      </c>
      <c r="K161" s="23">
        <v>0.1391138637446403</v>
      </c>
      <c r="L161" s="23">
        <v>0</v>
      </c>
      <c r="M161" s="24">
        <v>10495</v>
      </c>
      <c r="N161" s="23">
        <v>5.518169582772544E-2</v>
      </c>
      <c r="O161" s="23">
        <v>3.3647375504710635E-2</v>
      </c>
      <c r="P161" s="23">
        <v>6.7294751009421269E-2</v>
      </c>
      <c r="Q161" s="23">
        <v>0.18977119784656796</v>
      </c>
      <c r="R161" s="23">
        <v>0.20188425302826379</v>
      </c>
      <c r="S161" s="23">
        <v>0.20995962314939434</v>
      </c>
      <c r="T161" s="23">
        <v>0.24226110363391656</v>
      </c>
      <c r="U161" s="23">
        <v>0</v>
      </c>
      <c r="V161" s="24">
        <v>3715</v>
      </c>
    </row>
    <row r="162" spans="2:22" x14ac:dyDescent="0.3">
      <c r="B162" s="33" t="s">
        <v>283</v>
      </c>
      <c r="C162" s="18" t="s">
        <v>119</v>
      </c>
      <c r="D162" s="21" t="s">
        <v>334</v>
      </c>
      <c r="E162" s="23">
        <v>6.9353327085285854E-2</v>
      </c>
      <c r="F162" s="23">
        <v>9.4657919400187446E-2</v>
      </c>
      <c r="G162" s="23">
        <v>9.840674789128398E-2</v>
      </c>
      <c r="H162" s="23">
        <v>0.18837863167760074</v>
      </c>
      <c r="I162" s="23">
        <v>0.20056232427366447</v>
      </c>
      <c r="J162" s="23">
        <v>0.19306466729147143</v>
      </c>
      <c r="K162" s="23">
        <v>0.15651358950328023</v>
      </c>
      <c r="L162" s="23">
        <v>0</v>
      </c>
      <c r="M162" s="24">
        <v>5335</v>
      </c>
      <c r="N162" s="23">
        <v>4.7393364928909949E-2</v>
      </c>
      <c r="O162" s="23">
        <v>2.3696682464454975E-2</v>
      </c>
      <c r="P162" s="23">
        <v>4.2654028436018961E-2</v>
      </c>
      <c r="Q162" s="23">
        <v>0.10426540284360189</v>
      </c>
      <c r="R162" s="23">
        <v>0.18009478672985782</v>
      </c>
      <c r="S162" s="23">
        <v>0.2890995260663507</v>
      </c>
      <c r="T162" s="23">
        <v>0.3127962085308057</v>
      </c>
      <c r="U162" s="23">
        <v>0</v>
      </c>
      <c r="V162" s="24">
        <v>1055</v>
      </c>
    </row>
    <row r="163" spans="2:22" x14ac:dyDescent="0.3">
      <c r="B163" s="33" t="s">
        <v>283</v>
      </c>
      <c r="C163" s="18" t="s">
        <v>120</v>
      </c>
      <c r="D163" s="21" t="s">
        <v>335</v>
      </c>
      <c r="E163" s="23">
        <v>8.0385852090032156E-2</v>
      </c>
      <c r="F163" s="23">
        <v>0.11166325635779012</v>
      </c>
      <c r="G163" s="23">
        <v>0.10435545162233265</v>
      </c>
      <c r="H163" s="23">
        <v>0.23297281496638411</v>
      </c>
      <c r="I163" s="23">
        <v>0.21397252265419467</v>
      </c>
      <c r="J163" s="23">
        <v>0.14878690441391407</v>
      </c>
      <c r="K163" s="23">
        <v>0.10815551008477053</v>
      </c>
      <c r="L163" s="23">
        <v>0</v>
      </c>
      <c r="M163" s="24">
        <v>17105</v>
      </c>
      <c r="N163" s="23">
        <v>3.3985581874356331E-2</v>
      </c>
      <c r="O163" s="23">
        <v>1.9567456230690009E-2</v>
      </c>
      <c r="P163" s="23">
        <v>7.209062821833162E-2</v>
      </c>
      <c r="Q163" s="23">
        <v>0.18949536560247168</v>
      </c>
      <c r="R163" s="23">
        <v>0.23171987641606592</v>
      </c>
      <c r="S163" s="23">
        <v>0.23274974253347064</v>
      </c>
      <c r="T163" s="23">
        <v>0.22142121524201855</v>
      </c>
      <c r="U163" s="23">
        <v>0</v>
      </c>
      <c r="V163" s="24">
        <v>4855</v>
      </c>
    </row>
    <row r="164" spans="2:22" x14ac:dyDescent="0.3">
      <c r="B164" s="33" t="s">
        <v>283</v>
      </c>
      <c r="C164" s="18" t="s">
        <v>121</v>
      </c>
      <c r="D164" s="21" t="s">
        <v>205</v>
      </c>
      <c r="E164" s="23">
        <v>8.5137085137085136E-2</v>
      </c>
      <c r="F164" s="23">
        <v>0.1164021164021164</v>
      </c>
      <c r="G164" s="23">
        <v>0.11063011063011063</v>
      </c>
      <c r="H164" s="23">
        <v>0.24482924482924484</v>
      </c>
      <c r="I164" s="23">
        <v>0.20298220298220299</v>
      </c>
      <c r="J164" s="23">
        <v>0.14141414141414141</v>
      </c>
      <c r="K164" s="23">
        <v>9.8605098605098598E-2</v>
      </c>
      <c r="L164" s="23">
        <v>0</v>
      </c>
      <c r="M164" s="24">
        <v>10395</v>
      </c>
      <c r="N164" s="23">
        <v>5.3677932405566599E-2</v>
      </c>
      <c r="O164" s="23">
        <v>4.37375745526839E-2</v>
      </c>
      <c r="P164" s="23">
        <v>6.1630218687872766E-2</v>
      </c>
      <c r="Q164" s="23">
        <v>0.20278330019880716</v>
      </c>
      <c r="R164" s="23">
        <v>0.24055666003976142</v>
      </c>
      <c r="S164" s="23">
        <v>0.22067594433399601</v>
      </c>
      <c r="T164" s="23">
        <v>0.17693836978131214</v>
      </c>
      <c r="U164" s="23">
        <v>0</v>
      </c>
      <c r="V164" s="24">
        <v>2515</v>
      </c>
    </row>
    <row r="165" spans="2:22" x14ac:dyDescent="0.3">
      <c r="B165" s="33" t="s">
        <v>283</v>
      </c>
      <c r="C165" s="18" t="s">
        <v>122</v>
      </c>
      <c r="D165" s="21" t="s">
        <v>206</v>
      </c>
      <c r="E165" s="23">
        <v>8.7081684059014036E-2</v>
      </c>
      <c r="F165" s="23">
        <v>0.10867218423893486</v>
      </c>
      <c r="G165" s="23">
        <v>0.12162648434688737</v>
      </c>
      <c r="H165" s="23">
        <v>0.2436128103634401</v>
      </c>
      <c r="I165" s="23">
        <v>0.19791291831594099</v>
      </c>
      <c r="J165" s="23">
        <v>0.13745951781216265</v>
      </c>
      <c r="K165" s="23">
        <v>0.10327455919395466</v>
      </c>
      <c r="L165" s="23">
        <v>0</v>
      </c>
      <c r="M165" s="24">
        <v>13895</v>
      </c>
      <c r="N165" s="23">
        <v>3.3570701932858597E-2</v>
      </c>
      <c r="O165" s="23">
        <v>2.7466937945066123E-2</v>
      </c>
      <c r="P165" s="23">
        <v>8.952187182095625E-2</v>
      </c>
      <c r="Q165" s="23">
        <v>0.25737538148524924</v>
      </c>
      <c r="R165" s="23">
        <v>0.24821973550356052</v>
      </c>
      <c r="S165" s="23">
        <v>0.18819938962360122</v>
      </c>
      <c r="T165" s="23">
        <v>0.15462868769074262</v>
      </c>
      <c r="U165" s="23">
        <v>0</v>
      </c>
      <c r="V165" s="24">
        <v>4915</v>
      </c>
    </row>
    <row r="166" spans="2:22" x14ac:dyDescent="0.3">
      <c r="B166" s="33" t="s">
        <v>283</v>
      </c>
      <c r="C166" s="18" t="s">
        <v>123</v>
      </c>
      <c r="D166" s="21" t="s">
        <v>336</v>
      </c>
      <c r="E166" s="23">
        <v>8.1281750683860884E-2</v>
      </c>
      <c r="F166" s="23">
        <v>9.769441187964048E-2</v>
      </c>
      <c r="G166" s="23">
        <v>0.11254396248534584</v>
      </c>
      <c r="H166" s="23">
        <v>0.22352481438061744</v>
      </c>
      <c r="I166" s="23">
        <v>0.1981242672919109</v>
      </c>
      <c r="J166" s="23">
        <v>0.15513872606486909</v>
      </c>
      <c r="K166" s="23">
        <v>0.13130128956623682</v>
      </c>
      <c r="L166" s="23">
        <v>0</v>
      </c>
      <c r="M166" s="24">
        <v>12795</v>
      </c>
      <c r="N166" s="23">
        <v>2.4975024975024976E-2</v>
      </c>
      <c r="O166" s="23">
        <v>1.5984015984015984E-2</v>
      </c>
      <c r="P166" s="23">
        <v>8.5914085914085919E-2</v>
      </c>
      <c r="Q166" s="23">
        <v>0.22477522477522477</v>
      </c>
      <c r="R166" s="23">
        <v>0.21578421578421578</v>
      </c>
      <c r="S166" s="23">
        <v>0.21578421578421578</v>
      </c>
      <c r="T166" s="23">
        <v>0.21678321678321677</v>
      </c>
      <c r="U166" s="23">
        <v>0</v>
      </c>
      <c r="V166" s="24">
        <v>5005</v>
      </c>
    </row>
    <row r="167" spans="2:22" x14ac:dyDescent="0.3">
      <c r="B167" s="33" t="s">
        <v>283</v>
      </c>
      <c r="C167" s="18" t="s">
        <v>124</v>
      </c>
      <c r="D167" s="21" t="s">
        <v>207</v>
      </c>
      <c r="E167" s="23">
        <v>8.3583083583083584E-2</v>
      </c>
      <c r="F167" s="23">
        <v>0.11122211122211122</v>
      </c>
      <c r="G167" s="23">
        <v>0.10755910755910755</v>
      </c>
      <c r="H167" s="23">
        <v>0.24575424575424576</v>
      </c>
      <c r="I167" s="23">
        <v>0.21345321345321344</v>
      </c>
      <c r="J167" s="23">
        <v>0.13952713952713952</v>
      </c>
      <c r="K167" s="23">
        <v>9.9567099567099568E-2</v>
      </c>
      <c r="L167" s="23">
        <v>0</v>
      </c>
      <c r="M167" s="24">
        <v>15015</v>
      </c>
      <c r="N167" s="23">
        <v>0.10669456066945607</v>
      </c>
      <c r="O167" s="23">
        <v>7.3221757322175729E-2</v>
      </c>
      <c r="P167" s="23">
        <v>4.6025104602510462E-2</v>
      </c>
      <c r="Q167" s="23">
        <v>0.14644351464435146</v>
      </c>
      <c r="R167" s="23">
        <v>0.20292887029288703</v>
      </c>
      <c r="S167" s="23">
        <v>0.20292887029288703</v>
      </c>
      <c r="T167" s="23">
        <v>0.22384937238493724</v>
      </c>
      <c r="U167" s="23">
        <v>0</v>
      </c>
      <c r="V167" s="24">
        <v>2390</v>
      </c>
    </row>
    <row r="168" spans="2:22" x14ac:dyDescent="0.3">
      <c r="B168" s="33" t="s">
        <v>283</v>
      </c>
      <c r="C168" s="18" t="s">
        <v>125</v>
      </c>
      <c r="D168" s="21" t="s">
        <v>208</v>
      </c>
      <c r="E168" s="23" t="s">
        <v>588</v>
      </c>
      <c r="F168" s="23" t="s">
        <v>588</v>
      </c>
      <c r="G168" s="23" t="s">
        <v>588</v>
      </c>
      <c r="H168" s="23" t="s">
        <v>588</v>
      </c>
      <c r="I168" s="23" t="s">
        <v>588</v>
      </c>
      <c r="J168" s="23" t="s">
        <v>588</v>
      </c>
      <c r="K168" s="23" t="s">
        <v>588</v>
      </c>
      <c r="L168" s="23" t="s">
        <v>588</v>
      </c>
      <c r="M168" s="24" t="s">
        <v>588</v>
      </c>
      <c r="N168" s="23" t="s">
        <v>588</v>
      </c>
      <c r="O168" s="23" t="s">
        <v>588</v>
      </c>
      <c r="P168" s="23" t="s">
        <v>588</v>
      </c>
      <c r="Q168" s="23" t="s">
        <v>588</v>
      </c>
      <c r="R168" s="23" t="s">
        <v>588</v>
      </c>
      <c r="S168" s="23" t="s">
        <v>588</v>
      </c>
      <c r="T168" s="23" t="s">
        <v>588</v>
      </c>
      <c r="U168" s="23" t="s">
        <v>588</v>
      </c>
      <c r="V168" s="24" t="s">
        <v>588</v>
      </c>
    </row>
    <row r="169" spans="2:22" x14ac:dyDescent="0.3">
      <c r="B169" s="33" t="s">
        <v>283</v>
      </c>
      <c r="C169" s="18" t="s">
        <v>126</v>
      </c>
      <c r="D169" s="21" t="s">
        <v>337</v>
      </c>
      <c r="E169" s="23">
        <v>0.10293410293410293</v>
      </c>
      <c r="F169" s="23">
        <v>0.10245310245310245</v>
      </c>
      <c r="G169" s="23">
        <v>0.10004810004810005</v>
      </c>
      <c r="H169" s="23">
        <v>0.23617123617123617</v>
      </c>
      <c r="I169" s="23">
        <v>0.19624819624819625</v>
      </c>
      <c r="J169" s="23">
        <v>0.14381914381914382</v>
      </c>
      <c r="K169" s="23">
        <v>0.11832611832611832</v>
      </c>
      <c r="L169" s="23">
        <v>0</v>
      </c>
      <c r="M169" s="24">
        <v>10395</v>
      </c>
      <c r="N169" s="23">
        <v>6.6780821917808222E-2</v>
      </c>
      <c r="O169" s="23">
        <v>4.7945205479452052E-2</v>
      </c>
      <c r="P169" s="23">
        <v>7.1917808219178078E-2</v>
      </c>
      <c r="Q169" s="23">
        <v>0.20547945205479451</v>
      </c>
      <c r="R169" s="23">
        <v>0.19006849315068494</v>
      </c>
      <c r="S169" s="23">
        <v>0.20205479452054795</v>
      </c>
      <c r="T169" s="23">
        <v>0.21575342465753425</v>
      </c>
      <c r="U169" s="23">
        <v>0</v>
      </c>
      <c r="V169" s="24">
        <v>2920</v>
      </c>
    </row>
    <row r="170" spans="2:22" x14ac:dyDescent="0.3">
      <c r="B170" s="33" t="s">
        <v>283</v>
      </c>
      <c r="C170" s="18" t="s">
        <v>127</v>
      </c>
      <c r="D170" s="21" t="s">
        <v>209</v>
      </c>
      <c r="E170" s="23">
        <v>8.5508891411275073E-2</v>
      </c>
      <c r="F170" s="23">
        <v>9.8373060915626184E-2</v>
      </c>
      <c r="G170" s="23">
        <v>0.11993946273174423</v>
      </c>
      <c r="H170" s="23">
        <v>0.24025728339008703</v>
      </c>
      <c r="I170" s="23">
        <v>0.19863791146424517</v>
      </c>
      <c r="J170" s="23">
        <v>0.14907302307983353</v>
      </c>
      <c r="K170" s="23">
        <v>0.10821036700718881</v>
      </c>
      <c r="L170" s="23">
        <v>0</v>
      </c>
      <c r="M170" s="24">
        <v>13215</v>
      </c>
      <c r="N170" s="23">
        <v>3.9432176656151417E-2</v>
      </c>
      <c r="O170" s="23">
        <v>2.996845425867508E-2</v>
      </c>
      <c r="P170" s="23">
        <v>7.0977917981072558E-2</v>
      </c>
      <c r="Q170" s="23">
        <v>0.18769716088328076</v>
      </c>
      <c r="R170" s="23">
        <v>0.20347003154574134</v>
      </c>
      <c r="S170" s="23">
        <v>0.23659305993690852</v>
      </c>
      <c r="T170" s="23">
        <v>0.23186119873817035</v>
      </c>
      <c r="U170" s="23">
        <v>0</v>
      </c>
      <c r="V170" s="24">
        <v>3170</v>
      </c>
    </row>
    <row r="171" spans="2:22" x14ac:dyDescent="0.3">
      <c r="B171" s="33" t="s">
        <v>283</v>
      </c>
      <c r="C171" s="18" t="s">
        <v>128</v>
      </c>
      <c r="D171" s="21" t="s">
        <v>338</v>
      </c>
      <c r="E171" s="23">
        <v>9.8273572377158031E-2</v>
      </c>
      <c r="F171" s="23">
        <v>0.11620185922974767</v>
      </c>
      <c r="G171" s="23">
        <v>9.2961487383798141E-2</v>
      </c>
      <c r="H171" s="23">
        <v>0.1852589641434263</v>
      </c>
      <c r="I171" s="23">
        <v>0.18946436476316955</v>
      </c>
      <c r="J171" s="23">
        <v>0.16910137228862329</v>
      </c>
      <c r="K171" s="23">
        <v>0.14873837981407703</v>
      </c>
      <c r="L171" s="23">
        <v>0</v>
      </c>
      <c r="M171" s="24">
        <v>22590</v>
      </c>
      <c r="N171" s="23">
        <v>5.2219321148825062E-2</v>
      </c>
      <c r="O171" s="23">
        <v>4.1775456919060053E-2</v>
      </c>
      <c r="P171" s="23">
        <v>5.5700609225413401E-2</v>
      </c>
      <c r="Q171" s="23">
        <v>0.13228894691035684</v>
      </c>
      <c r="R171" s="23">
        <v>0.1906005221932115</v>
      </c>
      <c r="S171" s="23">
        <v>0.24543080939947781</v>
      </c>
      <c r="T171" s="23">
        <v>0.28111401218450827</v>
      </c>
      <c r="U171" s="23">
        <v>0</v>
      </c>
      <c r="V171" s="24">
        <v>5745</v>
      </c>
    </row>
    <row r="172" spans="2:22" x14ac:dyDescent="0.3">
      <c r="B172" s="33" t="s">
        <v>290</v>
      </c>
      <c r="C172" s="18" t="s">
        <v>129</v>
      </c>
      <c r="D172" s="21" t="s">
        <v>210</v>
      </c>
      <c r="E172" s="23">
        <v>4.8402710551790899E-2</v>
      </c>
      <c r="F172" s="23">
        <v>6.9699903194578902E-2</v>
      </c>
      <c r="G172" s="23">
        <v>0.10551790900290416</v>
      </c>
      <c r="H172" s="23">
        <v>0.20135527589545016</v>
      </c>
      <c r="I172" s="23">
        <v>0.20135527589545016</v>
      </c>
      <c r="J172" s="23">
        <v>0.21103581800580831</v>
      </c>
      <c r="K172" s="23">
        <v>0.16166505324298161</v>
      </c>
      <c r="L172" s="23">
        <v>0</v>
      </c>
      <c r="M172" s="24">
        <v>5165</v>
      </c>
      <c r="N172" s="23">
        <v>2.7210884353741496E-2</v>
      </c>
      <c r="O172" s="23">
        <v>2.7210884353741496E-2</v>
      </c>
      <c r="P172" s="23">
        <v>5.4421768707482991E-2</v>
      </c>
      <c r="Q172" s="23">
        <v>0.16326530612244897</v>
      </c>
      <c r="R172" s="23">
        <v>0.20408163265306123</v>
      </c>
      <c r="S172" s="23">
        <v>0.26303854875283444</v>
      </c>
      <c r="T172" s="23">
        <v>0.26303854875283444</v>
      </c>
      <c r="U172" s="23">
        <v>0</v>
      </c>
      <c r="V172" s="24">
        <v>2205</v>
      </c>
    </row>
    <row r="173" spans="2:22" x14ac:dyDescent="0.3">
      <c r="B173" s="33" t="s">
        <v>290</v>
      </c>
      <c r="C173" s="18" t="s">
        <v>130</v>
      </c>
      <c r="D173" s="21" t="s">
        <v>211</v>
      </c>
      <c r="E173" s="23">
        <v>7.1117561683599423E-2</v>
      </c>
      <c r="F173" s="23">
        <v>9.9782293178519596E-2</v>
      </c>
      <c r="G173" s="23">
        <v>0.11973875181422351</v>
      </c>
      <c r="H173" s="23">
        <v>0.24528301886792453</v>
      </c>
      <c r="I173" s="23">
        <v>0.2137155297532656</v>
      </c>
      <c r="J173" s="23">
        <v>0.14150943396226415</v>
      </c>
      <c r="K173" s="23">
        <v>0.10849056603773585</v>
      </c>
      <c r="L173" s="23">
        <v>0</v>
      </c>
      <c r="M173" s="24">
        <v>13780</v>
      </c>
      <c r="N173" s="23">
        <v>5.3596614950634697E-2</v>
      </c>
      <c r="O173" s="23">
        <v>3.3850493653032443E-2</v>
      </c>
      <c r="P173" s="23">
        <v>7.0521861777150918E-2</v>
      </c>
      <c r="Q173" s="23">
        <v>0.21156558533145275</v>
      </c>
      <c r="R173" s="23">
        <v>0.22708039492242596</v>
      </c>
      <c r="S173" s="23">
        <v>0.20733427362482371</v>
      </c>
      <c r="T173" s="23">
        <v>0.19464033850493653</v>
      </c>
      <c r="U173" s="23">
        <v>0</v>
      </c>
      <c r="V173" s="24">
        <v>3545</v>
      </c>
    </row>
    <row r="174" spans="2:22" x14ac:dyDescent="0.3">
      <c r="B174" s="33" t="s">
        <v>290</v>
      </c>
      <c r="C174" s="18" t="s">
        <v>131</v>
      </c>
      <c r="D174" s="21" t="s">
        <v>212</v>
      </c>
      <c r="E174" s="23">
        <v>8.6690017513134848E-2</v>
      </c>
      <c r="F174" s="23">
        <v>7.0928196147110337E-2</v>
      </c>
      <c r="G174" s="23">
        <v>9.2819614711033269E-2</v>
      </c>
      <c r="H174" s="23">
        <v>0.20315236427320491</v>
      </c>
      <c r="I174" s="23">
        <v>0.2075306479859895</v>
      </c>
      <c r="J174" s="23">
        <v>0.18739054290718038</v>
      </c>
      <c r="K174" s="23">
        <v>0.15148861646234676</v>
      </c>
      <c r="L174" s="23">
        <v>0</v>
      </c>
      <c r="M174" s="24">
        <v>5710</v>
      </c>
      <c r="N174" s="23">
        <v>5.7065217391304345E-2</v>
      </c>
      <c r="O174" s="23">
        <v>3.8043478260869568E-2</v>
      </c>
      <c r="P174" s="23">
        <v>5.7065217391304345E-2</v>
      </c>
      <c r="Q174" s="23">
        <v>0.13043478260869565</v>
      </c>
      <c r="R174" s="23">
        <v>0.1875</v>
      </c>
      <c r="S174" s="23">
        <v>0.2608695652173913</v>
      </c>
      <c r="T174" s="23">
        <v>0.27445652173913043</v>
      </c>
      <c r="U174" s="23">
        <v>0</v>
      </c>
      <c r="V174" s="24">
        <v>1840</v>
      </c>
    </row>
    <row r="175" spans="2:22" x14ac:dyDescent="0.3">
      <c r="B175" s="33" t="s">
        <v>290</v>
      </c>
      <c r="C175" s="18" t="s">
        <v>132</v>
      </c>
      <c r="D175" s="21" t="s">
        <v>213</v>
      </c>
      <c r="E175" s="23">
        <v>1.0342950462710943E-2</v>
      </c>
      <c r="F175" s="23">
        <v>3.483941208492107E-2</v>
      </c>
      <c r="G175" s="23">
        <v>0.13391399020141534</v>
      </c>
      <c r="H175" s="23">
        <v>0.31409907457811648</v>
      </c>
      <c r="I175" s="23">
        <v>0.23244420250408274</v>
      </c>
      <c r="J175" s="23">
        <v>0.15296679368535657</v>
      </c>
      <c r="K175" s="23">
        <v>0.12139357648339684</v>
      </c>
      <c r="L175" s="23">
        <v>0</v>
      </c>
      <c r="M175" s="24">
        <v>9185</v>
      </c>
      <c r="N175" s="23">
        <v>1.7953321364452424E-3</v>
      </c>
      <c r="O175" s="23">
        <v>1.7953321364452424E-3</v>
      </c>
      <c r="P175" s="23">
        <v>7.719928186714542E-2</v>
      </c>
      <c r="Q175" s="23">
        <v>0.23339317773788151</v>
      </c>
      <c r="R175" s="23">
        <v>0.22980251346499103</v>
      </c>
      <c r="S175" s="23">
        <v>0.22082585278276481</v>
      </c>
      <c r="T175" s="23">
        <v>0.23339317773788151</v>
      </c>
      <c r="U175" s="23">
        <v>0</v>
      </c>
      <c r="V175" s="24">
        <v>2785</v>
      </c>
    </row>
    <row r="176" spans="2:22" x14ac:dyDescent="0.3">
      <c r="B176" s="33" t="s">
        <v>290</v>
      </c>
      <c r="C176" s="18" t="s">
        <v>134</v>
      </c>
      <c r="D176" s="21" t="s">
        <v>214</v>
      </c>
      <c r="E176" s="23">
        <v>6.2544420753375976E-2</v>
      </c>
      <c r="F176" s="23">
        <v>6.1122956645344707E-2</v>
      </c>
      <c r="G176" s="23">
        <v>9.3105899076048326E-2</v>
      </c>
      <c r="H176" s="23">
        <v>0.20824449182658139</v>
      </c>
      <c r="I176" s="23">
        <v>0.21321961620469082</v>
      </c>
      <c r="J176" s="23">
        <v>0.20966595593461265</v>
      </c>
      <c r="K176" s="23">
        <v>0.15067519545131486</v>
      </c>
      <c r="L176" s="23">
        <v>0</v>
      </c>
      <c r="M176" s="24">
        <v>7035</v>
      </c>
      <c r="N176" s="23">
        <v>3.2758620689655175E-2</v>
      </c>
      <c r="O176" s="23">
        <v>3.2758620689655175E-2</v>
      </c>
      <c r="P176" s="23">
        <v>6.0344827586206899E-2</v>
      </c>
      <c r="Q176" s="23">
        <v>0.15172413793103448</v>
      </c>
      <c r="R176" s="23">
        <v>0.20344827586206896</v>
      </c>
      <c r="S176" s="23">
        <v>0.27586206896551724</v>
      </c>
      <c r="T176" s="23">
        <v>0.24310344827586206</v>
      </c>
      <c r="U176" s="23">
        <v>0</v>
      </c>
      <c r="V176" s="24">
        <v>2900</v>
      </c>
    </row>
    <row r="177" spans="2:22" x14ac:dyDescent="0.3">
      <c r="B177" s="33" t="s">
        <v>290</v>
      </c>
      <c r="C177" s="18" t="s">
        <v>135</v>
      </c>
      <c r="D177" s="21" t="s">
        <v>339</v>
      </c>
      <c r="E177" s="23">
        <v>6.9039145907473315E-2</v>
      </c>
      <c r="F177" s="23">
        <v>9.1459074733096085E-2</v>
      </c>
      <c r="G177" s="23">
        <v>0.11494661921708185</v>
      </c>
      <c r="H177" s="23">
        <v>0.21708185053380782</v>
      </c>
      <c r="I177" s="23">
        <v>0.20355871886120996</v>
      </c>
      <c r="J177" s="23">
        <v>0.17010676156583629</v>
      </c>
      <c r="K177" s="23">
        <v>0.13380782918149467</v>
      </c>
      <c r="L177" s="23">
        <v>0</v>
      </c>
      <c r="M177" s="24">
        <v>14050</v>
      </c>
      <c r="N177" s="23" t="s">
        <v>588</v>
      </c>
      <c r="O177" s="23" t="s">
        <v>588</v>
      </c>
      <c r="P177" s="23" t="s">
        <v>588</v>
      </c>
      <c r="Q177" s="23" t="s">
        <v>588</v>
      </c>
      <c r="R177" s="23" t="s">
        <v>588</v>
      </c>
      <c r="S177" s="23" t="s">
        <v>588</v>
      </c>
      <c r="T177" s="23" t="s">
        <v>588</v>
      </c>
      <c r="U177" s="23" t="s">
        <v>588</v>
      </c>
      <c r="V177" s="24" t="s">
        <v>588</v>
      </c>
    </row>
    <row r="178" spans="2:22" x14ac:dyDescent="0.3">
      <c r="B178" s="33" t="s">
        <v>290</v>
      </c>
      <c r="C178" s="18" t="s">
        <v>136</v>
      </c>
      <c r="D178" s="21" t="s">
        <v>215</v>
      </c>
      <c r="E178" s="23">
        <v>7.0975187536064632E-2</v>
      </c>
      <c r="F178" s="23">
        <v>9.5210617426428154E-2</v>
      </c>
      <c r="G178" s="23">
        <v>0.12579342181188691</v>
      </c>
      <c r="H178" s="23">
        <v>0.21754183496826313</v>
      </c>
      <c r="I178" s="23">
        <v>0.20080784766301213</v>
      </c>
      <c r="J178" s="23">
        <v>0.1477207155222158</v>
      </c>
      <c r="K178" s="23">
        <v>0.14195037507212926</v>
      </c>
      <c r="L178" s="23">
        <v>0</v>
      </c>
      <c r="M178" s="24">
        <v>8665</v>
      </c>
      <c r="N178" s="23">
        <v>4.790419161676647E-2</v>
      </c>
      <c r="O178" s="23">
        <v>2.7944111776447105E-2</v>
      </c>
      <c r="P178" s="23">
        <v>6.1876247504990017E-2</v>
      </c>
      <c r="Q178" s="23">
        <v>0.1497005988023952</v>
      </c>
      <c r="R178" s="23">
        <v>0.18363273453093812</v>
      </c>
      <c r="S178" s="23">
        <v>0.21556886227544911</v>
      </c>
      <c r="T178" s="23">
        <v>0.31337325349301398</v>
      </c>
      <c r="U178" s="23">
        <v>0</v>
      </c>
      <c r="V178" s="24">
        <v>2505</v>
      </c>
    </row>
    <row r="179" spans="2:22" x14ac:dyDescent="0.3">
      <c r="B179" s="33" t="s">
        <v>290</v>
      </c>
      <c r="C179" s="18" t="s">
        <v>137</v>
      </c>
      <c r="D179" s="21" t="s">
        <v>216</v>
      </c>
      <c r="E179" s="23">
        <v>6.1825318940137389E-2</v>
      </c>
      <c r="F179" s="23">
        <v>0.11285574092247301</v>
      </c>
      <c r="G179" s="23">
        <v>0.1197252208047105</v>
      </c>
      <c r="H179" s="23">
        <v>0.21786064769381747</v>
      </c>
      <c r="I179" s="23">
        <v>0.18743866535819431</v>
      </c>
      <c r="J179" s="23">
        <v>0.16094210009813542</v>
      </c>
      <c r="K179" s="23">
        <v>0.13935230618253189</v>
      </c>
      <c r="L179" s="23">
        <v>0</v>
      </c>
      <c r="M179" s="24">
        <v>5095</v>
      </c>
      <c r="N179" s="23">
        <v>5.5776892430278883E-2</v>
      </c>
      <c r="O179" s="23">
        <v>4.3824701195219126E-2</v>
      </c>
      <c r="P179" s="23">
        <v>4.7808764940239043E-2</v>
      </c>
      <c r="Q179" s="23">
        <v>0.12749003984063745</v>
      </c>
      <c r="R179" s="23">
        <v>0.16733067729083664</v>
      </c>
      <c r="S179" s="23">
        <v>0.23505976095617531</v>
      </c>
      <c r="T179" s="23">
        <v>0.31872509960159362</v>
      </c>
      <c r="U179" s="23">
        <v>0</v>
      </c>
      <c r="V179" s="24">
        <v>1255</v>
      </c>
    </row>
    <row r="180" spans="2:22" x14ac:dyDescent="0.3">
      <c r="B180" s="33" t="s">
        <v>290</v>
      </c>
      <c r="C180" s="18" t="s">
        <v>138</v>
      </c>
      <c r="D180" s="21" t="s">
        <v>217</v>
      </c>
      <c r="E180" s="23">
        <v>6.0736677115987459E-2</v>
      </c>
      <c r="F180" s="23">
        <v>9.6003134796238246E-2</v>
      </c>
      <c r="G180" s="23">
        <v>0.11598746081504702</v>
      </c>
      <c r="H180" s="23">
        <v>0.22061128526645768</v>
      </c>
      <c r="I180" s="23">
        <v>0.2061128526645768</v>
      </c>
      <c r="J180" s="23">
        <v>0.16927899686520376</v>
      </c>
      <c r="K180" s="23">
        <v>0.13126959247648903</v>
      </c>
      <c r="L180" s="23">
        <v>0</v>
      </c>
      <c r="M180" s="24">
        <v>12760</v>
      </c>
      <c r="N180" s="23" t="s">
        <v>588</v>
      </c>
      <c r="O180" s="23" t="s">
        <v>588</v>
      </c>
      <c r="P180" s="23" t="s">
        <v>588</v>
      </c>
      <c r="Q180" s="23" t="s">
        <v>588</v>
      </c>
      <c r="R180" s="23" t="s">
        <v>588</v>
      </c>
      <c r="S180" s="23" t="s">
        <v>588</v>
      </c>
      <c r="T180" s="23" t="s">
        <v>588</v>
      </c>
      <c r="U180" s="23" t="s">
        <v>588</v>
      </c>
      <c r="V180" s="24" t="s">
        <v>588</v>
      </c>
    </row>
    <row r="181" spans="2:22" x14ac:dyDescent="0.3">
      <c r="B181" s="33" t="s">
        <v>290</v>
      </c>
      <c r="C181" s="18" t="s">
        <v>139</v>
      </c>
      <c r="D181" s="21" t="s">
        <v>340</v>
      </c>
      <c r="E181" s="23">
        <v>5.9370529327610874E-2</v>
      </c>
      <c r="F181" s="23">
        <v>8.4406294706723894E-2</v>
      </c>
      <c r="G181" s="23">
        <v>9.5135908440629469E-2</v>
      </c>
      <c r="H181" s="23">
        <v>0.20743919885550788</v>
      </c>
      <c r="I181" s="23">
        <v>0.20243204577968527</v>
      </c>
      <c r="J181" s="23">
        <v>0.19527896995708155</v>
      </c>
      <c r="K181" s="23">
        <v>0.15593705293276108</v>
      </c>
      <c r="L181" s="23">
        <v>0</v>
      </c>
      <c r="M181" s="24">
        <v>6990</v>
      </c>
      <c r="N181" s="23">
        <v>3.2183908045977011E-2</v>
      </c>
      <c r="O181" s="23">
        <v>3.2183908045977011E-2</v>
      </c>
      <c r="P181" s="23">
        <v>4.1379310344827586E-2</v>
      </c>
      <c r="Q181" s="23">
        <v>0.1310344827586207</v>
      </c>
      <c r="R181" s="23">
        <v>0.1793103448275862</v>
      </c>
      <c r="S181" s="23">
        <v>0.28965517241379313</v>
      </c>
      <c r="T181" s="23">
        <v>0.29425287356321839</v>
      </c>
      <c r="U181" s="23">
        <v>0</v>
      </c>
      <c r="V181" s="24">
        <v>2175</v>
      </c>
    </row>
    <row r="182" spans="2:22" x14ac:dyDescent="0.3">
      <c r="B182" s="33" t="s">
        <v>290</v>
      </c>
      <c r="C182" s="18" t="s">
        <v>140</v>
      </c>
      <c r="D182" s="21" t="s">
        <v>218</v>
      </c>
      <c r="E182" s="23">
        <v>0.11914657799944584</v>
      </c>
      <c r="F182" s="23">
        <v>0.13216957605985039</v>
      </c>
      <c r="G182" s="23">
        <v>0.10612357993904128</v>
      </c>
      <c r="H182" s="23">
        <v>0.24189526184538654</v>
      </c>
      <c r="I182" s="23">
        <v>0.18149071765031866</v>
      </c>
      <c r="J182" s="23">
        <v>0.13327791632031033</v>
      </c>
      <c r="K182" s="23">
        <v>8.5896370185646997E-2</v>
      </c>
      <c r="L182" s="23">
        <v>0</v>
      </c>
      <c r="M182" s="24">
        <v>18045</v>
      </c>
      <c r="N182" s="23" t="s">
        <v>588</v>
      </c>
      <c r="O182" s="23" t="s">
        <v>588</v>
      </c>
      <c r="P182" s="23" t="s">
        <v>588</v>
      </c>
      <c r="Q182" s="23" t="s">
        <v>588</v>
      </c>
      <c r="R182" s="23" t="s">
        <v>588</v>
      </c>
      <c r="S182" s="23" t="s">
        <v>588</v>
      </c>
      <c r="T182" s="23" t="s">
        <v>588</v>
      </c>
      <c r="U182" s="23" t="s">
        <v>588</v>
      </c>
      <c r="V182" s="24" t="s">
        <v>588</v>
      </c>
    </row>
    <row r="183" spans="2:22" x14ac:dyDescent="0.3">
      <c r="B183" s="33" t="s">
        <v>290</v>
      </c>
      <c r="C183" s="18" t="s">
        <v>341</v>
      </c>
      <c r="D183" s="21" t="s">
        <v>342</v>
      </c>
      <c r="E183" s="23">
        <v>6.3183475091130009E-2</v>
      </c>
      <c r="F183" s="23">
        <v>9.2345078979343867E-2</v>
      </c>
      <c r="G183" s="23">
        <v>0.11877278250303766</v>
      </c>
      <c r="H183" s="23">
        <v>0.23329283110571081</v>
      </c>
      <c r="I183" s="23">
        <v>0.19927095990279464</v>
      </c>
      <c r="J183" s="23">
        <v>0.16221142162818955</v>
      </c>
      <c r="K183" s="23">
        <v>0.13122721749696234</v>
      </c>
      <c r="L183" s="23">
        <v>0</v>
      </c>
      <c r="M183" s="24">
        <v>16460</v>
      </c>
      <c r="N183" s="23">
        <v>3.3877038895859475E-2</v>
      </c>
      <c r="O183" s="23">
        <v>2.6348808030112924E-2</v>
      </c>
      <c r="P183" s="23">
        <v>4.6424090338770388E-2</v>
      </c>
      <c r="Q183" s="23">
        <v>0.12672521957340024</v>
      </c>
      <c r="R183" s="23">
        <v>0.18318695106649938</v>
      </c>
      <c r="S183" s="23">
        <v>0.26097867001254704</v>
      </c>
      <c r="T183" s="23">
        <v>0.32371392722710163</v>
      </c>
      <c r="U183" s="23">
        <v>0</v>
      </c>
      <c r="V183" s="24">
        <v>3985</v>
      </c>
    </row>
    <row r="184" spans="2:22" x14ac:dyDescent="0.3">
      <c r="B184" s="33" t="s">
        <v>290</v>
      </c>
      <c r="C184" s="18" t="s">
        <v>133</v>
      </c>
      <c r="D184" s="21" t="s">
        <v>343</v>
      </c>
      <c r="E184" s="23">
        <v>7.6965065502183405E-2</v>
      </c>
      <c r="F184" s="23">
        <v>8.4606986899563322E-2</v>
      </c>
      <c r="G184" s="23">
        <v>0.11626637554585152</v>
      </c>
      <c r="H184" s="23">
        <v>0.24290393013100436</v>
      </c>
      <c r="I184" s="23">
        <v>0.20196506550218341</v>
      </c>
      <c r="J184" s="23">
        <v>0.16266375545851527</v>
      </c>
      <c r="K184" s="23">
        <v>0.11517467248908297</v>
      </c>
      <c r="L184" s="23">
        <v>0</v>
      </c>
      <c r="M184" s="24">
        <v>9160</v>
      </c>
      <c r="N184" s="23">
        <v>4.7694753577106522E-2</v>
      </c>
      <c r="O184" s="23">
        <v>3.8155802861685212E-2</v>
      </c>
      <c r="P184" s="23">
        <v>6.8362480127186015E-2</v>
      </c>
      <c r="Q184" s="23">
        <v>0.18441971383147854</v>
      </c>
      <c r="R184" s="23">
        <v>0.19554848966613672</v>
      </c>
      <c r="S184" s="23">
        <v>0.24006359300476948</v>
      </c>
      <c r="T184" s="23">
        <v>0.22416534181240064</v>
      </c>
      <c r="U184" s="23">
        <v>0</v>
      </c>
      <c r="V184" s="24">
        <v>3145</v>
      </c>
    </row>
    <row r="185" spans="2:22" x14ac:dyDescent="0.3">
      <c r="B185"/>
      <c r="C185"/>
      <c r="D185"/>
      <c r="E185"/>
      <c r="F185"/>
      <c r="G185"/>
      <c r="H185"/>
      <c r="I185"/>
      <c r="J185"/>
      <c r="K185"/>
      <c r="L185"/>
      <c r="M185"/>
      <c r="N185"/>
      <c r="O185"/>
      <c r="P185"/>
      <c r="Q185"/>
      <c r="R185"/>
      <c r="S185"/>
      <c r="T185"/>
      <c r="U185"/>
      <c r="V185"/>
    </row>
    <row r="186" spans="2:22" x14ac:dyDescent="0.3">
      <c r="B186" s="35" t="s">
        <v>241</v>
      </c>
    </row>
    <row r="187" spans="2:22" x14ac:dyDescent="0.3">
      <c r="B187" s="16"/>
    </row>
    <row r="188" spans="2:22" x14ac:dyDescent="0.3">
      <c r="B188" s="16" t="s">
        <v>560</v>
      </c>
    </row>
    <row r="189" spans="2:22" x14ac:dyDescent="0.3">
      <c r="B189" s="16" t="s">
        <v>242</v>
      </c>
    </row>
    <row r="190" spans="2:22" x14ac:dyDescent="0.3">
      <c r="B190" s="16" t="s">
        <v>243</v>
      </c>
    </row>
    <row r="191" spans="2:22" x14ac:dyDescent="0.3">
      <c r="B191" s="16"/>
    </row>
    <row r="192" spans="2:22"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DEA0-A172-447E-9B2C-5168FBAB9223}">
  <dimension ref="B1:X311"/>
  <sheetViews>
    <sheetView showGridLines="0" zoomScale="85" zoomScaleNormal="85" zoomScaleSheetLayoutView="25" workbookViewId="0"/>
  </sheetViews>
  <sheetFormatPr defaultColWidth="9.453125" defaultRowHeight="13.5" x14ac:dyDescent="0.3"/>
  <cols>
    <col min="1" max="1" width="3.453125" style="2" customWidth="1"/>
    <col min="2" max="2" width="31.453125" style="2" customWidth="1"/>
    <col min="3" max="3" width="10.54296875" style="2" customWidth="1"/>
    <col min="4" max="4" width="83.453125" style="7" bestFit="1" customWidth="1"/>
    <col min="5" max="10" width="11.453125" style="7" customWidth="1"/>
    <col min="11" max="11" width="11.453125" style="2" customWidth="1"/>
    <col min="12" max="12" width="14.54296875" style="2" customWidth="1"/>
    <col min="13" max="13" width="15.54296875" style="2" customWidth="1"/>
    <col min="14" max="21" width="11.453125" style="2" customWidth="1"/>
    <col min="22" max="22" width="15.54296875" style="2" customWidth="1"/>
    <col min="23" max="23" width="9.453125" style="2" customWidth="1"/>
    <col min="24" max="16384" width="9.453125" style="2"/>
  </cols>
  <sheetData>
    <row r="1" spans="2:22" s="15" customFormat="1" ht="9" customHeight="1" x14ac:dyDescent="0.35">
      <c r="C1" s="19"/>
      <c r="D1" s="19"/>
      <c r="E1" s="19"/>
      <c r="F1" s="19"/>
      <c r="G1" s="19"/>
      <c r="H1" s="19"/>
      <c r="I1" s="19"/>
      <c r="J1" s="19"/>
    </row>
    <row r="2" spans="2:22" ht="19.5" customHeight="1" x14ac:dyDescent="0.3">
      <c r="B2" s="3" t="s">
        <v>0</v>
      </c>
      <c r="C2" s="22" t="s">
        <v>391</v>
      </c>
      <c r="D2" s="17"/>
    </row>
    <row r="3" spans="2:22" ht="12.75" customHeight="1" x14ac:dyDescent="0.3">
      <c r="B3" s="3" t="s">
        <v>4</v>
      </c>
      <c r="C3" s="12" t="s">
        <v>538</v>
      </c>
    </row>
    <row r="4" spans="2:22" ht="12.75" customHeight="1" x14ac:dyDescent="0.3">
      <c r="B4" s="3"/>
      <c r="C4" s="6"/>
    </row>
    <row r="5" spans="2:22" ht="15" x14ac:dyDescent="0.3">
      <c r="B5" s="3" t="s">
        <v>1</v>
      </c>
      <c r="C5" s="45" t="str">
        <f>'System &amp; Provider Summary - T1'!$C$5</f>
        <v>June 2025</v>
      </c>
    </row>
    <row r="6" spans="2:22" x14ac:dyDescent="0.3">
      <c r="B6" s="3" t="s">
        <v>2</v>
      </c>
      <c r="C6" s="2" t="s">
        <v>396</v>
      </c>
      <c r="D6" s="2"/>
    </row>
    <row r="7" spans="2:22" ht="12.75" customHeight="1" x14ac:dyDescent="0.3">
      <c r="B7" s="3" t="s">
        <v>6</v>
      </c>
      <c r="C7" s="2" t="s">
        <v>537</v>
      </c>
    </row>
    <row r="8" spans="2:22" ht="12.75" customHeight="1" x14ac:dyDescent="0.3">
      <c r="B8" s="3" t="s">
        <v>3</v>
      </c>
      <c r="C8" s="2" t="str">
        <f>'System &amp; Provider Summary - T1'!C8</f>
        <v>10th July 2025</v>
      </c>
    </row>
    <row r="9" spans="2:22" ht="12.75" customHeight="1" x14ac:dyDescent="0.3">
      <c r="B9" s="3" t="s">
        <v>5</v>
      </c>
      <c r="C9" s="8" t="s">
        <v>400</v>
      </c>
    </row>
    <row r="10" spans="2:22" ht="12.75" customHeight="1" x14ac:dyDescent="0.3">
      <c r="B10" s="3" t="s">
        <v>8</v>
      </c>
      <c r="C10" s="2" t="str">
        <f>'System &amp; Provider Summary - T1'!C10</f>
        <v>Published (Provisional) - Official Statistics in development</v>
      </c>
    </row>
    <row r="11" spans="2:22" ht="12.75" customHeight="1" x14ac:dyDescent="0.3">
      <c r="B11" s="3" t="s">
        <v>9</v>
      </c>
      <c r="C11" s="2" t="str">
        <f>'System &amp; Provider Summary - T1'!C11</f>
        <v>Kerry Evert - england.aedata@nhs.net</v>
      </c>
    </row>
    <row r="12" spans="2:22" x14ac:dyDescent="0.3">
      <c r="B12" s="3"/>
    </row>
    <row r="13" spans="2:22" ht="15" x14ac:dyDescent="0.3">
      <c r="B13" s="5" t="s">
        <v>408</v>
      </c>
    </row>
    <row r="14" spans="2:22" ht="15" x14ac:dyDescent="0.3">
      <c r="B14" s="5"/>
      <c r="C14" s="5"/>
    </row>
    <row r="15" spans="2:22" ht="15" customHeight="1" x14ac:dyDescent="0.3">
      <c r="B15" s="5"/>
      <c r="C15" s="9"/>
      <c r="E15" s="84" t="s">
        <v>393</v>
      </c>
      <c r="F15" s="85"/>
      <c r="G15" s="85"/>
      <c r="H15" s="85"/>
      <c r="I15" s="85"/>
      <c r="J15" s="85"/>
      <c r="K15" s="85"/>
      <c r="L15" s="85"/>
      <c r="M15" s="86"/>
      <c r="N15" s="84" t="s">
        <v>392</v>
      </c>
      <c r="O15" s="85"/>
      <c r="P15" s="85"/>
      <c r="Q15" s="85"/>
      <c r="R15" s="85"/>
      <c r="S15" s="85"/>
      <c r="T15" s="85"/>
      <c r="U15" s="85"/>
      <c r="V15" s="86"/>
    </row>
    <row r="16" spans="2:22" s="12" customFormat="1" ht="27" x14ac:dyDescent="0.25">
      <c r="B16" s="47" t="s">
        <v>239</v>
      </c>
      <c r="C16" s="11" t="s">
        <v>345</v>
      </c>
      <c r="D16" s="10" t="s">
        <v>346</v>
      </c>
      <c r="E16" s="11" t="s">
        <v>219</v>
      </c>
      <c r="F16" s="20" t="s">
        <v>13</v>
      </c>
      <c r="G16" s="20" t="s">
        <v>244</v>
      </c>
      <c r="H16" s="20" t="s">
        <v>245</v>
      </c>
      <c r="I16" s="20" t="s">
        <v>246</v>
      </c>
      <c r="J16" s="20" t="s">
        <v>220</v>
      </c>
      <c r="K16" s="20" t="s">
        <v>221</v>
      </c>
      <c r="L16" s="11" t="s">
        <v>14</v>
      </c>
      <c r="M16" s="11" t="s">
        <v>344</v>
      </c>
      <c r="N16" s="11" t="s">
        <v>219</v>
      </c>
      <c r="O16" s="20" t="s">
        <v>13</v>
      </c>
      <c r="P16" s="20" t="s">
        <v>244</v>
      </c>
      <c r="Q16" s="20" t="s">
        <v>245</v>
      </c>
      <c r="R16" s="20" t="s">
        <v>246</v>
      </c>
      <c r="S16" s="20" t="s">
        <v>220</v>
      </c>
      <c r="T16" s="20" t="s">
        <v>221</v>
      </c>
      <c r="U16" s="11" t="s">
        <v>14</v>
      </c>
      <c r="V16" s="11" t="s">
        <v>344</v>
      </c>
    </row>
    <row r="17" spans="2:24" x14ac:dyDescent="0.3">
      <c r="B17" s="48" t="s">
        <v>7</v>
      </c>
      <c r="C17" s="1" t="s">
        <v>7</v>
      </c>
      <c r="D17" s="13" t="s">
        <v>10</v>
      </c>
      <c r="E17" s="26">
        <v>7.9406435287936783E-2</v>
      </c>
      <c r="F17" s="26">
        <v>0.13505312704386332</v>
      </c>
      <c r="G17" s="26">
        <v>0.13301596491792381</v>
      </c>
      <c r="H17" s="26">
        <v>0.28693964639154257</v>
      </c>
      <c r="I17" s="26">
        <v>0.21343025936290436</v>
      </c>
      <c r="J17" s="26">
        <v>0.10913828042072758</v>
      </c>
      <c r="K17" s="26">
        <v>4.3005564669175593E-2</v>
      </c>
      <c r="L17" s="26">
        <v>0</v>
      </c>
      <c r="M17" s="25">
        <v>466336</v>
      </c>
      <c r="N17" s="26">
        <v>7.8185865331107399E-2</v>
      </c>
      <c r="O17" s="26">
        <v>8.9872008903728443E-2</v>
      </c>
      <c r="P17" s="26">
        <v>0.10211463550361714</v>
      </c>
      <c r="Q17" s="26">
        <v>0.26850306065664997</v>
      </c>
      <c r="R17" s="26">
        <v>0.23761825264329439</v>
      </c>
      <c r="S17" s="26">
        <v>0.1521981079577073</v>
      </c>
      <c r="T17" s="26">
        <v>7.178631051752922E-2</v>
      </c>
      <c r="U17" s="26">
        <v>0</v>
      </c>
      <c r="V17" s="25">
        <v>17971</v>
      </c>
    </row>
    <row r="18" spans="2:24" ht="6.75" customHeight="1" x14ac:dyDescent="0.3">
      <c r="D18" s="4"/>
      <c r="K18" s="7"/>
      <c r="N18" s="7"/>
      <c r="O18" s="7"/>
      <c r="P18" s="7"/>
      <c r="Q18" s="7"/>
      <c r="R18" s="7"/>
      <c r="S18" s="7"/>
      <c r="T18" s="7"/>
    </row>
    <row r="19" spans="2:24" x14ac:dyDescent="0.3">
      <c r="B19" s="33" t="s">
        <v>250</v>
      </c>
      <c r="C19" s="18" t="s">
        <v>251</v>
      </c>
      <c r="D19" s="18" t="s">
        <v>365</v>
      </c>
      <c r="E19" s="23" t="s">
        <v>588</v>
      </c>
      <c r="F19" s="23" t="s">
        <v>588</v>
      </c>
      <c r="G19" s="23" t="s">
        <v>588</v>
      </c>
      <c r="H19" s="23" t="s">
        <v>588</v>
      </c>
      <c r="I19" s="23" t="s">
        <v>588</v>
      </c>
      <c r="J19" s="23" t="s">
        <v>588</v>
      </c>
      <c r="K19" s="23" t="s">
        <v>588</v>
      </c>
      <c r="L19" s="23" t="s">
        <v>588</v>
      </c>
      <c r="M19" s="24" t="s">
        <v>588</v>
      </c>
      <c r="N19" s="23" t="s">
        <v>588</v>
      </c>
      <c r="O19" s="23" t="s">
        <v>588</v>
      </c>
      <c r="P19" s="23" t="s">
        <v>588</v>
      </c>
      <c r="Q19" s="23" t="s">
        <v>588</v>
      </c>
      <c r="R19" s="23" t="s">
        <v>588</v>
      </c>
      <c r="S19" s="23" t="s">
        <v>588</v>
      </c>
      <c r="T19" s="23" t="s">
        <v>588</v>
      </c>
      <c r="U19" s="23" t="s">
        <v>588</v>
      </c>
      <c r="V19" s="24" t="s">
        <v>588</v>
      </c>
      <c r="X19" s="53"/>
    </row>
    <row r="20" spans="2:24" x14ac:dyDescent="0.3">
      <c r="B20" s="33" t="s">
        <v>250</v>
      </c>
      <c r="C20" s="18" t="s">
        <v>252</v>
      </c>
      <c r="D20" s="18" t="s">
        <v>366</v>
      </c>
      <c r="E20" s="23">
        <v>0.11446740858505565</v>
      </c>
      <c r="F20" s="23">
        <v>0.11446740858505565</v>
      </c>
      <c r="G20" s="23">
        <v>0.13513513513513514</v>
      </c>
      <c r="H20" s="23">
        <v>0.34022257551669316</v>
      </c>
      <c r="I20" s="23">
        <v>0.1987281399046105</v>
      </c>
      <c r="J20" s="23">
        <v>7.472178060413355E-2</v>
      </c>
      <c r="K20" s="23">
        <v>2.3847376788553261E-2</v>
      </c>
      <c r="L20" s="23">
        <v>0</v>
      </c>
      <c r="M20" s="24">
        <v>3145</v>
      </c>
      <c r="N20" s="23" t="s">
        <v>588</v>
      </c>
      <c r="O20" s="23" t="s">
        <v>588</v>
      </c>
      <c r="P20" s="23" t="s">
        <v>588</v>
      </c>
      <c r="Q20" s="23" t="s">
        <v>588</v>
      </c>
      <c r="R20" s="23" t="s">
        <v>588</v>
      </c>
      <c r="S20" s="23" t="s">
        <v>588</v>
      </c>
      <c r="T20" s="23" t="s">
        <v>588</v>
      </c>
      <c r="U20" s="23" t="s">
        <v>588</v>
      </c>
      <c r="V20" s="24" t="s">
        <v>588</v>
      </c>
      <c r="X20" s="53"/>
    </row>
    <row r="21" spans="2:24" x14ac:dyDescent="0.3">
      <c r="B21" s="33" t="s">
        <v>250</v>
      </c>
      <c r="C21" s="18" t="s">
        <v>253</v>
      </c>
      <c r="D21" s="18" t="s">
        <v>367</v>
      </c>
      <c r="E21" s="23">
        <v>8.5583290881304133E-2</v>
      </c>
      <c r="F21" s="23">
        <v>0.1467142129393785</v>
      </c>
      <c r="G21" s="23">
        <v>0.1273560876209883</v>
      </c>
      <c r="H21" s="23">
        <v>0.2445236882322975</v>
      </c>
      <c r="I21" s="23">
        <v>0.20275089149261336</v>
      </c>
      <c r="J21" s="23">
        <v>0.13295975547631178</v>
      </c>
      <c r="K21" s="23">
        <v>5.9602649006622516E-2</v>
      </c>
      <c r="L21" s="23">
        <v>0</v>
      </c>
      <c r="M21" s="24">
        <v>9815</v>
      </c>
      <c r="N21" s="23" t="s">
        <v>588</v>
      </c>
      <c r="O21" s="23" t="s">
        <v>588</v>
      </c>
      <c r="P21" s="23" t="s">
        <v>588</v>
      </c>
      <c r="Q21" s="23" t="s">
        <v>588</v>
      </c>
      <c r="R21" s="23" t="s">
        <v>588</v>
      </c>
      <c r="S21" s="23" t="s">
        <v>588</v>
      </c>
      <c r="T21" s="23" t="s">
        <v>588</v>
      </c>
      <c r="U21" s="23" t="s">
        <v>588</v>
      </c>
      <c r="V21" s="24" t="s">
        <v>588</v>
      </c>
      <c r="X21" s="53"/>
    </row>
    <row r="22" spans="2:24" x14ac:dyDescent="0.3">
      <c r="B22" s="33" t="s">
        <v>250</v>
      </c>
      <c r="C22" s="18" t="s">
        <v>254</v>
      </c>
      <c r="D22" s="18" t="s">
        <v>368</v>
      </c>
      <c r="E22" s="23">
        <v>8.2536308891250437E-2</v>
      </c>
      <c r="F22" s="23">
        <v>0.18207580588026923</v>
      </c>
      <c r="G22" s="23">
        <v>0.13106624158696423</v>
      </c>
      <c r="H22" s="23">
        <v>0.27913567127169675</v>
      </c>
      <c r="I22" s="23">
        <v>0.19801629472192703</v>
      </c>
      <c r="J22" s="23">
        <v>9.1392136025504778E-2</v>
      </c>
      <c r="K22" s="23">
        <v>3.5423308537017355E-2</v>
      </c>
      <c r="L22" s="23">
        <v>0</v>
      </c>
      <c r="M22" s="24">
        <v>14115</v>
      </c>
      <c r="N22" s="23">
        <v>0</v>
      </c>
      <c r="O22" s="23">
        <v>0</v>
      </c>
      <c r="P22" s="23">
        <v>0</v>
      </c>
      <c r="Q22" s="23">
        <v>0</v>
      </c>
      <c r="R22" s="23">
        <v>0.5</v>
      </c>
      <c r="S22" s="23">
        <v>0</v>
      </c>
      <c r="T22" s="23">
        <v>0</v>
      </c>
      <c r="U22" s="23">
        <v>0</v>
      </c>
      <c r="V22" s="24">
        <v>10</v>
      </c>
      <c r="X22" s="53"/>
    </row>
    <row r="23" spans="2:24" x14ac:dyDescent="0.3">
      <c r="B23" s="33" t="s">
        <v>250</v>
      </c>
      <c r="C23" s="18" t="s">
        <v>255</v>
      </c>
      <c r="D23" s="18" t="s">
        <v>369</v>
      </c>
      <c r="E23" s="23" t="s">
        <v>588</v>
      </c>
      <c r="F23" s="23" t="s">
        <v>588</v>
      </c>
      <c r="G23" s="23" t="s">
        <v>588</v>
      </c>
      <c r="H23" s="23" t="s">
        <v>588</v>
      </c>
      <c r="I23" s="23" t="s">
        <v>588</v>
      </c>
      <c r="J23" s="23" t="s">
        <v>588</v>
      </c>
      <c r="K23" s="23" t="s">
        <v>588</v>
      </c>
      <c r="L23" s="23" t="s">
        <v>588</v>
      </c>
      <c r="M23" s="24" t="s">
        <v>588</v>
      </c>
      <c r="N23" s="23" t="s">
        <v>588</v>
      </c>
      <c r="O23" s="23" t="s">
        <v>588</v>
      </c>
      <c r="P23" s="23" t="s">
        <v>588</v>
      </c>
      <c r="Q23" s="23" t="s">
        <v>588</v>
      </c>
      <c r="R23" s="23" t="s">
        <v>588</v>
      </c>
      <c r="S23" s="23" t="s">
        <v>588</v>
      </c>
      <c r="T23" s="23" t="s">
        <v>588</v>
      </c>
      <c r="U23" s="23" t="s">
        <v>588</v>
      </c>
      <c r="V23" s="24" t="s">
        <v>588</v>
      </c>
      <c r="X23" s="53"/>
    </row>
    <row r="24" spans="2:24" x14ac:dyDescent="0.3">
      <c r="B24" s="33" t="s">
        <v>250</v>
      </c>
      <c r="C24" s="18" t="s">
        <v>256</v>
      </c>
      <c r="D24" s="18" t="s">
        <v>370</v>
      </c>
      <c r="E24" s="23">
        <v>6.1007957559681698E-2</v>
      </c>
      <c r="F24" s="23">
        <v>0.15473032714412024</v>
      </c>
      <c r="G24" s="23">
        <v>0.15207780725022105</v>
      </c>
      <c r="H24" s="23">
        <v>0.31034482758620691</v>
      </c>
      <c r="I24" s="23">
        <v>0.19628647214854111</v>
      </c>
      <c r="J24" s="23">
        <v>8.9301503094606549E-2</v>
      </c>
      <c r="K24" s="23">
        <v>3.6251105216622455E-2</v>
      </c>
      <c r="L24" s="23">
        <v>0</v>
      </c>
      <c r="M24" s="24">
        <v>5655</v>
      </c>
      <c r="N24" s="23">
        <v>0.14285714285714285</v>
      </c>
      <c r="O24" s="23">
        <v>0</v>
      </c>
      <c r="P24" s="23">
        <v>0.14285714285714285</v>
      </c>
      <c r="Q24" s="23">
        <v>0.2857142857142857</v>
      </c>
      <c r="R24" s="23">
        <v>0.14285714285714285</v>
      </c>
      <c r="S24" s="23">
        <v>0.14285714285714285</v>
      </c>
      <c r="T24" s="23">
        <v>0</v>
      </c>
      <c r="U24" s="23">
        <v>0</v>
      </c>
      <c r="V24" s="24">
        <v>35</v>
      </c>
      <c r="X24" s="53"/>
    </row>
    <row r="25" spans="2:24" x14ac:dyDescent="0.3">
      <c r="B25" s="33" t="s">
        <v>240</v>
      </c>
      <c r="C25" s="18" t="s">
        <v>257</v>
      </c>
      <c r="D25" s="18" t="s">
        <v>347</v>
      </c>
      <c r="E25" s="23">
        <v>6.9554729118504369E-2</v>
      </c>
      <c r="F25" s="23">
        <v>9.6793647602774147E-2</v>
      </c>
      <c r="G25" s="23">
        <v>0.13267665091969041</v>
      </c>
      <c r="H25" s="23">
        <v>0.34355211579053169</v>
      </c>
      <c r="I25" s="23">
        <v>0.23479746708211879</v>
      </c>
      <c r="J25" s="23">
        <v>9.1265453814453709E-2</v>
      </c>
      <c r="K25" s="23">
        <v>3.125942305759373E-2</v>
      </c>
      <c r="L25" s="23">
        <v>0</v>
      </c>
      <c r="M25" s="24">
        <v>49745</v>
      </c>
      <c r="N25" s="23">
        <v>9.0146750524109018E-2</v>
      </c>
      <c r="O25" s="23">
        <v>9.6436058700209645E-2</v>
      </c>
      <c r="P25" s="23">
        <v>9.5387840670859536E-2</v>
      </c>
      <c r="Q25" s="23">
        <v>0.2610062893081761</v>
      </c>
      <c r="R25" s="23">
        <v>0.24109014675052412</v>
      </c>
      <c r="S25" s="23">
        <v>0.13731656184486374</v>
      </c>
      <c r="T25" s="23">
        <v>7.7568134171907763E-2</v>
      </c>
      <c r="U25" s="23">
        <v>0</v>
      </c>
      <c r="V25" s="24">
        <v>4770</v>
      </c>
      <c r="X25" s="53"/>
    </row>
    <row r="26" spans="2:24" x14ac:dyDescent="0.3">
      <c r="B26" s="33" t="s">
        <v>240</v>
      </c>
      <c r="C26" s="18" t="s">
        <v>258</v>
      </c>
      <c r="D26" s="18" t="s">
        <v>348</v>
      </c>
      <c r="E26" s="23">
        <v>9.9820345834269034E-2</v>
      </c>
      <c r="F26" s="23">
        <v>0.13945654614866382</v>
      </c>
      <c r="G26" s="23">
        <v>0.14304962946328317</v>
      </c>
      <c r="H26" s="23">
        <v>0.33191107118796315</v>
      </c>
      <c r="I26" s="23">
        <v>0.19604760835391871</v>
      </c>
      <c r="J26" s="23">
        <v>7.1637098585223449E-2</v>
      </c>
      <c r="K26" s="23">
        <v>1.8189984280260498E-2</v>
      </c>
      <c r="L26" s="23">
        <v>0</v>
      </c>
      <c r="M26" s="24">
        <v>44530</v>
      </c>
      <c r="N26" s="23">
        <v>4.807692307692308E-2</v>
      </c>
      <c r="O26" s="23">
        <v>1.9230769230769232E-2</v>
      </c>
      <c r="P26" s="23">
        <v>9.6153846153846159E-2</v>
      </c>
      <c r="Q26" s="23">
        <v>0.40384615384615385</v>
      </c>
      <c r="R26" s="23">
        <v>0.25</v>
      </c>
      <c r="S26" s="23">
        <v>0.13461538461538461</v>
      </c>
      <c r="T26" s="23">
        <v>3.8461538461538464E-2</v>
      </c>
      <c r="U26" s="23">
        <v>0</v>
      </c>
      <c r="V26" s="24">
        <v>520</v>
      </c>
      <c r="X26" s="53"/>
    </row>
    <row r="27" spans="2:24" x14ac:dyDescent="0.3">
      <c r="B27" s="33" t="s">
        <v>240</v>
      </c>
      <c r="C27" s="18" t="s">
        <v>259</v>
      </c>
      <c r="D27" s="18" t="s">
        <v>349</v>
      </c>
      <c r="E27" s="23">
        <v>7.6880377463225097E-2</v>
      </c>
      <c r="F27" s="23">
        <v>0.14487926727726894</v>
      </c>
      <c r="G27" s="23">
        <v>0.13516514016097697</v>
      </c>
      <c r="H27" s="23">
        <v>0.30363585900638357</v>
      </c>
      <c r="I27" s="23">
        <v>0.22703302803219538</v>
      </c>
      <c r="J27" s="23">
        <v>8.5761865112406327E-2</v>
      </c>
      <c r="K27" s="23">
        <v>2.6644462947543714E-2</v>
      </c>
      <c r="L27" s="23">
        <v>0</v>
      </c>
      <c r="M27" s="24">
        <v>18015</v>
      </c>
      <c r="N27" s="23">
        <v>0</v>
      </c>
      <c r="O27" s="23">
        <v>0</v>
      </c>
      <c r="P27" s="23">
        <v>6.6666666666666666E-2</v>
      </c>
      <c r="Q27" s="23">
        <v>0.36666666666666664</v>
      </c>
      <c r="R27" s="23">
        <v>0.35</v>
      </c>
      <c r="S27" s="23">
        <v>0.16666666666666666</v>
      </c>
      <c r="T27" s="23">
        <v>0.05</v>
      </c>
      <c r="U27" s="23">
        <v>0</v>
      </c>
      <c r="V27" s="24">
        <v>300</v>
      </c>
      <c r="X27" s="53"/>
    </row>
    <row r="28" spans="2:24" x14ac:dyDescent="0.3">
      <c r="B28" s="33" t="s">
        <v>240</v>
      </c>
      <c r="C28" s="18" t="s">
        <v>260</v>
      </c>
      <c r="D28" s="18" t="s">
        <v>350</v>
      </c>
      <c r="E28" s="23">
        <v>9.7544790975447909E-2</v>
      </c>
      <c r="F28" s="23">
        <v>0.12508294625082947</v>
      </c>
      <c r="G28" s="23">
        <v>0.14996682149966822</v>
      </c>
      <c r="H28" s="23">
        <v>0.35036496350364965</v>
      </c>
      <c r="I28" s="23">
        <v>0.19409422694094228</v>
      </c>
      <c r="J28" s="23">
        <v>6.7020570670205712E-2</v>
      </c>
      <c r="K28" s="23">
        <v>1.625746516257465E-2</v>
      </c>
      <c r="L28" s="23">
        <v>0</v>
      </c>
      <c r="M28" s="24">
        <v>15070</v>
      </c>
      <c r="N28" s="23">
        <v>2.9940119760479042E-2</v>
      </c>
      <c r="O28" s="23">
        <v>1.7964071856287425E-2</v>
      </c>
      <c r="P28" s="23">
        <v>9.580838323353294E-2</v>
      </c>
      <c r="Q28" s="23">
        <v>0.38323353293413176</v>
      </c>
      <c r="R28" s="23">
        <v>0.29940119760479039</v>
      </c>
      <c r="S28" s="23">
        <v>0.1377245508982036</v>
      </c>
      <c r="T28" s="23">
        <v>4.1916167664670656E-2</v>
      </c>
      <c r="U28" s="23">
        <v>0</v>
      </c>
      <c r="V28" s="24">
        <v>835</v>
      </c>
      <c r="X28" s="53"/>
    </row>
    <row r="29" spans="2:24" x14ac:dyDescent="0.3">
      <c r="B29" s="33" t="s">
        <v>240</v>
      </c>
      <c r="C29" s="18" t="s">
        <v>261</v>
      </c>
      <c r="D29" s="18" t="s">
        <v>351</v>
      </c>
      <c r="E29" s="23">
        <v>6.5603370448390014E-2</v>
      </c>
      <c r="F29" s="23">
        <v>0.13241047246464038</v>
      </c>
      <c r="G29" s="23">
        <v>0.13030394222088473</v>
      </c>
      <c r="H29" s="23">
        <v>0.29912729461330123</v>
      </c>
      <c r="I29" s="23">
        <v>0.23322299127294613</v>
      </c>
      <c r="J29" s="23">
        <v>0.10201625037616611</v>
      </c>
      <c r="K29" s="23">
        <v>3.7315678603671382E-2</v>
      </c>
      <c r="L29" s="23">
        <v>0</v>
      </c>
      <c r="M29" s="24">
        <v>16615</v>
      </c>
      <c r="N29" s="23">
        <v>8.7962962962962965E-2</v>
      </c>
      <c r="O29" s="23">
        <v>9.7222222222222224E-2</v>
      </c>
      <c r="P29" s="23">
        <v>0.10185185185185185</v>
      </c>
      <c r="Q29" s="23">
        <v>0.24537037037037038</v>
      </c>
      <c r="R29" s="23">
        <v>0.2361111111111111</v>
      </c>
      <c r="S29" s="23">
        <v>0.15277777777777779</v>
      </c>
      <c r="T29" s="23">
        <v>7.8703703703703706E-2</v>
      </c>
      <c r="U29" s="23">
        <v>0</v>
      </c>
      <c r="V29" s="24">
        <v>1080</v>
      </c>
      <c r="X29" s="53"/>
    </row>
    <row r="30" spans="2:24" x14ac:dyDescent="0.3">
      <c r="B30" s="33" t="s">
        <v>262</v>
      </c>
      <c r="C30" s="18" t="s">
        <v>263</v>
      </c>
      <c r="D30" s="18" t="s">
        <v>371</v>
      </c>
      <c r="E30" s="23" t="s">
        <v>588</v>
      </c>
      <c r="F30" s="23" t="s">
        <v>588</v>
      </c>
      <c r="G30" s="23" t="s">
        <v>588</v>
      </c>
      <c r="H30" s="23" t="s">
        <v>588</v>
      </c>
      <c r="I30" s="23" t="s">
        <v>588</v>
      </c>
      <c r="J30" s="23" t="s">
        <v>588</v>
      </c>
      <c r="K30" s="23" t="s">
        <v>588</v>
      </c>
      <c r="L30" s="23" t="s">
        <v>588</v>
      </c>
      <c r="M30" s="24" t="s">
        <v>588</v>
      </c>
      <c r="N30" s="23" t="s">
        <v>588</v>
      </c>
      <c r="O30" s="23" t="s">
        <v>588</v>
      </c>
      <c r="P30" s="23" t="s">
        <v>588</v>
      </c>
      <c r="Q30" s="23" t="s">
        <v>588</v>
      </c>
      <c r="R30" s="23" t="s">
        <v>588</v>
      </c>
      <c r="S30" s="23" t="s">
        <v>588</v>
      </c>
      <c r="T30" s="23" t="s">
        <v>588</v>
      </c>
      <c r="U30" s="23" t="s">
        <v>588</v>
      </c>
      <c r="V30" s="24" t="s">
        <v>588</v>
      </c>
      <c r="X30" s="53"/>
    </row>
    <row r="31" spans="2:24" x14ac:dyDescent="0.3">
      <c r="B31" s="33" t="s">
        <v>262</v>
      </c>
      <c r="C31" s="18" t="s">
        <v>264</v>
      </c>
      <c r="D31" s="18" t="s">
        <v>372</v>
      </c>
      <c r="E31" s="23">
        <v>0.12351672060409924</v>
      </c>
      <c r="F31" s="23">
        <v>0.13430420711974109</v>
      </c>
      <c r="G31" s="23">
        <v>0.15318230852211434</v>
      </c>
      <c r="H31" s="23">
        <v>0.31175836030204962</v>
      </c>
      <c r="I31" s="23">
        <v>0.17313915857605178</v>
      </c>
      <c r="J31" s="23">
        <v>7.281553398058252E-2</v>
      </c>
      <c r="K31" s="23">
        <v>3.1283710895361382E-2</v>
      </c>
      <c r="L31" s="23">
        <v>0</v>
      </c>
      <c r="M31" s="24">
        <v>9270</v>
      </c>
      <c r="N31" s="23">
        <v>6.8181818181818177E-2</v>
      </c>
      <c r="O31" s="23">
        <v>0.11363636363636363</v>
      </c>
      <c r="P31" s="23">
        <v>0.13636363636363635</v>
      </c>
      <c r="Q31" s="23">
        <v>0.25</v>
      </c>
      <c r="R31" s="23">
        <v>0.13636363636363635</v>
      </c>
      <c r="S31" s="23">
        <v>0.15909090909090909</v>
      </c>
      <c r="T31" s="23">
        <v>0.11363636363636363</v>
      </c>
      <c r="U31" s="23">
        <v>0</v>
      </c>
      <c r="V31" s="24">
        <v>220</v>
      </c>
      <c r="X31" s="53"/>
    </row>
    <row r="32" spans="2:24" x14ac:dyDescent="0.3">
      <c r="B32" s="33" t="s">
        <v>262</v>
      </c>
      <c r="C32" s="18" t="s">
        <v>265</v>
      </c>
      <c r="D32" s="18" t="s">
        <v>373</v>
      </c>
      <c r="E32" s="23">
        <v>6.8548387096774188E-2</v>
      </c>
      <c r="F32" s="23">
        <v>0.13076036866359447</v>
      </c>
      <c r="G32" s="23">
        <v>9.9654377880184331E-2</v>
      </c>
      <c r="H32" s="23">
        <v>0.23214285714285715</v>
      </c>
      <c r="I32" s="23">
        <v>0.24078341013824886</v>
      </c>
      <c r="J32" s="23">
        <v>0.15610599078341014</v>
      </c>
      <c r="K32" s="23">
        <v>7.2004608294930869E-2</v>
      </c>
      <c r="L32" s="23">
        <v>0</v>
      </c>
      <c r="M32" s="24">
        <v>8680</v>
      </c>
      <c r="N32" s="23" t="s">
        <v>588</v>
      </c>
      <c r="O32" s="23" t="s">
        <v>588</v>
      </c>
      <c r="P32" s="23" t="s">
        <v>588</v>
      </c>
      <c r="Q32" s="23" t="s">
        <v>588</v>
      </c>
      <c r="R32" s="23" t="s">
        <v>588</v>
      </c>
      <c r="S32" s="23" t="s">
        <v>588</v>
      </c>
      <c r="T32" s="23" t="s">
        <v>588</v>
      </c>
      <c r="U32" s="23" t="s">
        <v>588</v>
      </c>
      <c r="V32" s="24" t="s">
        <v>588</v>
      </c>
      <c r="X32" s="53"/>
    </row>
    <row r="33" spans="2:24" x14ac:dyDescent="0.3">
      <c r="B33" s="33" t="s">
        <v>262</v>
      </c>
      <c r="C33" s="18" t="s">
        <v>266</v>
      </c>
      <c r="D33" s="18" t="s">
        <v>352</v>
      </c>
      <c r="E33" s="23">
        <v>6.8750000000000006E-2</v>
      </c>
      <c r="F33" s="23">
        <v>0.125</v>
      </c>
      <c r="G33" s="23">
        <v>0.10708333333333334</v>
      </c>
      <c r="H33" s="23">
        <v>0.21416666666666667</v>
      </c>
      <c r="I33" s="23">
        <v>0.23458333333333334</v>
      </c>
      <c r="J33" s="23">
        <v>0.17125000000000001</v>
      </c>
      <c r="K33" s="23">
        <v>7.9166666666666663E-2</v>
      </c>
      <c r="L33" s="23">
        <v>0</v>
      </c>
      <c r="M33" s="24">
        <v>12000</v>
      </c>
      <c r="N33" s="23">
        <v>4.5977011494252873E-2</v>
      </c>
      <c r="O33" s="23">
        <v>4.5977011494252873E-2</v>
      </c>
      <c r="P33" s="23">
        <v>5.7471264367816091E-2</v>
      </c>
      <c r="Q33" s="23">
        <v>0.18390804597701149</v>
      </c>
      <c r="R33" s="23">
        <v>0.20689655172413793</v>
      </c>
      <c r="S33" s="23">
        <v>0.28735632183908044</v>
      </c>
      <c r="T33" s="23">
        <v>0.16091954022988506</v>
      </c>
      <c r="U33" s="23">
        <v>0</v>
      </c>
      <c r="V33" s="24">
        <v>435</v>
      </c>
      <c r="X33" s="53"/>
    </row>
    <row r="34" spans="2:24" x14ac:dyDescent="0.3">
      <c r="B34" s="33" t="s">
        <v>262</v>
      </c>
      <c r="C34" s="18" t="s">
        <v>267</v>
      </c>
      <c r="D34" s="18" t="s">
        <v>374</v>
      </c>
      <c r="E34" s="23" t="s">
        <v>588</v>
      </c>
      <c r="F34" s="23" t="s">
        <v>588</v>
      </c>
      <c r="G34" s="23" t="s">
        <v>588</v>
      </c>
      <c r="H34" s="23" t="s">
        <v>588</v>
      </c>
      <c r="I34" s="23" t="s">
        <v>588</v>
      </c>
      <c r="J34" s="23" t="s">
        <v>588</v>
      </c>
      <c r="K34" s="23" t="s">
        <v>588</v>
      </c>
      <c r="L34" s="23" t="s">
        <v>588</v>
      </c>
      <c r="M34" s="24" t="s">
        <v>588</v>
      </c>
      <c r="N34" s="23" t="s">
        <v>588</v>
      </c>
      <c r="O34" s="23" t="s">
        <v>588</v>
      </c>
      <c r="P34" s="23" t="s">
        <v>588</v>
      </c>
      <c r="Q34" s="23" t="s">
        <v>588</v>
      </c>
      <c r="R34" s="23" t="s">
        <v>588</v>
      </c>
      <c r="S34" s="23" t="s">
        <v>588</v>
      </c>
      <c r="T34" s="23" t="s">
        <v>588</v>
      </c>
      <c r="U34" s="23" t="s">
        <v>588</v>
      </c>
      <c r="V34" s="24" t="s">
        <v>588</v>
      </c>
      <c r="X34" s="53"/>
    </row>
    <row r="35" spans="2:24" x14ac:dyDescent="0.3">
      <c r="B35" s="33" t="s">
        <v>262</v>
      </c>
      <c r="C35" s="18" t="s">
        <v>268</v>
      </c>
      <c r="D35" s="18" t="s">
        <v>375</v>
      </c>
      <c r="E35" s="23" t="s">
        <v>588</v>
      </c>
      <c r="F35" s="23" t="s">
        <v>588</v>
      </c>
      <c r="G35" s="23" t="s">
        <v>588</v>
      </c>
      <c r="H35" s="23" t="s">
        <v>588</v>
      </c>
      <c r="I35" s="23" t="s">
        <v>588</v>
      </c>
      <c r="J35" s="23" t="s">
        <v>588</v>
      </c>
      <c r="K35" s="23" t="s">
        <v>588</v>
      </c>
      <c r="L35" s="23" t="s">
        <v>588</v>
      </c>
      <c r="M35" s="24" t="s">
        <v>588</v>
      </c>
      <c r="N35" s="23" t="s">
        <v>588</v>
      </c>
      <c r="O35" s="23" t="s">
        <v>588</v>
      </c>
      <c r="P35" s="23" t="s">
        <v>588</v>
      </c>
      <c r="Q35" s="23" t="s">
        <v>588</v>
      </c>
      <c r="R35" s="23" t="s">
        <v>588</v>
      </c>
      <c r="S35" s="23" t="s">
        <v>588</v>
      </c>
      <c r="T35" s="23" t="s">
        <v>588</v>
      </c>
      <c r="U35" s="23" t="s">
        <v>588</v>
      </c>
      <c r="V35" s="24" t="s">
        <v>588</v>
      </c>
      <c r="X35" s="53"/>
    </row>
    <row r="36" spans="2:24" x14ac:dyDescent="0.3">
      <c r="B36" s="33" t="s">
        <v>262</v>
      </c>
      <c r="C36" s="18" t="s">
        <v>269</v>
      </c>
      <c r="D36" s="18" t="s">
        <v>376</v>
      </c>
      <c r="E36" s="23">
        <v>8.8607594936708861E-2</v>
      </c>
      <c r="F36" s="23">
        <v>8.4388185654008435E-2</v>
      </c>
      <c r="G36" s="23">
        <v>0.13924050632911392</v>
      </c>
      <c r="H36" s="23">
        <v>0.29535864978902954</v>
      </c>
      <c r="I36" s="23">
        <v>0.2320675105485232</v>
      </c>
      <c r="J36" s="23">
        <v>0.12025316455696203</v>
      </c>
      <c r="K36" s="23">
        <v>4.0084388185654012E-2</v>
      </c>
      <c r="L36" s="23">
        <v>0</v>
      </c>
      <c r="M36" s="24">
        <v>2370</v>
      </c>
      <c r="N36" s="23" t="s">
        <v>588</v>
      </c>
      <c r="O36" s="23" t="s">
        <v>588</v>
      </c>
      <c r="P36" s="23" t="s">
        <v>588</v>
      </c>
      <c r="Q36" s="23" t="s">
        <v>588</v>
      </c>
      <c r="R36" s="23" t="s">
        <v>588</v>
      </c>
      <c r="S36" s="23" t="s">
        <v>588</v>
      </c>
      <c r="T36" s="23" t="s">
        <v>588</v>
      </c>
      <c r="U36" s="23" t="s">
        <v>588</v>
      </c>
      <c r="V36" s="24" t="s">
        <v>588</v>
      </c>
      <c r="X36" s="53"/>
    </row>
    <row r="37" spans="2:24" x14ac:dyDescent="0.3">
      <c r="B37" s="33" t="s">
        <v>262</v>
      </c>
      <c r="C37" s="18" t="s">
        <v>270</v>
      </c>
      <c r="D37" s="18" t="s">
        <v>353</v>
      </c>
      <c r="E37" s="23" t="s">
        <v>588</v>
      </c>
      <c r="F37" s="23" t="s">
        <v>588</v>
      </c>
      <c r="G37" s="23" t="s">
        <v>588</v>
      </c>
      <c r="H37" s="23" t="s">
        <v>588</v>
      </c>
      <c r="I37" s="23" t="s">
        <v>588</v>
      </c>
      <c r="J37" s="23" t="s">
        <v>588</v>
      </c>
      <c r="K37" s="23" t="s">
        <v>588</v>
      </c>
      <c r="L37" s="23" t="s">
        <v>588</v>
      </c>
      <c r="M37" s="24" t="s">
        <v>588</v>
      </c>
      <c r="N37" s="23" t="s">
        <v>588</v>
      </c>
      <c r="O37" s="23" t="s">
        <v>588</v>
      </c>
      <c r="P37" s="23" t="s">
        <v>588</v>
      </c>
      <c r="Q37" s="23" t="s">
        <v>588</v>
      </c>
      <c r="R37" s="23" t="s">
        <v>588</v>
      </c>
      <c r="S37" s="23" t="s">
        <v>588</v>
      </c>
      <c r="T37" s="23" t="s">
        <v>588</v>
      </c>
      <c r="U37" s="23" t="s">
        <v>588</v>
      </c>
      <c r="V37" s="24" t="s">
        <v>588</v>
      </c>
      <c r="X37" s="53"/>
    </row>
    <row r="38" spans="2:24" x14ac:dyDescent="0.3">
      <c r="B38" s="33" t="s">
        <v>262</v>
      </c>
      <c r="C38" s="18" t="s">
        <v>271</v>
      </c>
      <c r="D38" s="18" t="s">
        <v>377</v>
      </c>
      <c r="E38" s="23">
        <v>6.1505832449628844E-2</v>
      </c>
      <c r="F38" s="23">
        <v>0.13043478260869565</v>
      </c>
      <c r="G38" s="23">
        <v>0.17497348886532343</v>
      </c>
      <c r="H38" s="23">
        <v>0.30540827147401911</v>
      </c>
      <c r="I38" s="23">
        <v>0.20784729586426298</v>
      </c>
      <c r="J38" s="23">
        <v>9.1198303287380697E-2</v>
      </c>
      <c r="K38" s="23">
        <v>2.863202545068929E-2</v>
      </c>
      <c r="L38" s="23">
        <v>0</v>
      </c>
      <c r="M38" s="24">
        <v>4715</v>
      </c>
      <c r="N38" s="23" t="s">
        <v>588</v>
      </c>
      <c r="O38" s="23" t="s">
        <v>588</v>
      </c>
      <c r="P38" s="23" t="s">
        <v>588</v>
      </c>
      <c r="Q38" s="23" t="s">
        <v>588</v>
      </c>
      <c r="R38" s="23" t="s">
        <v>588</v>
      </c>
      <c r="S38" s="23" t="s">
        <v>588</v>
      </c>
      <c r="T38" s="23" t="s">
        <v>588</v>
      </c>
      <c r="U38" s="23" t="s">
        <v>588</v>
      </c>
      <c r="V38" s="24" t="s">
        <v>588</v>
      </c>
      <c r="X38" s="53"/>
    </row>
    <row r="39" spans="2:24" x14ac:dyDescent="0.3">
      <c r="B39" s="33" t="s">
        <v>262</v>
      </c>
      <c r="C39" s="18" t="s">
        <v>272</v>
      </c>
      <c r="D39" s="18" t="s">
        <v>354</v>
      </c>
      <c r="E39" s="23">
        <v>0.12058328659562535</v>
      </c>
      <c r="F39" s="23">
        <v>0.13572630398205271</v>
      </c>
      <c r="G39" s="23">
        <v>0.13909141895681434</v>
      </c>
      <c r="H39" s="23">
        <v>0.30697326603103386</v>
      </c>
      <c r="I39" s="23">
        <v>0.1880725369227893</v>
      </c>
      <c r="J39" s="23">
        <v>7.908020190689849E-2</v>
      </c>
      <c r="K39" s="23">
        <v>3.0659936436717144E-2</v>
      </c>
      <c r="L39" s="23">
        <v>0</v>
      </c>
      <c r="M39" s="24">
        <v>26745</v>
      </c>
      <c r="N39" s="23">
        <v>8.3333333333333329E-2</v>
      </c>
      <c r="O39" s="23">
        <v>8.3333333333333329E-2</v>
      </c>
      <c r="P39" s="23">
        <v>0.125</v>
      </c>
      <c r="Q39" s="23">
        <v>0.45833333333333331</v>
      </c>
      <c r="R39" s="23">
        <v>0.16666666666666666</v>
      </c>
      <c r="S39" s="23">
        <v>8.3333333333333329E-2</v>
      </c>
      <c r="T39" s="23">
        <v>4.1666666666666664E-2</v>
      </c>
      <c r="U39" s="23">
        <v>0</v>
      </c>
      <c r="V39" s="24">
        <v>120</v>
      </c>
      <c r="X39" s="53"/>
    </row>
    <row r="40" spans="2:24" x14ac:dyDescent="0.3">
      <c r="B40" s="33" t="s">
        <v>262</v>
      </c>
      <c r="C40" s="18" t="s">
        <v>273</v>
      </c>
      <c r="D40" s="18" t="s">
        <v>378</v>
      </c>
      <c r="E40" s="23">
        <v>8.3557951482479784E-2</v>
      </c>
      <c r="F40" s="23">
        <v>0.15902964959568733</v>
      </c>
      <c r="G40" s="23">
        <v>0.14465408805031446</v>
      </c>
      <c r="H40" s="23">
        <v>0.32434860736747528</v>
      </c>
      <c r="I40" s="23">
        <v>0.18328840970350405</v>
      </c>
      <c r="J40" s="23">
        <v>7.7268643306379156E-2</v>
      </c>
      <c r="K40" s="23">
        <v>2.7852650494159928E-2</v>
      </c>
      <c r="L40" s="23">
        <v>0</v>
      </c>
      <c r="M40" s="24">
        <v>5565</v>
      </c>
      <c r="N40" s="23" t="s">
        <v>588</v>
      </c>
      <c r="O40" s="23" t="s">
        <v>588</v>
      </c>
      <c r="P40" s="23" t="s">
        <v>588</v>
      </c>
      <c r="Q40" s="23" t="s">
        <v>588</v>
      </c>
      <c r="R40" s="23" t="s">
        <v>588</v>
      </c>
      <c r="S40" s="23" t="s">
        <v>588</v>
      </c>
      <c r="T40" s="23" t="s">
        <v>588</v>
      </c>
      <c r="U40" s="23" t="s">
        <v>588</v>
      </c>
      <c r="V40" s="24" t="s">
        <v>588</v>
      </c>
      <c r="X40" s="53"/>
    </row>
    <row r="41" spans="2:24" x14ac:dyDescent="0.3">
      <c r="B41" s="33" t="s">
        <v>274</v>
      </c>
      <c r="C41" s="18" t="s">
        <v>275</v>
      </c>
      <c r="D41" s="18" t="s">
        <v>355</v>
      </c>
      <c r="E41" s="23" t="s">
        <v>588</v>
      </c>
      <c r="F41" s="23" t="s">
        <v>588</v>
      </c>
      <c r="G41" s="23" t="s">
        <v>588</v>
      </c>
      <c r="H41" s="23" t="s">
        <v>588</v>
      </c>
      <c r="I41" s="23" t="s">
        <v>588</v>
      </c>
      <c r="J41" s="23" t="s">
        <v>588</v>
      </c>
      <c r="K41" s="23" t="s">
        <v>588</v>
      </c>
      <c r="L41" s="23" t="s">
        <v>588</v>
      </c>
      <c r="M41" s="24" t="s">
        <v>588</v>
      </c>
      <c r="N41" s="23" t="s">
        <v>588</v>
      </c>
      <c r="O41" s="23" t="s">
        <v>588</v>
      </c>
      <c r="P41" s="23" t="s">
        <v>588</v>
      </c>
      <c r="Q41" s="23" t="s">
        <v>588</v>
      </c>
      <c r="R41" s="23" t="s">
        <v>588</v>
      </c>
      <c r="S41" s="23" t="s">
        <v>588</v>
      </c>
      <c r="T41" s="23" t="s">
        <v>588</v>
      </c>
      <c r="U41" s="23" t="s">
        <v>588</v>
      </c>
      <c r="V41" s="24" t="s">
        <v>588</v>
      </c>
      <c r="X41" s="53"/>
    </row>
    <row r="42" spans="2:24" x14ac:dyDescent="0.3">
      <c r="B42" s="33" t="s">
        <v>274</v>
      </c>
      <c r="C42" s="18" t="s">
        <v>276</v>
      </c>
      <c r="D42" s="18" t="s">
        <v>379</v>
      </c>
      <c r="E42" s="23">
        <v>8.1875658587987357E-2</v>
      </c>
      <c r="F42" s="23">
        <v>0.15353003161222339</v>
      </c>
      <c r="G42" s="23">
        <v>0.1339304531085353</v>
      </c>
      <c r="H42" s="23">
        <v>0.25795574288724976</v>
      </c>
      <c r="I42" s="23">
        <v>0.20516332982086408</v>
      </c>
      <c r="J42" s="23">
        <v>0.12128556375131717</v>
      </c>
      <c r="K42" s="23">
        <v>4.6364594309799792E-2</v>
      </c>
      <c r="L42" s="23">
        <v>0</v>
      </c>
      <c r="M42" s="24">
        <v>47450</v>
      </c>
      <c r="N42" s="23">
        <v>0.10539845758354756</v>
      </c>
      <c r="O42" s="23">
        <v>0.12082262210796915</v>
      </c>
      <c r="P42" s="23">
        <v>0.11053984575835475</v>
      </c>
      <c r="Q42" s="23">
        <v>0.25449871465295631</v>
      </c>
      <c r="R42" s="23">
        <v>0.2210796915167095</v>
      </c>
      <c r="S42" s="23">
        <v>0.13367609254498714</v>
      </c>
      <c r="T42" s="23">
        <v>5.1413881748071981E-2</v>
      </c>
      <c r="U42" s="23">
        <v>0</v>
      </c>
      <c r="V42" s="24">
        <v>1945</v>
      </c>
      <c r="X42" s="53"/>
    </row>
    <row r="43" spans="2:24" x14ac:dyDescent="0.3">
      <c r="B43" s="33" t="s">
        <v>274</v>
      </c>
      <c r="C43" s="18" t="s">
        <v>277</v>
      </c>
      <c r="D43" s="18" t="s">
        <v>380</v>
      </c>
      <c r="E43" s="23">
        <v>8.4550561797752805E-2</v>
      </c>
      <c r="F43" s="23">
        <v>0.15308988764044945</v>
      </c>
      <c r="G43" s="23">
        <v>0.12584269662921349</v>
      </c>
      <c r="H43" s="23">
        <v>0.25084269662921349</v>
      </c>
      <c r="I43" s="23">
        <v>0.21011235955056179</v>
      </c>
      <c r="J43" s="23">
        <v>0.125</v>
      </c>
      <c r="K43" s="23">
        <v>5.0280898876404495E-2</v>
      </c>
      <c r="L43" s="23">
        <v>0</v>
      </c>
      <c r="M43" s="24">
        <v>17800</v>
      </c>
      <c r="N43" s="23">
        <v>8.1632653061224483E-2</v>
      </c>
      <c r="O43" s="23">
        <v>0.10204081632653061</v>
      </c>
      <c r="P43" s="23">
        <v>0.12244897959183673</v>
      </c>
      <c r="Q43" s="23">
        <v>0.22448979591836735</v>
      </c>
      <c r="R43" s="23">
        <v>0.18367346938775511</v>
      </c>
      <c r="S43" s="23">
        <v>0.22448979591836735</v>
      </c>
      <c r="T43" s="23">
        <v>4.0816326530612242E-2</v>
      </c>
      <c r="U43" s="23">
        <v>0</v>
      </c>
      <c r="V43" s="24">
        <v>245</v>
      </c>
      <c r="X43" s="53"/>
    </row>
    <row r="44" spans="2:24" x14ac:dyDescent="0.3">
      <c r="B44" s="33" t="s">
        <v>274</v>
      </c>
      <c r="C44" s="18" t="s">
        <v>278</v>
      </c>
      <c r="D44" s="18" t="s">
        <v>356</v>
      </c>
      <c r="E44" s="23">
        <v>8.9438629876308282E-2</v>
      </c>
      <c r="F44" s="23">
        <v>0.17126546146527116</v>
      </c>
      <c r="G44" s="23">
        <v>0.13035204567078973</v>
      </c>
      <c r="H44" s="23">
        <v>0.27307326355851569</v>
      </c>
      <c r="I44" s="23">
        <v>0.19790675547098002</v>
      </c>
      <c r="J44" s="23">
        <v>9.7050428163653668E-2</v>
      </c>
      <c r="K44" s="23">
        <v>4.0913415794481447E-2</v>
      </c>
      <c r="L44" s="23">
        <v>0</v>
      </c>
      <c r="M44" s="24">
        <v>5255</v>
      </c>
      <c r="N44" s="23">
        <v>5.2631578947368418E-2</v>
      </c>
      <c r="O44" s="23">
        <v>0.10526315789473684</v>
      </c>
      <c r="P44" s="23">
        <v>9.2105263157894732E-2</v>
      </c>
      <c r="Q44" s="23">
        <v>0.26315789473684209</v>
      </c>
      <c r="R44" s="23">
        <v>0.25</v>
      </c>
      <c r="S44" s="23">
        <v>0.14473684210526316</v>
      </c>
      <c r="T44" s="23">
        <v>9.2105263157894732E-2</v>
      </c>
      <c r="U44" s="23">
        <v>0</v>
      </c>
      <c r="V44" s="24">
        <v>380</v>
      </c>
      <c r="X44" s="53"/>
    </row>
    <row r="45" spans="2:24" x14ac:dyDescent="0.3">
      <c r="B45" s="33" t="s">
        <v>279</v>
      </c>
      <c r="C45" s="18" t="s">
        <v>280</v>
      </c>
      <c r="D45" s="18" t="s">
        <v>381</v>
      </c>
      <c r="E45" s="23">
        <v>6.6071926400892114E-2</v>
      </c>
      <c r="F45" s="23">
        <v>0.10705324783942013</v>
      </c>
      <c r="G45" s="23">
        <v>0.11179258433231112</v>
      </c>
      <c r="H45" s="23">
        <v>0.22776693615834959</v>
      </c>
      <c r="I45" s="23">
        <v>0.23975466964036798</v>
      </c>
      <c r="J45" s="23">
        <v>0.1678282687482576</v>
      </c>
      <c r="K45" s="23">
        <v>7.917479788123781E-2</v>
      </c>
      <c r="L45" s="23">
        <v>0</v>
      </c>
      <c r="M45" s="24">
        <v>17935</v>
      </c>
      <c r="N45" s="23">
        <v>8.8709677419354843E-2</v>
      </c>
      <c r="O45" s="23">
        <v>0.12096774193548387</v>
      </c>
      <c r="P45" s="23">
        <v>0.10483870967741936</v>
      </c>
      <c r="Q45" s="23">
        <v>0.20967741935483872</v>
      </c>
      <c r="R45" s="23">
        <v>0.23387096774193547</v>
      </c>
      <c r="S45" s="23">
        <v>0.15322580645161291</v>
      </c>
      <c r="T45" s="23">
        <v>9.6774193548387094E-2</v>
      </c>
      <c r="U45" s="23">
        <v>0</v>
      </c>
      <c r="V45" s="24">
        <v>620</v>
      </c>
      <c r="X45" s="53"/>
    </row>
    <row r="46" spans="2:24" x14ac:dyDescent="0.3">
      <c r="B46" s="33" t="s">
        <v>279</v>
      </c>
      <c r="C46" s="18" t="s">
        <v>281</v>
      </c>
      <c r="D46" s="18" t="s">
        <v>357</v>
      </c>
      <c r="E46" s="23">
        <v>5.8881256133464184E-2</v>
      </c>
      <c r="F46" s="23">
        <v>0.11481844946025516</v>
      </c>
      <c r="G46" s="23">
        <v>0.155053974484789</v>
      </c>
      <c r="H46" s="23">
        <v>0.31717369970559373</v>
      </c>
      <c r="I46" s="23">
        <v>0.21844946025515211</v>
      </c>
      <c r="J46" s="23">
        <v>9.9116781157998032E-2</v>
      </c>
      <c r="K46" s="23">
        <v>3.6506378802747791E-2</v>
      </c>
      <c r="L46" s="23">
        <v>0</v>
      </c>
      <c r="M46" s="24">
        <v>25475</v>
      </c>
      <c r="N46" s="23">
        <v>6.9767441860465115E-2</v>
      </c>
      <c r="O46" s="23">
        <v>7.3643410852713184E-2</v>
      </c>
      <c r="P46" s="23">
        <v>9.3023255813953487E-2</v>
      </c>
      <c r="Q46" s="23">
        <v>0.27519379844961239</v>
      </c>
      <c r="R46" s="23">
        <v>0.24806201550387597</v>
      </c>
      <c r="S46" s="23">
        <v>0.18217054263565891</v>
      </c>
      <c r="T46" s="23">
        <v>6.2015503875968991E-2</v>
      </c>
      <c r="U46" s="23">
        <v>0</v>
      </c>
      <c r="V46" s="24">
        <v>1290</v>
      </c>
      <c r="X46" s="53"/>
    </row>
    <row r="47" spans="2:24" x14ac:dyDescent="0.3">
      <c r="B47" s="33" t="s">
        <v>279</v>
      </c>
      <c r="C47" s="18" t="s">
        <v>282</v>
      </c>
      <c r="D47" s="18" t="s">
        <v>382</v>
      </c>
      <c r="E47" s="23">
        <v>6.7316209034543842E-2</v>
      </c>
      <c r="F47" s="23">
        <v>0.15589016829052257</v>
      </c>
      <c r="G47" s="23">
        <v>0.12577502214348982</v>
      </c>
      <c r="H47" s="23">
        <v>0.26306465899025688</v>
      </c>
      <c r="I47" s="23">
        <v>0.21612046058458814</v>
      </c>
      <c r="J47" s="23">
        <v>0.12843224092116917</v>
      </c>
      <c r="K47" s="23">
        <v>4.5172719220549155E-2</v>
      </c>
      <c r="L47" s="23">
        <v>0</v>
      </c>
      <c r="M47" s="24">
        <v>5645</v>
      </c>
      <c r="N47" s="23">
        <v>6.3157894736842107E-2</v>
      </c>
      <c r="O47" s="23">
        <v>0.10526315789473684</v>
      </c>
      <c r="P47" s="23">
        <v>0.11578947368421053</v>
      </c>
      <c r="Q47" s="23">
        <v>0.26315789473684209</v>
      </c>
      <c r="R47" s="23">
        <v>0.24210526315789474</v>
      </c>
      <c r="S47" s="23">
        <v>0.15789473684210525</v>
      </c>
      <c r="T47" s="23">
        <v>4.2105263157894736E-2</v>
      </c>
      <c r="U47" s="23">
        <v>0</v>
      </c>
      <c r="V47" s="24">
        <v>475</v>
      </c>
      <c r="X47" s="53"/>
    </row>
    <row r="48" spans="2:24" x14ac:dyDescent="0.3">
      <c r="B48" s="33" t="s">
        <v>283</v>
      </c>
      <c r="C48" s="18" t="s">
        <v>284</v>
      </c>
      <c r="D48" s="18" t="s">
        <v>383</v>
      </c>
      <c r="E48" s="23">
        <v>8.9035310018584224E-2</v>
      </c>
      <c r="F48" s="23">
        <v>0.14377428619699273</v>
      </c>
      <c r="G48" s="23">
        <v>0.1245142760601453</v>
      </c>
      <c r="H48" s="23">
        <v>0.24548065551613449</v>
      </c>
      <c r="I48" s="23">
        <v>0.20442642338232811</v>
      </c>
      <c r="J48" s="23">
        <v>0.13380638621388749</v>
      </c>
      <c r="K48" s="23">
        <v>5.8962662611927688E-2</v>
      </c>
      <c r="L48" s="23">
        <v>0</v>
      </c>
      <c r="M48" s="24">
        <v>29595</v>
      </c>
      <c r="N48" s="23">
        <v>0.1111111111111111</v>
      </c>
      <c r="O48" s="23">
        <v>0.11469534050179211</v>
      </c>
      <c r="P48" s="23">
        <v>8.9605734767025089E-2</v>
      </c>
      <c r="Q48" s="23">
        <v>0.24014336917562723</v>
      </c>
      <c r="R48" s="23">
        <v>0.22222222222222221</v>
      </c>
      <c r="S48" s="23">
        <v>0.16129032258064516</v>
      </c>
      <c r="T48" s="23">
        <v>6.8100358422939072E-2</v>
      </c>
      <c r="U48" s="23">
        <v>0</v>
      </c>
      <c r="V48" s="24">
        <v>1395</v>
      </c>
      <c r="X48" s="53"/>
    </row>
    <row r="49" spans="2:24" x14ac:dyDescent="0.3">
      <c r="B49" s="33" t="s">
        <v>283</v>
      </c>
      <c r="C49" s="18" t="s">
        <v>285</v>
      </c>
      <c r="D49" s="18" t="s">
        <v>358</v>
      </c>
      <c r="E49" s="23">
        <v>6.9632495164410058E-2</v>
      </c>
      <c r="F49" s="23">
        <v>0.20019342359767892</v>
      </c>
      <c r="G49" s="23">
        <v>0.12282398452611218</v>
      </c>
      <c r="H49" s="23">
        <v>0.24177949709864605</v>
      </c>
      <c r="I49" s="23">
        <v>0.22050290135396519</v>
      </c>
      <c r="J49" s="23">
        <v>0.10541586073500966</v>
      </c>
      <c r="K49" s="23">
        <v>3.9651837524177946E-2</v>
      </c>
      <c r="L49" s="23">
        <v>0</v>
      </c>
      <c r="M49" s="24">
        <v>5170</v>
      </c>
      <c r="N49" s="23">
        <v>0.16279069767441862</v>
      </c>
      <c r="O49" s="23">
        <v>0.16279069767441862</v>
      </c>
      <c r="P49" s="23">
        <v>9.3023255813953487E-2</v>
      </c>
      <c r="Q49" s="23">
        <v>0.23255813953488372</v>
      </c>
      <c r="R49" s="23">
        <v>0.20930232558139536</v>
      </c>
      <c r="S49" s="23">
        <v>0.11627906976744186</v>
      </c>
      <c r="T49" s="23">
        <v>2.3255813953488372E-2</v>
      </c>
      <c r="U49" s="23">
        <v>0</v>
      </c>
      <c r="V49" s="24">
        <v>215</v>
      </c>
      <c r="X49" s="53"/>
    </row>
    <row r="50" spans="2:24" x14ac:dyDescent="0.3">
      <c r="B50" s="33" t="s">
        <v>283</v>
      </c>
      <c r="C50" s="18" t="s">
        <v>286</v>
      </c>
      <c r="D50" s="18" t="s">
        <v>359</v>
      </c>
      <c r="E50" s="23">
        <v>3.4086698777324932E-2</v>
      </c>
      <c r="F50" s="23">
        <v>7.4842534271952574E-2</v>
      </c>
      <c r="G50" s="23">
        <v>0.15376065209336792</v>
      </c>
      <c r="H50" s="23">
        <v>0.30752130418673584</v>
      </c>
      <c r="I50" s="23">
        <v>0.24157095220452018</v>
      </c>
      <c r="J50" s="23">
        <v>0.12782512041496852</v>
      </c>
      <c r="K50" s="23">
        <v>6.0392738051130046E-2</v>
      </c>
      <c r="L50" s="23">
        <v>0</v>
      </c>
      <c r="M50" s="24">
        <v>13495</v>
      </c>
      <c r="N50" s="23">
        <v>2.3529411764705882E-2</v>
      </c>
      <c r="O50" s="23">
        <v>2.9411764705882353E-2</v>
      </c>
      <c r="P50" s="23">
        <v>0.16470588235294117</v>
      </c>
      <c r="Q50" s="23">
        <v>0.3235294117647059</v>
      </c>
      <c r="R50" s="23">
        <v>0.25882352941176473</v>
      </c>
      <c r="S50" s="23">
        <v>0.13529411764705881</v>
      </c>
      <c r="T50" s="23">
        <v>6.4705882352941183E-2</v>
      </c>
      <c r="U50" s="23">
        <v>0</v>
      </c>
      <c r="V50" s="24">
        <v>850</v>
      </c>
      <c r="X50" s="53"/>
    </row>
    <row r="51" spans="2:24" x14ac:dyDescent="0.3">
      <c r="B51" s="33" t="s">
        <v>283</v>
      </c>
      <c r="C51" s="18" t="s">
        <v>287</v>
      </c>
      <c r="D51" s="18" t="s">
        <v>384</v>
      </c>
      <c r="E51" s="23">
        <v>6.9359553547701305E-2</v>
      </c>
      <c r="F51" s="23">
        <v>0.1496146691469572</v>
      </c>
      <c r="G51" s="23">
        <v>0.13180972628222162</v>
      </c>
      <c r="H51" s="23">
        <v>0.25644432633537073</v>
      </c>
      <c r="I51" s="23">
        <v>0.21286207812915228</v>
      </c>
      <c r="J51" s="23">
        <v>0.12729205421206485</v>
      </c>
      <c r="K51" s="23">
        <v>5.2351846930640447E-2</v>
      </c>
      <c r="L51" s="23">
        <v>0</v>
      </c>
      <c r="M51" s="24">
        <v>18815</v>
      </c>
      <c r="N51" s="23">
        <v>8.771929824561403E-2</v>
      </c>
      <c r="O51" s="23">
        <v>0.12280701754385964</v>
      </c>
      <c r="P51" s="23">
        <v>0.10526315789473684</v>
      </c>
      <c r="Q51" s="23">
        <v>0.21929824561403508</v>
      </c>
      <c r="R51" s="23">
        <v>0.21052631578947367</v>
      </c>
      <c r="S51" s="23">
        <v>0.16666666666666666</v>
      </c>
      <c r="T51" s="23">
        <v>7.8947368421052627E-2</v>
      </c>
      <c r="U51" s="23">
        <v>0</v>
      </c>
      <c r="V51" s="24">
        <v>570</v>
      </c>
      <c r="X51" s="53"/>
    </row>
    <row r="52" spans="2:24" x14ac:dyDescent="0.3">
      <c r="B52" s="33" t="s">
        <v>283</v>
      </c>
      <c r="C52" s="18" t="s">
        <v>288</v>
      </c>
      <c r="D52" s="18" t="s">
        <v>385</v>
      </c>
      <c r="E52" s="23">
        <v>7.2826086956521735E-2</v>
      </c>
      <c r="F52" s="23">
        <v>0.2</v>
      </c>
      <c r="G52" s="23">
        <v>0.11304347826086956</v>
      </c>
      <c r="H52" s="23">
        <v>0.23804347826086958</v>
      </c>
      <c r="I52" s="23">
        <v>0.20760869565217391</v>
      </c>
      <c r="J52" s="23">
        <v>0.11521739130434783</v>
      </c>
      <c r="K52" s="23">
        <v>5.3260869565217389E-2</v>
      </c>
      <c r="L52" s="23">
        <v>0</v>
      </c>
      <c r="M52" s="24">
        <v>4600</v>
      </c>
      <c r="N52" s="23" t="s">
        <v>601</v>
      </c>
      <c r="O52" s="23" t="s">
        <v>601</v>
      </c>
      <c r="P52" s="23" t="s">
        <v>601</v>
      </c>
      <c r="Q52" s="23" t="s">
        <v>601</v>
      </c>
      <c r="R52" s="23" t="s">
        <v>601</v>
      </c>
      <c r="S52" s="23" t="s">
        <v>601</v>
      </c>
      <c r="T52" s="23" t="s">
        <v>601</v>
      </c>
      <c r="U52" s="23" t="s">
        <v>601</v>
      </c>
      <c r="V52" s="24" t="s">
        <v>601</v>
      </c>
      <c r="X52" s="53"/>
    </row>
    <row r="53" spans="2:24" x14ac:dyDescent="0.3">
      <c r="B53" s="33" t="s">
        <v>283</v>
      </c>
      <c r="C53" s="18" t="s">
        <v>289</v>
      </c>
      <c r="D53" s="18" t="s">
        <v>360</v>
      </c>
      <c r="E53" s="23" t="s">
        <v>588</v>
      </c>
      <c r="F53" s="23" t="s">
        <v>588</v>
      </c>
      <c r="G53" s="23" t="s">
        <v>588</v>
      </c>
      <c r="H53" s="23" t="s">
        <v>588</v>
      </c>
      <c r="I53" s="23" t="s">
        <v>588</v>
      </c>
      <c r="J53" s="23" t="s">
        <v>588</v>
      </c>
      <c r="K53" s="23" t="s">
        <v>588</v>
      </c>
      <c r="L53" s="23" t="s">
        <v>588</v>
      </c>
      <c r="M53" s="24" t="s">
        <v>588</v>
      </c>
      <c r="N53" s="23" t="s">
        <v>588</v>
      </c>
      <c r="O53" s="23" t="s">
        <v>588</v>
      </c>
      <c r="P53" s="23" t="s">
        <v>588</v>
      </c>
      <c r="Q53" s="23" t="s">
        <v>588</v>
      </c>
      <c r="R53" s="23" t="s">
        <v>588</v>
      </c>
      <c r="S53" s="23" t="s">
        <v>588</v>
      </c>
      <c r="T53" s="23" t="s">
        <v>588</v>
      </c>
      <c r="U53" s="23" t="s">
        <v>588</v>
      </c>
      <c r="V53" s="24" t="s">
        <v>588</v>
      </c>
      <c r="X53" s="53"/>
    </row>
    <row r="54" spans="2:24" x14ac:dyDescent="0.3">
      <c r="B54" s="33" t="s">
        <v>290</v>
      </c>
      <c r="C54" s="18" t="s">
        <v>291</v>
      </c>
      <c r="D54" s="18" t="s">
        <v>361</v>
      </c>
      <c r="E54" s="23">
        <v>4.5502092050209206E-2</v>
      </c>
      <c r="F54" s="23">
        <v>0.15376569037656904</v>
      </c>
      <c r="G54" s="23">
        <v>0.11244769874476987</v>
      </c>
      <c r="H54" s="23">
        <v>0.24686192468619247</v>
      </c>
      <c r="I54" s="23">
        <v>0.22751046025104602</v>
      </c>
      <c r="J54" s="23">
        <v>0.14644351464435146</v>
      </c>
      <c r="K54" s="23">
        <v>6.6945606694560664E-2</v>
      </c>
      <c r="L54" s="23">
        <v>0</v>
      </c>
      <c r="M54" s="24">
        <v>9560</v>
      </c>
      <c r="N54" s="23">
        <v>6.0150375939849621E-2</v>
      </c>
      <c r="O54" s="23">
        <v>0.10526315789473684</v>
      </c>
      <c r="P54" s="23">
        <v>0.10526315789473684</v>
      </c>
      <c r="Q54" s="23">
        <v>0.22556390977443608</v>
      </c>
      <c r="R54" s="23">
        <v>0.24060150375939848</v>
      </c>
      <c r="S54" s="23">
        <v>0.16541353383458646</v>
      </c>
      <c r="T54" s="23">
        <v>0.10526315789473684</v>
      </c>
      <c r="U54" s="23">
        <v>0</v>
      </c>
      <c r="V54" s="24">
        <v>665</v>
      </c>
      <c r="X54" s="53"/>
    </row>
    <row r="55" spans="2:24" x14ac:dyDescent="0.3">
      <c r="B55" s="33" t="s">
        <v>290</v>
      </c>
      <c r="C55" s="18" t="s">
        <v>292</v>
      </c>
      <c r="D55" s="18" t="s">
        <v>386</v>
      </c>
      <c r="E55" s="23">
        <v>8.3333333333333329E-2</v>
      </c>
      <c r="F55" s="23">
        <v>0.15412186379928317</v>
      </c>
      <c r="G55" s="23">
        <v>0.12544802867383512</v>
      </c>
      <c r="H55" s="23">
        <v>0.30017921146953402</v>
      </c>
      <c r="I55" s="23">
        <v>0.21863799283154123</v>
      </c>
      <c r="J55" s="23">
        <v>8.0645161290322578E-2</v>
      </c>
      <c r="K55" s="23">
        <v>3.6738351254480286E-2</v>
      </c>
      <c r="L55" s="23">
        <v>0</v>
      </c>
      <c r="M55" s="24">
        <v>5580</v>
      </c>
      <c r="N55" s="23">
        <v>4.1666666666666664E-2</v>
      </c>
      <c r="O55" s="23">
        <v>6.9444444444444448E-2</v>
      </c>
      <c r="P55" s="23">
        <v>0.125</v>
      </c>
      <c r="Q55" s="23">
        <v>0.44444444444444442</v>
      </c>
      <c r="R55" s="23">
        <v>0.22222222222222221</v>
      </c>
      <c r="S55" s="23">
        <v>8.3333333333333329E-2</v>
      </c>
      <c r="T55" s="23">
        <v>2.7777777777777776E-2</v>
      </c>
      <c r="U55" s="23">
        <v>0</v>
      </c>
      <c r="V55" s="24">
        <v>360</v>
      </c>
      <c r="X55" s="53"/>
    </row>
    <row r="56" spans="2:24" x14ac:dyDescent="0.3">
      <c r="B56" s="33" t="s">
        <v>290</v>
      </c>
      <c r="C56" s="18" t="s">
        <v>293</v>
      </c>
      <c r="D56" s="18" t="s">
        <v>362</v>
      </c>
      <c r="E56" s="23" t="s">
        <v>588</v>
      </c>
      <c r="F56" s="23" t="s">
        <v>588</v>
      </c>
      <c r="G56" s="23" t="s">
        <v>588</v>
      </c>
      <c r="H56" s="23" t="s">
        <v>588</v>
      </c>
      <c r="I56" s="23" t="s">
        <v>588</v>
      </c>
      <c r="J56" s="23" t="s">
        <v>588</v>
      </c>
      <c r="K56" s="23" t="s">
        <v>588</v>
      </c>
      <c r="L56" s="23" t="s">
        <v>588</v>
      </c>
      <c r="M56" s="24" t="s">
        <v>588</v>
      </c>
      <c r="N56" s="23" t="s">
        <v>588</v>
      </c>
      <c r="O56" s="23" t="s">
        <v>588</v>
      </c>
      <c r="P56" s="23" t="s">
        <v>588</v>
      </c>
      <c r="Q56" s="23" t="s">
        <v>588</v>
      </c>
      <c r="R56" s="23" t="s">
        <v>588</v>
      </c>
      <c r="S56" s="23" t="s">
        <v>588</v>
      </c>
      <c r="T56" s="23" t="s">
        <v>588</v>
      </c>
      <c r="U56" s="23" t="s">
        <v>588</v>
      </c>
      <c r="V56" s="24" t="s">
        <v>588</v>
      </c>
      <c r="X56" s="53"/>
    </row>
    <row r="57" spans="2:24" x14ac:dyDescent="0.3">
      <c r="B57" s="33" t="s">
        <v>290</v>
      </c>
      <c r="C57" s="18" t="s">
        <v>294</v>
      </c>
      <c r="D57" s="18" t="s">
        <v>363</v>
      </c>
      <c r="E57" s="23">
        <v>6.5564424173318134E-2</v>
      </c>
      <c r="F57" s="23">
        <v>0.1345496009122007</v>
      </c>
      <c r="G57" s="23">
        <v>9.9201824401368308E-2</v>
      </c>
      <c r="H57" s="23">
        <v>0.21835803876852908</v>
      </c>
      <c r="I57" s="23">
        <v>0.23090079817559864</v>
      </c>
      <c r="J57" s="23">
        <v>0.17559863169897377</v>
      </c>
      <c r="K57" s="23">
        <v>7.5826681870011403E-2</v>
      </c>
      <c r="L57" s="23">
        <v>0</v>
      </c>
      <c r="M57" s="24">
        <v>8770</v>
      </c>
      <c r="N57" s="23">
        <v>7.0707070707070704E-2</v>
      </c>
      <c r="O57" s="23">
        <v>0.1111111111111111</v>
      </c>
      <c r="P57" s="23">
        <v>9.0909090909090912E-2</v>
      </c>
      <c r="Q57" s="23">
        <v>0.20202020202020202</v>
      </c>
      <c r="R57" s="23">
        <v>0.22222222222222221</v>
      </c>
      <c r="S57" s="23">
        <v>0.19191919191919191</v>
      </c>
      <c r="T57" s="23">
        <v>0.10101010101010101</v>
      </c>
      <c r="U57" s="23">
        <v>0</v>
      </c>
      <c r="V57" s="24">
        <v>495</v>
      </c>
      <c r="X57" s="53"/>
    </row>
    <row r="58" spans="2:24" x14ac:dyDescent="0.3">
      <c r="B58" s="33" t="s">
        <v>290</v>
      </c>
      <c r="C58" s="18" t="s">
        <v>295</v>
      </c>
      <c r="D58" s="18" t="s">
        <v>387</v>
      </c>
      <c r="E58" s="23">
        <v>4.7619047619047616E-2</v>
      </c>
      <c r="F58" s="23">
        <v>0.12857142857142856</v>
      </c>
      <c r="G58" s="23">
        <v>0.10952380952380952</v>
      </c>
      <c r="H58" s="23">
        <v>0.2119047619047619</v>
      </c>
      <c r="I58" s="23">
        <v>0.24285714285714285</v>
      </c>
      <c r="J58" s="23">
        <v>0.18809523809523809</v>
      </c>
      <c r="K58" s="23">
        <v>7.1428571428571425E-2</v>
      </c>
      <c r="L58" s="23">
        <v>0</v>
      </c>
      <c r="M58" s="24">
        <v>2100</v>
      </c>
      <c r="N58" s="23">
        <v>7.407407407407407E-2</v>
      </c>
      <c r="O58" s="23">
        <v>7.407407407407407E-2</v>
      </c>
      <c r="P58" s="23">
        <v>7.407407407407407E-2</v>
      </c>
      <c r="Q58" s="23">
        <v>0.14814814814814814</v>
      </c>
      <c r="R58" s="23">
        <v>0.22222222222222221</v>
      </c>
      <c r="S58" s="23">
        <v>0.25925925925925924</v>
      </c>
      <c r="T58" s="23">
        <v>0.14814814814814814</v>
      </c>
      <c r="U58" s="23">
        <v>0</v>
      </c>
      <c r="V58" s="24">
        <v>135</v>
      </c>
      <c r="X58" s="53"/>
    </row>
    <row r="59" spans="2:24" x14ac:dyDescent="0.3">
      <c r="B59" s="33" t="s">
        <v>290</v>
      </c>
      <c r="C59" s="18" t="s">
        <v>296</v>
      </c>
      <c r="D59" s="18" t="s">
        <v>388</v>
      </c>
      <c r="E59" s="23" t="s">
        <v>588</v>
      </c>
      <c r="F59" s="23" t="s">
        <v>588</v>
      </c>
      <c r="G59" s="23" t="s">
        <v>588</v>
      </c>
      <c r="H59" s="23" t="s">
        <v>588</v>
      </c>
      <c r="I59" s="23" t="s">
        <v>588</v>
      </c>
      <c r="J59" s="23" t="s">
        <v>588</v>
      </c>
      <c r="K59" s="23" t="s">
        <v>588</v>
      </c>
      <c r="L59" s="23" t="s">
        <v>588</v>
      </c>
      <c r="M59" s="24" t="s">
        <v>588</v>
      </c>
      <c r="N59" s="23" t="s">
        <v>588</v>
      </c>
      <c r="O59" s="23" t="s">
        <v>588</v>
      </c>
      <c r="P59" s="23" t="s">
        <v>588</v>
      </c>
      <c r="Q59" s="23" t="s">
        <v>588</v>
      </c>
      <c r="R59" s="23" t="s">
        <v>588</v>
      </c>
      <c r="S59" s="23" t="s">
        <v>588</v>
      </c>
      <c r="T59" s="23" t="s">
        <v>588</v>
      </c>
      <c r="U59" s="23" t="s">
        <v>588</v>
      </c>
      <c r="V59" s="24" t="s">
        <v>588</v>
      </c>
      <c r="X59" s="53"/>
    </row>
    <row r="60" spans="2:24" x14ac:dyDescent="0.3">
      <c r="B60" s="33" t="s">
        <v>290</v>
      </c>
      <c r="C60" s="18" t="s">
        <v>297</v>
      </c>
      <c r="D60" s="18" t="s">
        <v>364</v>
      </c>
      <c r="E60" s="23">
        <v>4.2975206611570248E-2</v>
      </c>
      <c r="F60" s="23">
        <v>0.11735537190082644</v>
      </c>
      <c r="G60" s="23">
        <v>0.11239669421487604</v>
      </c>
      <c r="H60" s="23">
        <v>0.21157024793388429</v>
      </c>
      <c r="I60" s="23">
        <v>0.22479338842975208</v>
      </c>
      <c r="J60" s="23">
        <v>0.18016528925619835</v>
      </c>
      <c r="K60" s="23">
        <v>0.11239669421487604</v>
      </c>
      <c r="L60" s="23">
        <v>0</v>
      </c>
      <c r="M60" s="24">
        <v>3025</v>
      </c>
      <c r="N60" s="23" t="s">
        <v>588</v>
      </c>
      <c r="O60" s="23" t="s">
        <v>588</v>
      </c>
      <c r="P60" s="23" t="s">
        <v>588</v>
      </c>
      <c r="Q60" s="23" t="s">
        <v>588</v>
      </c>
      <c r="R60" s="23" t="s">
        <v>588</v>
      </c>
      <c r="S60" s="23" t="s">
        <v>588</v>
      </c>
      <c r="T60" s="23" t="s">
        <v>588</v>
      </c>
      <c r="U60" s="23" t="s">
        <v>588</v>
      </c>
      <c r="V60" s="24" t="s">
        <v>588</v>
      </c>
      <c r="X60" s="53"/>
    </row>
    <row r="61" spans="2:24" ht="6.75" customHeight="1" x14ac:dyDescent="0.3">
      <c r="D61" s="2"/>
      <c r="K61" s="7"/>
      <c r="N61" s="7"/>
      <c r="O61" s="7"/>
      <c r="P61" s="7"/>
      <c r="Q61" s="7"/>
      <c r="R61" s="7"/>
      <c r="S61" s="7"/>
      <c r="T61" s="7"/>
    </row>
    <row r="62" spans="2:24" x14ac:dyDescent="0.3">
      <c r="B62" s="33" t="s">
        <v>250</v>
      </c>
      <c r="C62" s="18" t="s">
        <v>38</v>
      </c>
      <c r="D62" s="21" t="s">
        <v>152</v>
      </c>
      <c r="E62" s="23">
        <v>0.11446740858505565</v>
      </c>
      <c r="F62" s="23">
        <v>0.11446740858505565</v>
      </c>
      <c r="G62" s="23">
        <v>0.13513513513513514</v>
      </c>
      <c r="H62" s="23">
        <v>0.34022257551669316</v>
      </c>
      <c r="I62" s="23">
        <v>0.1987281399046105</v>
      </c>
      <c r="J62" s="23">
        <v>7.472178060413355E-2</v>
      </c>
      <c r="K62" s="23">
        <v>2.3847376788553261E-2</v>
      </c>
      <c r="L62" s="23">
        <v>0</v>
      </c>
      <c r="M62" s="24">
        <v>3145</v>
      </c>
      <c r="N62" s="23" t="s">
        <v>588</v>
      </c>
      <c r="O62" s="23" t="s">
        <v>588</v>
      </c>
      <c r="P62" s="23" t="s">
        <v>588</v>
      </c>
      <c r="Q62" s="23" t="s">
        <v>588</v>
      </c>
      <c r="R62" s="23" t="s">
        <v>588</v>
      </c>
      <c r="S62" s="23" t="s">
        <v>588</v>
      </c>
      <c r="T62" s="23" t="s">
        <v>588</v>
      </c>
      <c r="U62" s="23" t="s">
        <v>588</v>
      </c>
      <c r="V62" s="24" t="s">
        <v>588</v>
      </c>
    </row>
    <row r="63" spans="2:24" x14ac:dyDescent="0.3">
      <c r="B63" s="33" t="s">
        <v>250</v>
      </c>
      <c r="C63" s="18" t="s">
        <v>40</v>
      </c>
      <c r="D63" s="21" t="s">
        <v>153</v>
      </c>
      <c r="E63" s="23">
        <v>4.2134831460674156E-2</v>
      </c>
      <c r="F63" s="23">
        <v>8.7078651685393263E-2</v>
      </c>
      <c r="G63" s="23">
        <v>0.19382022471910113</v>
      </c>
      <c r="H63" s="23">
        <v>0.36797752808988765</v>
      </c>
      <c r="I63" s="23">
        <v>0.19101123595505617</v>
      </c>
      <c r="J63" s="23">
        <v>8.7078651685393263E-2</v>
      </c>
      <c r="K63" s="23">
        <v>3.3707865168539325E-2</v>
      </c>
      <c r="L63" s="23">
        <v>0</v>
      </c>
      <c r="M63" s="24">
        <v>1780</v>
      </c>
      <c r="N63" s="23">
        <v>0</v>
      </c>
      <c r="O63" s="23">
        <v>0</v>
      </c>
      <c r="P63" s="23">
        <v>0.33333333333333331</v>
      </c>
      <c r="Q63" s="23">
        <v>0.66666666666666663</v>
      </c>
      <c r="R63" s="23">
        <v>0</v>
      </c>
      <c r="S63" s="23">
        <v>0</v>
      </c>
      <c r="T63" s="23">
        <v>0</v>
      </c>
      <c r="U63" s="23">
        <v>0</v>
      </c>
      <c r="V63" s="24">
        <v>15</v>
      </c>
    </row>
    <row r="64" spans="2:24" x14ac:dyDescent="0.3">
      <c r="B64" s="33" t="s">
        <v>250</v>
      </c>
      <c r="C64" s="18" t="s">
        <v>42</v>
      </c>
      <c r="D64" s="21" t="s">
        <v>300</v>
      </c>
      <c r="E64" s="23">
        <v>7.0805043646944718E-2</v>
      </c>
      <c r="F64" s="23">
        <v>0.19301648884578079</v>
      </c>
      <c r="G64" s="23">
        <v>0.13870029097963144</v>
      </c>
      <c r="H64" s="23">
        <v>0.25121241513094084</v>
      </c>
      <c r="I64" s="23">
        <v>0.20174587778855479</v>
      </c>
      <c r="J64" s="23">
        <v>9.990300678952474E-2</v>
      </c>
      <c r="K64" s="23">
        <v>4.3646944713870033E-2</v>
      </c>
      <c r="L64" s="23">
        <v>0</v>
      </c>
      <c r="M64" s="24">
        <v>5155</v>
      </c>
      <c r="N64" s="23">
        <v>0</v>
      </c>
      <c r="O64" s="23">
        <v>0</v>
      </c>
      <c r="P64" s="23">
        <v>0</v>
      </c>
      <c r="Q64" s="23">
        <v>0</v>
      </c>
      <c r="R64" s="23">
        <v>0.5</v>
      </c>
      <c r="S64" s="23">
        <v>0</v>
      </c>
      <c r="T64" s="23">
        <v>0</v>
      </c>
      <c r="U64" s="23">
        <v>0</v>
      </c>
      <c r="V64" s="24">
        <v>10</v>
      </c>
    </row>
    <row r="65" spans="2:22" x14ac:dyDescent="0.3">
      <c r="B65" s="33" t="s">
        <v>250</v>
      </c>
      <c r="C65" s="18" t="s">
        <v>43</v>
      </c>
      <c r="D65" s="21" t="s">
        <v>301</v>
      </c>
      <c r="E65" s="23">
        <v>8.5583290881304133E-2</v>
      </c>
      <c r="F65" s="23">
        <v>0.1467142129393785</v>
      </c>
      <c r="G65" s="23">
        <v>0.1273560876209883</v>
      </c>
      <c r="H65" s="23">
        <v>0.2445236882322975</v>
      </c>
      <c r="I65" s="23">
        <v>0.20275089149261336</v>
      </c>
      <c r="J65" s="23">
        <v>0.13295975547631178</v>
      </c>
      <c r="K65" s="23">
        <v>5.9602649006622516E-2</v>
      </c>
      <c r="L65" s="23">
        <v>0</v>
      </c>
      <c r="M65" s="24">
        <v>9815</v>
      </c>
      <c r="N65" s="23" t="s">
        <v>588</v>
      </c>
      <c r="O65" s="23" t="s">
        <v>588</v>
      </c>
      <c r="P65" s="23" t="s">
        <v>588</v>
      </c>
      <c r="Q65" s="23" t="s">
        <v>588</v>
      </c>
      <c r="R65" s="23" t="s">
        <v>588</v>
      </c>
      <c r="S65" s="23" t="s">
        <v>588</v>
      </c>
      <c r="T65" s="23" t="s">
        <v>588</v>
      </c>
      <c r="U65" s="23" t="s">
        <v>588</v>
      </c>
      <c r="V65" s="24" t="s">
        <v>588</v>
      </c>
    </row>
    <row r="66" spans="2:22" x14ac:dyDescent="0.3">
      <c r="B66" s="33" t="s">
        <v>250</v>
      </c>
      <c r="C66" s="18" t="s">
        <v>526</v>
      </c>
      <c r="D66" s="21" t="s">
        <v>527</v>
      </c>
      <c r="E66" s="23" t="s">
        <v>588</v>
      </c>
      <c r="F66" s="23" t="s">
        <v>588</v>
      </c>
      <c r="G66" s="23" t="s">
        <v>588</v>
      </c>
      <c r="H66" s="23" t="s">
        <v>588</v>
      </c>
      <c r="I66" s="23" t="s">
        <v>588</v>
      </c>
      <c r="J66" s="23" t="s">
        <v>588</v>
      </c>
      <c r="K66" s="23" t="s">
        <v>588</v>
      </c>
      <c r="L66" s="23" t="s">
        <v>588</v>
      </c>
      <c r="M66" s="24" t="s">
        <v>588</v>
      </c>
      <c r="N66" s="23" t="s">
        <v>588</v>
      </c>
      <c r="O66" s="23" t="s">
        <v>588</v>
      </c>
      <c r="P66" s="23" t="s">
        <v>588</v>
      </c>
      <c r="Q66" s="23" t="s">
        <v>588</v>
      </c>
      <c r="R66" s="23" t="s">
        <v>588</v>
      </c>
      <c r="S66" s="23" t="s">
        <v>588</v>
      </c>
      <c r="T66" s="23" t="s">
        <v>588</v>
      </c>
      <c r="U66" s="23" t="s">
        <v>588</v>
      </c>
      <c r="V66" s="24" t="s">
        <v>588</v>
      </c>
    </row>
    <row r="67" spans="2:22" x14ac:dyDescent="0.3">
      <c r="B67" s="33" t="s">
        <v>250</v>
      </c>
      <c r="C67" s="18" t="s">
        <v>434</v>
      </c>
      <c r="D67" s="21" t="s">
        <v>435</v>
      </c>
      <c r="E67" s="23" t="s">
        <v>588</v>
      </c>
      <c r="F67" s="23" t="s">
        <v>588</v>
      </c>
      <c r="G67" s="23" t="s">
        <v>588</v>
      </c>
      <c r="H67" s="23" t="s">
        <v>588</v>
      </c>
      <c r="I67" s="23" t="s">
        <v>588</v>
      </c>
      <c r="J67" s="23" t="s">
        <v>588</v>
      </c>
      <c r="K67" s="23" t="s">
        <v>588</v>
      </c>
      <c r="L67" s="23" t="s">
        <v>588</v>
      </c>
      <c r="M67" s="24" t="s">
        <v>588</v>
      </c>
      <c r="N67" s="23" t="s">
        <v>588</v>
      </c>
      <c r="O67" s="23" t="s">
        <v>588</v>
      </c>
      <c r="P67" s="23" t="s">
        <v>588</v>
      </c>
      <c r="Q67" s="23" t="s">
        <v>588</v>
      </c>
      <c r="R67" s="23" t="s">
        <v>588</v>
      </c>
      <c r="S67" s="23" t="s">
        <v>588</v>
      </c>
      <c r="T67" s="23" t="s">
        <v>588</v>
      </c>
      <c r="U67" s="23" t="s">
        <v>588</v>
      </c>
      <c r="V67" s="24" t="s">
        <v>588</v>
      </c>
    </row>
    <row r="68" spans="2:22" x14ac:dyDescent="0.3">
      <c r="B68" s="33" t="s">
        <v>250</v>
      </c>
      <c r="C68" s="18" t="s">
        <v>50</v>
      </c>
      <c r="D68" s="21" t="s">
        <v>160</v>
      </c>
      <c r="E68" s="23">
        <v>7.0967741935483872E-2</v>
      </c>
      <c r="F68" s="23">
        <v>0.18580645161290324</v>
      </c>
      <c r="G68" s="23">
        <v>0.13290322580645161</v>
      </c>
      <c r="H68" s="23">
        <v>0.28387096774193549</v>
      </c>
      <c r="I68" s="23">
        <v>0.19870967741935483</v>
      </c>
      <c r="J68" s="23">
        <v>9.0322580645161285E-2</v>
      </c>
      <c r="K68" s="23">
        <v>3.741935483870968E-2</v>
      </c>
      <c r="L68" s="23">
        <v>0</v>
      </c>
      <c r="M68" s="24">
        <v>3875</v>
      </c>
      <c r="N68" s="23">
        <v>0.25</v>
      </c>
      <c r="O68" s="23">
        <v>0</v>
      </c>
      <c r="P68" s="23">
        <v>0.25</v>
      </c>
      <c r="Q68" s="23">
        <v>0</v>
      </c>
      <c r="R68" s="23">
        <v>0.25</v>
      </c>
      <c r="S68" s="23">
        <v>0</v>
      </c>
      <c r="T68" s="23">
        <v>0</v>
      </c>
      <c r="U68" s="23">
        <v>0</v>
      </c>
      <c r="V68" s="24">
        <v>20</v>
      </c>
    </row>
    <row r="69" spans="2:22" x14ac:dyDescent="0.3">
      <c r="B69" s="33" t="s">
        <v>250</v>
      </c>
      <c r="C69" s="18" t="s">
        <v>58</v>
      </c>
      <c r="D69" s="21" t="s">
        <v>166</v>
      </c>
      <c r="E69" s="23" t="s">
        <v>588</v>
      </c>
      <c r="F69" s="23" t="s">
        <v>588</v>
      </c>
      <c r="G69" s="23" t="s">
        <v>588</v>
      </c>
      <c r="H69" s="23" t="s">
        <v>588</v>
      </c>
      <c r="I69" s="23" t="s">
        <v>588</v>
      </c>
      <c r="J69" s="23" t="s">
        <v>588</v>
      </c>
      <c r="K69" s="23" t="s">
        <v>588</v>
      </c>
      <c r="L69" s="23" t="s">
        <v>588</v>
      </c>
      <c r="M69" s="24" t="s">
        <v>588</v>
      </c>
      <c r="N69" s="23" t="s">
        <v>588</v>
      </c>
      <c r="O69" s="23" t="s">
        <v>588</v>
      </c>
      <c r="P69" s="23" t="s">
        <v>588</v>
      </c>
      <c r="Q69" s="23" t="s">
        <v>588</v>
      </c>
      <c r="R69" s="23" t="s">
        <v>588</v>
      </c>
      <c r="S69" s="23" t="s">
        <v>588</v>
      </c>
      <c r="T69" s="23" t="s">
        <v>588</v>
      </c>
      <c r="U69" s="23" t="s">
        <v>588</v>
      </c>
      <c r="V69" s="24" t="s">
        <v>588</v>
      </c>
    </row>
    <row r="70" spans="2:22" x14ac:dyDescent="0.3">
      <c r="B70" s="33" t="s">
        <v>250</v>
      </c>
      <c r="C70" s="18" t="s">
        <v>68</v>
      </c>
      <c r="D70" s="21" t="s">
        <v>303</v>
      </c>
      <c r="E70" s="23">
        <v>8.9285714285714288E-2</v>
      </c>
      <c r="F70" s="23">
        <v>0.17578125</v>
      </c>
      <c r="G70" s="23">
        <v>0.12611607142857142</v>
      </c>
      <c r="H70" s="23">
        <v>0.29575892857142855</v>
      </c>
      <c r="I70" s="23">
        <v>0.19587053571428573</v>
      </c>
      <c r="J70" s="23">
        <v>8.6495535714285712E-2</v>
      </c>
      <c r="K70" s="23">
        <v>3.0691964285714284E-2</v>
      </c>
      <c r="L70" s="23">
        <v>0</v>
      </c>
      <c r="M70" s="24">
        <v>8960</v>
      </c>
      <c r="N70" s="23" t="s">
        <v>588</v>
      </c>
      <c r="O70" s="23" t="s">
        <v>588</v>
      </c>
      <c r="P70" s="23" t="s">
        <v>588</v>
      </c>
      <c r="Q70" s="23" t="s">
        <v>588</v>
      </c>
      <c r="R70" s="23" t="s">
        <v>588</v>
      </c>
      <c r="S70" s="23" t="s">
        <v>588</v>
      </c>
      <c r="T70" s="23" t="s">
        <v>588</v>
      </c>
      <c r="U70" s="23" t="s">
        <v>588</v>
      </c>
      <c r="V70" s="24" t="s">
        <v>588</v>
      </c>
    </row>
    <row r="71" spans="2:22" x14ac:dyDescent="0.3">
      <c r="B71" s="33" t="s">
        <v>240</v>
      </c>
      <c r="C71" s="18" t="s">
        <v>22</v>
      </c>
      <c r="D71" s="21" t="s">
        <v>141</v>
      </c>
      <c r="E71" s="23">
        <v>9.825528007346189E-2</v>
      </c>
      <c r="F71" s="23">
        <v>0.13131313131313133</v>
      </c>
      <c r="G71" s="23">
        <v>0.16437098255280075</v>
      </c>
      <c r="H71" s="23">
        <v>0.37924701561065199</v>
      </c>
      <c r="I71" s="23">
        <v>0.18181818181818182</v>
      </c>
      <c r="J71" s="23">
        <v>3.8567493112947659E-2</v>
      </c>
      <c r="K71" s="23">
        <v>7.3461891643709825E-3</v>
      </c>
      <c r="L71" s="23">
        <v>0</v>
      </c>
      <c r="M71" s="24">
        <v>5445</v>
      </c>
      <c r="N71" s="23">
        <v>7.1428571428571425E-2</v>
      </c>
      <c r="O71" s="23">
        <v>3.5714285714285712E-2</v>
      </c>
      <c r="P71" s="23">
        <v>0.14285714285714285</v>
      </c>
      <c r="Q71" s="23">
        <v>0.4642857142857143</v>
      </c>
      <c r="R71" s="23">
        <v>0.17857142857142858</v>
      </c>
      <c r="S71" s="23">
        <v>7.1428571428571425E-2</v>
      </c>
      <c r="T71" s="23">
        <v>3.5714285714285712E-2</v>
      </c>
      <c r="U71" s="23">
        <v>0</v>
      </c>
      <c r="V71" s="24">
        <v>140</v>
      </c>
    </row>
    <row r="72" spans="2:22" x14ac:dyDescent="0.3">
      <c r="B72" s="33" t="s">
        <v>240</v>
      </c>
      <c r="C72" s="18" t="s">
        <v>438</v>
      </c>
      <c r="D72" s="21" t="s">
        <v>439</v>
      </c>
      <c r="E72" s="23">
        <v>7.7326343381389259E-2</v>
      </c>
      <c r="F72" s="23">
        <v>0.14285714285714285</v>
      </c>
      <c r="G72" s="23">
        <v>0.10484927916120576</v>
      </c>
      <c r="H72" s="23">
        <v>0.24639580602883354</v>
      </c>
      <c r="I72" s="23">
        <v>0.25032765399737877</v>
      </c>
      <c r="J72" s="23">
        <v>0.12581913499344691</v>
      </c>
      <c r="K72" s="23">
        <v>5.3735255570117955E-2</v>
      </c>
      <c r="L72" s="23">
        <v>0</v>
      </c>
      <c r="M72" s="24">
        <v>3815</v>
      </c>
      <c r="N72" s="23">
        <v>7.2289156626506021E-2</v>
      </c>
      <c r="O72" s="23">
        <v>0.13253012048192772</v>
      </c>
      <c r="P72" s="23">
        <v>7.2289156626506021E-2</v>
      </c>
      <c r="Q72" s="23">
        <v>0.2289156626506024</v>
      </c>
      <c r="R72" s="23">
        <v>0.28915662650602408</v>
      </c>
      <c r="S72" s="23">
        <v>0.13253012048192772</v>
      </c>
      <c r="T72" s="23">
        <v>7.2289156626506021E-2</v>
      </c>
      <c r="U72" s="23">
        <v>0</v>
      </c>
      <c r="V72" s="24">
        <v>415</v>
      </c>
    </row>
    <row r="73" spans="2:22" x14ac:dyDescent="0.3">
      <c r="B73" s="33" t="s">
        <v>240</v>
      </c>
      <c r="C73" s="18" t="s">
        <v>23</v>
      </c>
      <c r="D73" s="21" t="s">
        <v>305</v>
      </c>
      <c r="E73" s="23">
        <v>0.13895781637717122</v>
      </c>
      <c r="F73" s="23">
        <v>0.16542597187758479</v>
      </c>
      <c r="G73" s="23">
        <v>0.13813068651778329</v>
      </c>
      <c r="H73" s="23">
        <v>0.31348221670802318</v>
      </c>
      <c r="I73" s="23">
        <v>0.17700578990901572</v>
      </c>
      <c r="J73" s="23">
        <v>5.293631100082713E-2</v>
      </c>
      <c r="K73" s="23">
        <v>1.3234077750206782E-2</v>
      </c>
      <c r="L73" s="23">
        <v>0</v>
      </c>
      <c r="M73" s="24">
        <v>6045</v>
      </c>
      <c r="N73" s="23">
        <v>0.11538461538461539</v>
      </c>
      <c r="O73" s="23">
        <v>7.6923076923076927E-2</v>
      </c>
      <c r="P73" s="23">
        <v>7.6923076923076927E-2</v>
      </c>
      <c r="Q73" s="23">
        <v>0.30769230769230771</v>
      </c>
      <c r="R73" s="23">
        <v>0.30769230769230771</v>
      </c>
      <c r="S73" s="23">
        <v>7.6923076923076927E-2</v>
      </c>
      <c r="T73" s="23">
        <v>3.8461538461538464E-2</v>
      </c>
      <c r="U73" s="23">
        <v>0</v>
      </c>
      <c r="V73" s="24">
        <v>130</v>
      </c>
    </row>
    <row r="74" spans="2:22" x14ac:dyDescent="0.3">
      <c r="B74" s="33" t="s">
        <v>240</v>
      </c>
      <c r="C74" s="18" t="s">
        <v>24</v>
      </c>
      <c r="D74" s="21" t="s">
        <v>142</v>
      </c>
      <c r="E74" s="23">
        <v>0.11874999999999999</v>
      </c>
      <c r="F74" s="23">
        <v>0.10312499999999999</v>
      </c>
      <c r="G74" s="23">
        <v>0.121875</v>
      </c>
      <c r="H74" s="23">
        <v>0.34375</v>
      </c>
      <c r="I74" s="23">
        <v>0.23125000000000001</v>
      </c>
      <c r="J74" s="23">
        <v>6.8750000000000006E-2</v>
      </c>
      <c r="K74" s="23">
        <v>1.2500000000000001E-2</v>
      </c>
      <c r="L74" s="23">
        <v>0</v>
      </c>
      <c r="M74" s="24">
        <v>1600</v>
      </c>
      <c r="N74" s="23" t="s">
        <v>7</v>
      </c>
      <c r="O74" s="23" t="s">
        <v>7</v>
      </c>
      <c r="P74" s="23" t="s">
        <v>7</v>
      </c>
      <c r="Q74" s="23" t="s">
        <v>7</v>
      </c>
      <c r="R74" s="23" t="s">
        <v>7</v>
      </c>
      <c r="S74" s="23" t="s">
        <v>7</v>
      </c>
      <c r="T74" s="23" t="s">
        <v>7</v>
      </c>
      <c r="U74" s="23" t="s">
        <v>7</v>
      </c>
      <c r="V74" s="24">
        <v>0</v>
      </c>
    </row>
    <row r="75" spans="2:22" x14ac:dyDescent="0.3">
      <c r="B75" s="33" t="s">
        <v>240</v>
      </c>
      <c r="C75" s="18" t="s">
        <v>25</v>
      </c>
      <c r="D75" s="21" t="s">
        <v>306</v>
      </c>
      <c r="E75" s="23">
        <v>0</v>
      </c>
      <c r="F75" s="23">
        <v>2.2075055187637969E-3</v>
      </c>
      <c r="G75" s="23">
        <v>0.16114790286975716</v>
      </c>
      <c r="H75" s="23">
        <v>0.35099337748344372</v>
      </c>
      <c r="I75" s="23">
        <v>0.31346578366445915</v>
      </c>
      <c r="J75" s="23">
        <v>0.12582781456953643</v>
      </c>
      <c r="K75" s="23">
        <v>4.856512141280353E-2</v>
      </c>
      <c r="L75" s="23">
        <v>0</v>
      </c>
      <c r="M75" s="24">
        <v>2265</v>
      </c>
      <c r="N75" s="23">
        <v>0</v>
      </c>
      <c r="O75" s="23">
        <v>0</v>
      </c>
      <c r="P75" s="23">
        <v>0.14285714285714285</v>
      </c>
      <c r="Q75" s="23">
        <v>0.42857142857142855</v>
      </c>
      <c r="R75" s="23">
        <v>0.2857142857142857</v>
      </c>
      <c r="S75" s="23">
        <v>0.14285714285714285</v>
      </c>
      <c r="T75" s="23">
        <v>0.14285714285714285</v>
      </c>
      <c r="U75" s="23">
        <v>0</v>
      </c>
      <c r="V75" s="24">
        <v>35</v>
      </c>
    </row>
    <row r="76" spans="2:22" x14ac:dyDescent="0.3">
      <c r="B76" s="33" t="s">
        <v>240</v>
      </c>
      <c r="C76" s="18" t="s">
        <v>442</v>
      </c>
      <c r="D76" s="21" t="s">
        <v>443</v>
      </c>
      <c r="E76" s="23">
        <v>9.5567867036011084E-2</v>
      </c>
      <c r="F76" s="23">
        <v>0.16620498614958448</v>
      </c>
      <c r="G76" s="23">
        <v>0.13019390581717452</v>
      </c>
      <c r="H76" s="23">
        <v>0.24930747922437674</v>
      </c>
      <c r="I76" s="23">
        <v>0.23130193905817176</v>
      </c>
      <c r="J76" s="23">
        <v>9.5567867036011084E-2</v>
      </c>
      <c r="K76" s="23">
        <v>3.3240997229916899E-2</v>
      </c>
      <c r="L76" s="23">
        <v>0</v>
      </c>
      <c r="M76" s="24">
        <v>3610</v>
      </c>
      <c r="N76" s="23" t="s">
        <v>588</v>
      </c>
      <c r="O76" s="23" t="s">
        <v>588</v>
      </c>
      <c r="P76" s="23" t="s">
        <v>588</v>
      </c>
      <c r="Q76" s="23" t="s">
        <v>588</v>
      </c>
      <c r="R76" s="23" t="s">
        <v>588</v>
      </c>
      <c r="S76" s="23" t="s">
        <v>588</v>
      </c>
      <c r="T76" s="23" t="s">
        <v>588</v>
      </c>
      <c r="U76" s="23" t="s">
        <v>588</v>
      </c>
      <c r="V76" s="24" t="s">
        <v>588</v>
      </c>
    </row>
    <row r="77" spans="2:22" x14ac:dyDescent="0.3">
      <c r="B77" s="33" t="s">
        <v>240</v>
      </c>
      <c r="C77" s="18" t="s">
        <v>26</v>
      </c>
      <c r="D77" s="21" t="s">
        <v>307</v>
      </c>
      <c r="E77" s="23">
        <v>1.5427769985974754E-2</v>
      </c>
      <c r="F77" s="23">
        <v>3.6465638148667601E-2</v>
      </c>
      <c r="G77" s="23">
        <v>0.15848527349228611</v>
      </c>
      <c r="H77" s="23">
        <v>0.44950911640953717</v>
      </c>
      <c r="I77" s="23">
        <v>0.2426367461430575</v>
      </c>
      <c r="J77" s="23">
        <v>8.0645161290322578E-2</v>
      </c>
      <c r="K77" s="23">
        <v>1.6129032258064516E-2</v>
      </c>
      <c r="L77" s="23">
        <v>0</v>
      </c>
      <c r="M77" s="24">
        <v>7130</v>
      </c>
      <c r="N77" s="23" t="s">
        <v>588</v>
      </c>
      <c r="O77" s="23" t="s">
        <v>588</v>
      </c>
      <c r="P77" s="23" t="s">
        <v>588</v>
      </c>
      <c r="Q77" s="23" t="s">
        <v>588</v>
      </c>
      <c r="R77" s="23" t="s">
        <v>588</v>
      </c>
      <c r="S77" s="23" t="s">
        <v>588</v>
      </c>
      <c r="T77" s="23" t="s">
        <v>588</v>
      </c>
      <c r="U77" s="23" t="s">
        <v>588</v>
      </c>
      <c r="V77" s="24" t="s">
        <v>588</v>
      </c>
    </row>
    <row r="78" spans="2:22" x14ac:dyDescent="0.3">
      <c r="B78" s="33" t="s">
        <v>240</v>
      </c>
      <c r="C78" s="18" t="s">
        <v>28</v>
      </c>
      <c r="D78" s="21" t="s">
        <v>144</v>
      </c>
      <c r="E78" s="23">
        <v>2.7220630372492838E-2</v>
      </c>
      <c r="F78" s="23">
        <v>3.7249283667621778E-2</v>
      </c>
      <c r="G78" s="23">
        <v>0.166189111747851</v>
      </c>
      <c r="H78" s="23">
        <v>0.41833810888252149</v>
      </c>
      <c r="I78" s="23">
        <v>0.22922636103151864</v>
      </c>
      <c r="J78" s="23">
        <v>9.5988538681948427E-2</v>
      </c>
      <c r="K78" s="23">
        <v>2.5787965616045846E-2</v>
      </c>
      <c r="L78" s="23">
        <v>0</v>
      </c>
      <c r="M78" s="24">
        <v>3490</v>
      </c>
      <c r="N78" s="23">
        <v>3.8461538461538464E-2</v>
      </c>
      <c r="O78" s="23">
        <v>0</v>
      </c>
      <c r="P78" s="23">
        <v>3.8461538461538464E-2</v>
      </c>
      <c r="Q78" s="23">
        <v>0.42307692307692307</v>
      </c>
      <c r="R78" s="23">
        <v>0.26923076923076922</v>
      </c>
      <c r="S78" s="23">
        <v>0.11538461538461539</v>
      </c>
      <c r="T78" s="23">
        <v>7.6923076923076927E-2</v>
      </c>
      <c r="U78" s="23">
        <v>0</v>
      </c>
      <c r="V78" s="24">
        <v>130</v>
      </c>
    </row>
    <row r="79" spans="2:22" x14ac:dyDescent="0.3">
      <c r="B79" s="33" t="s">
        <v>240</v>
      </c>
      <c r="C79" s="18" t="s">
        <v>29</v>
      </c>
      <c r="D79" s="21" t="s">
        <v>145</v>
      </c>
      <c r="E79" s="23">
        <v>1.1217049915872126E-2</v>
      </c>
      <c r="F79" s="23">
        <v>5.8328659562535051E-2</v>
      </c>
      <c r="G79" s="23">
        <v>0.12843522153673584</v>
      </c>
      <c r="H79" s="23">
        <v>0.38137969713965225</v>
      </c>
      <c r="I79" s="23">
        <v>0.29220415030846886</v>
      </c>
      <c r="J79" s="23">
        <v>0.10151430173864273</v>
      </c>
      <c r="K79" s="23">
        <v>2.6360067302299495E-2</v>
      </c>
      <c r="L79" s="23">
        <v>0</v>
      </c>
      <c r="M79" s="24">
        <v>8915</v>
      </c>
      <c r="N79" s="23" t="s">
        <v>588</v>
      </c>
      <c r="O79" s="23" t="s">
        <v>588</v>
      </c>
      <c r="P79" s="23" t="s">
        <v>588</v>
      </c>
      <c r="Q79" s="23" t="s">
        <v>588</v>
      </c>
      <c r="R79" s="23" t="s">
        <v>588</v>
      </c>
      <c r="S79" s="23" t="s">
        <v>588</v>
      </c>
      <c r="T79" s="23" t="s">
        <v>588</v>
      </c>
      <c r="U79" s="23" t="s">
        <v>588</v>
      </c>
      <c r="V79" s="24" t="s">
        <v>588</v>
      </c>
    </row>
    <row r="80" spans="2:22" x14ac:dyDescent="0.3">
      <c r="B80" s="33" t="s">
        <v>240</v>
      </c>
      <c r="C80" s="18" t="s">
        <v>30</v>
      </c>
      <c r="D80" s="21" t="s">
        <v>146</v>
      </c>
      <c r="E80" s="23">
        <v>7.5029308323563887E-2</v>
      </c>
      <c r="F80" s="23">
        <v>0.17409144196951934</v>
      </c>
      <c r="G80" s="23">
        <v>0.12602579132473624</v>
      </c>
      <c r="H80" s="23">
        <v>0.23681125439624853</v>
      </c>
      <c r="I80" s="23">
        <v>0.22626025791324736</v>
      </c>
      <c r="J80" s="23">
        <v>0.11313012895662368</v>
      </c>
      <c r="K80" s="23">
        <v>4.8651817116060959E-2</v>
      </c>
      <c r="L80" s="23">
        <v>0</v>
      </c>
      <c r="M80" s="24">
        <v>8530</v>
      </c>
      <c r="N80" s="23">
        <v>9.375E-2</v>
      </c>
      <c r="O80" s="23">
        <v>9.8958333333333329E-2</v>
      </c>
      <c r="P80" s="23">
        <v>9.8958333333333329E-2</v>
      </c>
      <c r="Q80" s="23">
        <v>0.22395833333333334</v>
      </c>
      <c r="R80" s="23">
        <v>0.234375</v>
      </c>
      <c r="S80" s="23">
        <v>0.16145833333333334</v>
      </c>
      <c r="T80" s="23">
        <v>8.3333333333333329E-2</v>
      </c>
      <c r="U80" s="23">
        <v>0</v>
      </c>
      <c r="V80" s="24">
        <v>960</v>
      </c>
    </row>
    <row r="81" spans="2:22" x14ac:dyDescent="0.3">
      <c r="B81" s="33" t="s">
        <v>240</v>
      </c>
      <c r="C81" s="18" t="s">
        <v>31</v>
      </c>
      <c r="D81" s="21" t="s">
        <v>308</v>
      </c>
      <c r="E81" s="23">
        <v>0.1875</v>
      </c>
      <c r="F81" s="23">
        <v>0.14270833333333333</v>
      </c>
      <c r="G81" s="23">
        <v>0.12083333333333333</v>
      </c>
      <c r="H81" s="23">
        <v>0.28125</v>
      </c>
      <c r="I81" s="23">
        <v>0.19375000000000001</v>
      </c>
      <c r="J81" s="23">
        <v>5.6250000000000001E-2</v>
      </c>
      <c r="K81" s="23">
        <v>1.8749999999999999E-2</v>
      </c>
      <c r="L81" s="23">
        <v>0</v>
      </c>
      <c r="M81" s="24">
        <v>4800</v>
      </c>
      <c r="N81" s="23">
        <v>0.42307692307692307</v>
      </c>
      <c r="O81" s="23">
        <v>0.15384615384615385</v>
      </c>
      <c r="P81" s="23">
        <v>0.11538461538461539</v>
      </c>
      <c r="Q81" s="23">
        <v>0.15384615384615385</v>
      </c>
      <c r="R81" s="23">
        <v>7.6923076923076927E-2</v>
      </c>
      <c r="S81" s="23">
        <v>3.8461538461538464E-2</v>
      </c>
      <c r="T81" s="23">
        <v>0</v>
      </c>
      <c r="U81" s="23">
        <v>0</v>
      </c>
      <c r="V81" s="24">
        <v>130</v>
      </c>
    </row>
    <row r="82" spans="2:22" x14ac:dyDescent="0.3">
      <c r="B82" s="33" t="s">
        <v>240</v>
      </c>
      <c r="C82" s="18" t="s">
        <v>32</v>
      </c>
      <c r="D82" s="21" t="s">
        <v>309</v>
      </c>
      <c r="E82" s="23" t="s">
        <v>588</v>
      </c>
      <c r="F82" s="23" t="s">
        <v>588</v>
      </c>
      <c r="G82" s="23" t="s">
        <v>588</v>
      </c>
      <c r="H82" s="23" t="s">
        <v>588</v>
      </c>
      <c r="I82" s="23" t="s">
        <v>588</v>
      </c>
      <c r="J82" s="23" t="s">
        <v>588</v>
      </c>
      <c r="K82" s="23" t="s">
        <v>588</v>
      </c>
      <c r="L82" s="23" t="s">
        <v>588</v>
      </c>
      <c r="M82" s="24" t="s">
        <v>588</v>
      </c>
      <c r="N82" s="23" t="s">
        <v>588</v>
      </c>
      <c r="O82" s="23" t="s">
        <v>588</v>
      </c>
      <c r="P82" s="23" t="s">
        <v>588</v>
      </c>
      <c r="Q82" s="23" t="s">
        <v>588</v>
      </c>
      <c r="R82" s="23" t="s">
        <v>588</v>
      </c>
      <c r="S82" s="23" t="s">
        <v>588</v>
      </c>
      <c r="T82" s="23" t="s">
        <v>588</v>
      </c>
      <c r="U82" s="23" t="s">
        <v>588</v>
      </c>
      <c r="V82" s="24" t="s">
        <v>588</v>
      </c>
    </row>
    <row r="83" spans="2:22" x14ac:dyDescent="0.3">
      <c r="B83" s="33" t="s">
        <v>240</v>
      </c>
      <c r="C83" s="18" t="s">
        <v>450</v>
      </c>
      <c r="D83" s="21" t="s">
        <v>451</v>
      </c>
      <c r="E83" s="23">
        <v>9.7701149425287362E-2</v>
      </c>
      <c r="F83" s="23">
        <v>8.6206896551724144E-2</v>
      </c>
      <c r="G83" s="23">
        <v>0.1307471264367816</v>
      </c>
      <c r="H83" s="23">
        <v>0.37931034482758619</v>
      </c>
      <c r="I83" s="23">
        <v>0.20977011494252873</v>
      </c>
      <c r="J83" s="23">
        <v>7.7586206896551727E-2</v>
      </c>
      <c r="K83" s="23">
        <v>1.8678160919540231E-2</v>
      </c>
      <c r="L83" s="23">
        <v>0</v>
      </c>
      <c r="M83" s="24">
        <v>3480</v>
      </c>
      <c r="N83" s="23">
        <v>3.9473684210526314E-2</v>
      </c>
      <c r="O83" s="23">
        <v>1.3157894736842105E-2</v>
      </c>
      <c r="P83" s="23">
        <v>7.8947368421052627E-2</v>
      </c>
      <c r="Q83" s="23">
        <v>0.36842105263157893</v>
      </c>
      <c r="R83" s="23">
        <v>0.27631578947368424</v>
      </c>
      <c r="S83" s="23">
        <v>0.15789473684210525</v>
      </c>
      <c r="T83" s="23">
        <v>5.2631578947368418E-2</v>
      </c>
      <c r="U83" s="23">
        <v>0</v>
      </c>
      <c r="V83" s="24">
        <v>380</v>
      </c>
    </row>
    <row r="84" spans="2:22" x14ac:dyDescent="0.3">
      <c r="B84" s="33" t="s">
        <v>240</v>
      </c>
      <c r="C84" s="18" t="s">
        <v>452</v>
      </c>
      <c r="D84" s="21" t="s">
        <v>453</v>
      </c>
      <c r="E84" s="23">
        <v>0.10025273799494525</v>
      </c>
      <c r="F84" s="23">
        <v>0.14588598708228026</v>
      </c>
      <c r="G84" s="23">
        <v>0.14111204717775905</v>
      </c>
      <c r="H84" s="23">
        <v>0.31999438360011234</v>
      </c>
      <c r="I84" s="23">
        <v>0.19685481606290367</v>
      </c>
      <c r="J84" s="23">
        <v>7.6102218477955633E-2</v>
      </c>
      <c r="K84" s="23">
        <v>1.9797809604043808E-2</v>
      </c>
      <c r="L84" s="23">
        <v>0</v>
      </c>
      <c r="M84" s="24">
        <v>35610</v>
      </c>
      <c r="N84" s="23" t="s">
        <v>588</v>
      </c>
      <c r="O84" s="23" t="s">
        <v>588</v>
      </c>
      <c r="P84" s="23" t="s">
        <v>588</v>
      </c>
      <c r="Q84" s="23" t="s">
        <v>588</v>
      </c>
      <c r="R84" s="23" t="s">
        <v>588</v>
      </c>
      <c r="S84" s="23" t="s">
        <v>588</v>
      </c>
      <c r="T84" s="23" t="s">
        <v>588</v>
      </c>
      <c r="U84" s="23" t="s">
        <v>588</v>
      </c>
      <c r="V84" s="24" t="s">
        <v>588</v>
      </c>
    </row>
    <row r="85" spans="2:22" x14ac:dyDescent="0.3">
      <c r="B85" s="33" t="s">
        <v>240</v>
      </c>
      <c r="C85" s="18" t="s">
        <v>440</v>
      </c>
      <c r="D85" s="21" t="s">
        <v>441</v>
      </c>
      <c r="E85" s="23" t="s">
        <v>588</v>
      </c>
      <c r="F85" s="23" t="s">
        <v>588</v>
      </c>
      <c r="G85" s="23" t="s">
        <v>588</v>
      </c>
      <c r="H85" s="23" t="s">
        <v>588</v>
      </c>
      <c r="I85" s="23" t="s">
        <v>588</v>
      </c>
      <c r="J85" s="23" t="s">
        <v>588</v>
      </c>
      <c r="K85" s="23" t="s">
        <v>588</v>
      </c>
      <c r="L85" s="23" t="s">
        <v>588</v>
      </c>
      <c r="M85" s="24" t="s">
        <v>588</v>
      </c>
      <c r="N85" s="23" t="s">
        <v>588</v>
      </c>
      <c r="O85" s="23" t="s">
        <v>588</v>
      </c>
      <c r="P85" s="23" t="s">
        <v>588</v>
      </c>
      <c r="Q85" s="23" t="s">
        <v>588</v>
      </c>
      <c r="R85" s="23" t="s">
        <v>588</v>
      </c>
      <c r="S85" s="23" t="s">
        <v>588</v>
      </c>
      <c r="T85" s="23" t="s">
        <v>588</v>
      </c>
      <c r="U85" s="23" t="s">
        <v>588</v>
      </c>
      <c r="V85" s="24" t="s">
        <v>588</v>
      </c>
    </row>
    <row r="86" spans="2:22" x14ac:dyDescent="0.3">
      <c r="B86" s="33" t="s">
        <v>240</v>
      </c>
      <c r="C86" s="18" t="s">
        <v>444</v>
      </c>
      <c r="D86" s="21" t="s">
        <v>445</v>
      </c>
      <c r="E86" s="23">
        <v>8.7866108786610872E-2</v>
      </c>
      <c r="F86" s="23">
        <v>0.16213389121338911</v>
      </c>
      <c r="G86" s="23">
        <v>0.1202928870292887</v>
      </c>
      <c r="H86" s="23">
        <v>0.22594142259414227</v>
      </c>
      <c r="I86" s="23">
        <v>0.23430962343096234</v>
      </c>
      <c r="J86" s="23">
        <v>0.11610878661087866</v>
      </c>
      <c r="K86" s="23">
        <v>5.3347280334728034E-2</v>
      </c>
      <c r="L86" s="23">
        <v>0</v>
      </c>
      <c r="M86" s="24">
        <v>4780</v>
      </c>
      <c r="N86" s="23" t="s">
        <v>588</v>
      </c>
      <c r="O86" s="23" t="s">
        <v>588</v>
      </c>
      <c r="P86" s="23" t="s">
        <v>588</v>
      </c>
      <c r="Q86" s="23" t="s">
        <v>588</v>
      </c>
      <c r="R86" s="23" t="s">
        <v>588</v>
      </c>
      <c r="S86" s="23" t="s">
        <v>588</v>
      </c>
      <c r="T86" s="23" t="s">
        <v>588</v>
      </c>
      <c r="U86" s="23" t="s">
        <v>588</v>
      </c>
      <c r="V86" s="24" t="s">
        <v>588</v>
      </c>
    </row>
    <row r="87" spans="2:22" x14ac:dyDescent="0.3">
      <c r="B87" s="33" t="s">
        <v>240</v>
      </c>
      <c r="C87" s="18" t="s">
        <v>33</v>
      </c>
      <c r="D87" s="21" t="s">
        <v>147</v>
      </c>
      <c r="E87" s="23">
        <v>8.760278304870335E-2</v>
      </c>
      <c r="F87" s="23">
        <v>0.16508538899430741</v>
      </c>
      <c r="G87" s="23">
        <v>0.13725490196078433</v>
      </c>
      <c r="H87" s="23">
        <v>0.28462998102466791</v>
      </c>
      <c r="I87" s="23">
        <v>0.21884882985452245</v>
      </c>
      <c r="J87" s="23">
        <v>8.1593927893738136E-2</v>
      </c>
      <c r="K87" s="23">
        <v>2.5300442757748259E-2</v>
      </c>
      <c r="L87" s="23">
        <v>0</v>
      </c>
      <c r="M87" s="24">
        <v>15810</v>
      </c>
      <c r="N87" s="23" t="s">
        <v>588</v>
      </c>
      <c r="O87" s="23" t="s">
        <v>588</v>
      </c>
      <c r="P87" s="23" t="s">
        <v>588</v>
      </c>
      <c r="Q87" s="23" t="s">
        <v>588</v>
      </c>
      <c r="R87" s="23" t="s">
        <v>588</v>
      </c>
      <c r="S87" s="23" t="s">
        <v>588</v>
      </c>
      <c r="T87" s="23" t="s">
        <v>588</v>
      </c>
      <c r="U87" s="23" t="s">
        <v>588</v>
      </c>
      <c r="V87" s="24" t="s">
        <v>588</v>
      </c>
    </row>
    <row r="88" spans="2:22" x14ac:dyDescent="0.3">
      <c r="B88" s="33" t="s">
        <v>240</v>
      </c>
      <c r="C88" s="18" t="s">
        <v>446</v>
      </c>
      <c r="D88" s="21" t="s">
        <v>447</v>
      </c>
      <c r="E88" s="23">
        <v>5.5525894287239724E-2</v>
      </c>
      <c r="F88" s="23">
        <v>5.9263214095034704E-2</v>
      </c>
      <c r="G88" s="23">
        <v>0.16337426588360918</v>
      </c>
      <c r="H88" s="23">
        <v>0.46182594767752266</v>
      </c>
      <c r="I88" s="23">
        <v>0.19647624132407901</v>
      </c>
      <c r="J88" s="23">
        <v>5.3924185798184733E-2</v>
      </c>
      <c r="K88" s="23">
        <v>1.014415376401495E-2</v>
      </c>
      <c r="L88" s="23">
        <v>0</v>
      </c>
      <c r="M88" s="24">
        <v>9365</v>
      </c>
      <c r="N88" s="23">
        <v>1.3513513513513514E-2</v>
      </c>
      <c r="O88" s="23">
        <v>4.0540540540540543E-2</v>
      </c>
      <c r="P88" s="23">
        <v>0.14864864864864866</v>
      </c>
      <c r="Q88" s="23">
        <v>0.47297297297297297</v>
      </c>
      <c r="R88" s="23">
        <v>0.25675675675675674</v>
      </c>
      <c r="S88" s="23">
        <v>6.7567567567567571E-2</v>
      </c>
      <c r="T88" s="23">
        <v>1.3513513513513514E-2</v>
      </c>
      <c r="U88" s="23">
        <v>0</v>
      </c>
      <c r="V88" s="24">
        <v>370</v>
      </c>
    </row>
    <row r="89" spans="2:22" x14ac:dyDescent="0.3">
      <c r="B89" s="33" t="s">
        <v>240</v>
      </c>
      <c r="C89" s="18" t="s">
        <v>34</v>
      </c>
      <c r="D89" s="21" t="s">
        <v>148</v>
      </c>
      <c r="E89" s="23">
        <v>6.2796208530805683E-2</v>
      </c>
      <c r="F89" s="23">
        <v>0.12914691943127962</v>
      </c>
      <c r="G89" s="23">
        <v>0.12677725118483413</v>
      </c>
      <c r="H89" s="23">
        <v>0.38151658767772512</v>
      </c>
      <c r="I89" s="23">
        <v>0.20379146919431279</v>
      </c>
      <c r="J89" s="23">
        <v>7.9383886255924171E-2</v>
      </c>
      <c r="K89" s="23">
        <v>1.7772511848341232E-2</v>
      </c>
      <c r="L89" s="23">
        <v>0</v>
      </c>
      <c r="M89" s="24">
        <v>4220</v>
      </c>
      <c r="N89" s="23">
        <v>5.8823529411764705E-2</v>
      </c>
      <c r="O89" s="23">
        <v>0.11764705882352941</v>
      </c>
      <c r="P89" s="23">
        <v>0.11764705882352941</v>
      </c>
      <c r="Q89" s="23">
        <v>0.35294117647058826</v>
      </c>
      <c r="R89" s="23">
        <v>0.23529411764705882</v>
      </c>
      <c r="S89" s="23">
        <v>0.11764705882352941</v>
      </c>
      <c r="T89" s="23">
        <v>5.8823529411764705E-2</v>
      </c>
      <c r="U89" s="23">
        <v>0</v>
      </c>
      <c r="V89" s="24">
        <v>85</v>
      </c>
    </row>
    <row r="90" spans="2:22" x14ac:dyDescent="0.3">
      <c r="B90" s="33" t="s">
        <v>240</v>
      </c>
      <c r="C90" s="18" t="s">
        <v>448</v>
      </c>
      <c r="D90" s="21" t="s">
        <v>449</v>
      </c>
      <c r="E90" s="23" t="s">
        <v>588</v>
      </c>
      <c r="F90" s="23" t="s">
        <v>588</v>
      </c>
      <c r="G90" s="23" t="s">
        <v>588</v>
      </c>
      <c r="H90" s="23" t="s">
        <v>588</v>
      </c>
      <c r="I90" s="23" t="s">
        <v>588</v>
      </c>
      <c r="J90" s="23" t="s">
        <v>588</v>
      </c>
      <c r="K90" s="23" t="s">
        <v>588</v>
      </c>
      <c r="L90" s="23" t="s">
        <v>588</v>
      </c>
      <c r="M90" s="24" t="s">
        <v>588</v>
      </c>
      <c r="N90" s="23" t="s">
        <v>588</v>
      </c>
      <c r="O90" s="23" t="s">
        <v>588</v>
      </c>
      <c r="P90" s="23" t="s">
        <v>588</v>
      </c>
      <c r="Q90" s="23" t="s">
        <v>588</v>
      </c>
      <c r="R90" s="23" t="s">
        <v>588</v>
      </c>
      <c r="S90" s="23" t="s">
        <v>588</v>
      </c>
      <c r="T90" s="23" t="s">
        <v>588</v>
      </c>
      <c r="U90" s="23" t="s">
        <v>588</v>
      </c>
      <c r="V90" s="24" t="s">
        <v>588</v>
      </c>
    </row>
    <row r="91" spans="2:22" x14ac:dyDescent="0.3">
      <c r="B91" s="33" t="s">
        <v>240</v>
      </c>
      <c r="C91" s="18" t="s">
        <v>35</v>
      </c>
      <c r="D91" s="21" t="s">
        <v>149</v>
      </c>
      <c r="E91" s="23">
        <v>9.66576332429991E-2</v>
      </c>
      <c r="F91" s="23">
        <v>0.13550135501355012</v>
      </c>
      <c r="G91" s="23">
        <v>0.15176151761517614</v>
      </c>
      <c r="H91" s="23">
        <v>0.34778681120144533</v>
      </c>
      <c r="I91" s="23">
        <v>0.19060523938572718</v>
      </c>
      <c r="J91" s="23">
        <v>6.323396567299007E-2</v>
      </c>
      <c r="K91" s="23">
        <v>1.3550135501355014E-2</v>
      </c>
      <c r="L91" s="23">
        <v>0</v>
      </c>
      <c r="M91" s="24">
        <v>5535</v>
      </c>
      <c r="N91" s="23">
        <v>8.6956521739130436E-3</v>
      </c>
      <c r="O91" s="23">
        <v>8.6956521739130436E-3</v>
      </c>
      <c r="P91" s="23">
        <v>0.10434782608695652</v>
      </c>
      <c r="Q91" s="23">
        <v>0.39130434782608697</v>
      </c>
      <c r="R91" s="23">
        <v>0.30434782608695654</v>
      </c>
      <c r="S91" s="23">
        <v>0.14782608695652175</v>
      </c>
      <c r="T91" s="23">
        <v>4.3478260869565216E-2</v>
      </c>
      <c r="U91" s="23">
        <v>0</v>
      </c>
      <c r="V91" s="24">
        <v>575</v>
      </c>
    </row>
    <row r="92" spans="2:22" x14ac:dyDescent="0.3">
      <c r="B92" s="33" t="s">
        <v>240</v>
      </c>
      <c r="C92" s="18" t="s">
        <v>436</v>
      </c>
      <c r="D92" s="21" t="s">
        <v>437</v>
      </c>
      <c r="E92" s="23">
        <v>0.10580204778156997</v>
      </c>
      <c r="F92" s="23">
        <v>0.11945392491467577</v>
      </c>
      <c r="G92" s="23">
        <v>0.10648464163822526</v>
      </c>
      <c r="H92" s="23">
        <v>0.25802047781569964</v>
      </c>
      <c r="I92" s="23">
        <v>0.22730375426621161</v>
      </c>
      <c r="J92" s="23">
        <v>0.12354948805460751</v>
      </c>
      <c r="K92" s="23">
        <v>6.0068259385665526E-2</v>
      </c>
      <c r="L92" s="23">
        <v>0</v>
      </c>
      <c r="M92" s="24">
        <v>7325</v>
      </c>
      <c r="N92" s="23">
        <v>8.9494163424124515E-2</v>
      </c>
      <c r="O92" s="23">
        <v>9.4682230869001294E-2</v>
      </c>
      <c r="P92" s="23">
        <v>9.2088197146562911E-2</v>
      </c>
      <c r="Q92" s="23">
        <v>0.24773022049286642</v>
      </c>
      <c r="R92" s="23">
        <v>0.23994811932555124</v>
      </c>
      <c r="S92" s="23">
        <v>0.14785992217898833</v>
      </c>
      <c r="T92" s="23">
        <v>8.6900129701686118E-2</v>
      </c>
      <c r="U92" s="23">
        <v>0</v>
      </c>
      <c r="V92" s="24">
        <v>3855</v>
      </c>
    </row>
    <row r="93" spans="2:22" x14ac:dyDescent="0.3">
      <c r="B93" s="33" t="s">
        <v>240</v>
      </c>
      <c r="C93" s="18" t="s">
        <v>36</v>
      </c>
      <c r="D93" s="21" t="s">
        <v>150</v>
      </c>
      <c r="E93" s="23" t="s">
        <v>588</v>
      </c>
      <c r="F93" s="23" t="s">
        <v>588</v>
      </c>
      <c r="G93" s="23" t="s">
        <v>588</v>
      </c>
      <c r="H93" s="23" t="s">
        <v>588</v>
      </c>
      <c r="I93" s="23" t="s">
        <v>588</v>
      </c>
      <c r="J93" s="23" t="s">
        <v>588</v>
      </c>
      <c r="K93" s="23" t="s">
        <v>588</v>
      </c>
      <c r="L93" s="23" t="s">
        <v>588</v>
      </c>
      <c r="M93" s="24" t="s">
        <v>588</v>
      </c>
      <c r="N93" s="23" t="s">
        <v>588</v>
      </c>
      <c r="O93" s="23" t="s">
        <v>588</v>
      </c>
      <c r="P93" s="23" t="s">
        <v>588</v>
      </c>
      <c r="Q93" s="23" t="s">
        <v>588</v>
      </c>
      <c r="R93" s="23" t="s">
        <v>588</v>
      </c>
      <c r="S93" s="23" t="s">
        <v>588</v>
      </c>
      <c r="T93" s="23" t="s">
        <v>588</v>
      </c>
      <c r="U93" s="23" t="s">
        <v>588</v>
      </c>
      <c r="V93" s="24" t="s">
        <v>588</v>
      </c>
    </row>
    <row r="94" spans="2:22" x14ac:dyDescent="0.3">
      <c r="B94" s="33" t="s">
        <v>240</v>
      </c>
      <c r="C94" s="18" t="s">
        <v>37</v>
      </c>
      <c r="D94" s="21" t="s">
        <v>151</v>
      </c>
      <c r="E94" s="23">
        <v>0</v>
      </c>
      <c r="F94" s="23">
        <v>0</v>
      </c>
      <c r="G94" s="23">
        <v>0.12244897959183673</v>
      </c>
      <c r="H94" s="23">
        <v>0.4399092970521542</v>
      </c>
      <c r="I94" s="23">
        <v>0.2857142857142857</v>
      </c>
      <c r="J94" s="23">
        <v>0.11564625850340136</v>
      </c>
      <c r="K94" s="23">
        <v>3.6281179138321996E-2</v>
      </c>
      <c r="L94" s="23">
        <v>0</v>
      </c>
      <c r="M94" s="24">
        <v>2205</v>
      </c>
      <c r="N94" s="23">
        <v>0</v>
      </c>
      <c r="O94" s="23">
        <v>0</v>
      </c>
      <c r="P94" s="23">
        <v>6.6666666666666666E-2</v>
      </c>
      <c r="Q94" s="23">
        <v>0.36666666666666664</v>
      </c>
      <c r="R94" s="23">
        <v>0.35</v>
      </c>
      <c r="S94" s="23">
        <v>0.16666666666666666</v>
      </c>
      <c r="T94" s="23">
        <v>0.05</v>
      </c>
      <c r="U94" s="23">
        <v>0</v>
      </c>
      <c r="V94" s="24">
        <v>300</v>
      </c>
    </row>
    <row r="95" spans="2:22" x14ac:dyDescent="0.3">
      <c r="B95" s="33" t="s">
        <v>262</v>
      </c>
      <c r="C95" s="18" t="s">
        <v>458</v>
      </c>
      <c r="D95" s="21" t="s">
        <v>459</v>
      </c>
      <c r="E95" s="23">
        <v>0.14157303370786517</v>
      </c>
      <c r="F95" s="23">
        <v>0.11910112359550562</v>
      </c>
      <c r="G95" s="23">
        <v>0.15505617977528091</v>
      </c>
      <c r="H95" s="23">
        <v>0.35505617977528092</v>
      </c>
      <c r="I95" s="23">
        <v>0.15505617977528091</v>
      </c>
      <c r="J95" s="23">
        <v>5.1685393258426963E-2</v>
      </c>
      <c r="K95" s="23">
        <v>2.247191011235955E-2</v>
      </c>
      <c r="L95" s="23">
        <v>0</v>
      </c>
      <c r="M95" s="24">
        <v>2225</v>
      </c>
      <c r="N95" s="23">
        <v>9.0909090909090912E-2</v>
      </c>
      <c r="O95" s="23">
        <v>0</v>
      </c>
      <c r="P95" s="23">
        <v>0.18181818181818182</v>
      </c>
      <c r="Q95" s="23">
        <v>0.45454545454545453</v>
      </c>
      <c r="R95" s="23">
        <v>0.18181818181818182</v>
      </c>
      <c r="S95" s="23">
        <v>9.0909090909090912E-2</v>
      </c>
      <c r="T95" s="23">
        <v>0</v>
      </c>
      <c r="U95" s="23">
        <v>0</v>
      </c>
      <c r="V95" s="24">
        <v>55</v>
      </c>
    </row>
    <row r="96" spans="2:22" x14ac:dyDescent="0.3">
      <c r="B96" s="33" t="s">
        <v>262</v>
      </c>
      <c r="C96" s="18" t="s">
        <v>472</v>
      </c>
      <c r="D96" s="21" t="s">
        <v>473</v>
      </c>
      <c r="E96" s="23" t="s">
        <v>588</v>
      </c>
      <c r="F96" s="23" t="s">
        <v>588</v>
      </c>
      <c r="G96" s="23" t="s">
        <v>588</v>
      </c>
      <c r="H96" s="23" t="s">
        <v>588</v>
      </c>
      <c r="I96" s="23" t="s">
        <v>588</v>
      </c>
      <c r="J96" s="23" t="s">
        <v>588</v>
      </c>
      <c r="K96" s="23" t="s">
        <v>588</v>
      </c>
      <c r="L96" s="23" t="s">
        <v>588</v>
      </c>
      <c r="M96" s="24" t="s">
        <v>588</v>
      </c>
      <c r="N96" s="23" t="s">
        <v>588</v>
      </c>
      <c r="O96" s="23" t="s">
        <v>588</v>
      </c>
      <c r="P96" s="23" t="s">
        <v>588</v>
      </c>
      <c r="Q96" s="23" t="s">
        <v>588</v>
      </c>
      <c r="R96" s="23" t="s">
        <v>588</v>
      </c>
      <c r="S96" s="23" t="s">
        <v>588</v>
      </c>
      <c r="T96" s="23" t="s">
        <v>588</v>
      </c>
      <c r="U96" s="23" t="s">
        <v>588</v>
      </c>
      <c r="V96" s="24" t="s">
        <v>588</v>
      </c>
    </row>
    <row r="97" spans="2:22" x14ac:dyDescent="0.3">
      <c r="B97" s="33" t="s">
        <v>262</v>
      </c>
      <c r="C97" s="18" t="s">
        <v>470</v>
      </c>
      <c r="D97" s="21" t="s">
        <v>471</v>
      </c>
      <c r="E97" s="23">
        <v>6.8548387096774188E-2</v>
      </c>
      <c r="F97" s="23">
        <v>0.13076036866359447</v>
      </c>
      <c r="G97" s="23">
        <v>9.9654377880184331E-2</v>
      </c>
      <c r="H97" s="23">
        <v>0.23214285714285715</v>
      </c>
      <c r="I97" s="23">
        <v>0.24078341013824886</v>
      </c>
      <c r="J97" s="23">
        <v>0.15610599078341014</v>
      </c>
      <c r="K97" s="23">
        <v>7.2004608294930869E-2</v>
      </c>
      <c r="L97" s="23">
        <v>0</v>
      </c>
      <c r="M97" s="24">
        <v>8680</v>
      </c>
      <c r="N97" s="23" t="s">
        <v>588</v>
      </c>
      <c r="O97" s="23" t="s">
        <v>588</v>
      </c>
      <c r="P97" s="23" t="s">
        <v>588</v>
      </c>
      <c r="Q97" s="23" t="s">
        <v>588</v>
      </c>
      <c r="R97" s="23" t="s">
        <v>588</v>
      </c>
      <c r="S97" s="23" t="s">
        <v>588</v>
      </c>
      <c r="T97" s="23" t="s">
        <v>588</v>
      </c>
      <c r="U97" s="23" t="s">
        <v>588</v>
      </c>
      <c r="V97" s="24" t="s">
        <v>588</v>
      </c>
    </row>
    <row r="98" spans="2:22" x14ac:dyDescent="0.3">
      <c r="B98" s="33" t="s">
        <v>262</v>
      </c>
      <c r="C98" s="18" t="s">
        <v>456</v>
      </c>
      <c r="D98" s="21" t="s">
        <v>457</v>
      </c>
      <c r="E98" s="23">
        <v>0.19873817034700317</v>
      </c>
      <c r="F98" s="23">
        <v>0.12933753943217666</v>
      </c>
      <c r="G98" s="23">
        <v>0.13880126182965299</v>
      </c>
      <c r="H98" s="23">
        <v>0.28075709779179808</v>
      </c>
      <c r="I98" s="23">
        <v>0.15772870662460567</v>
      </c>
      <c r="J98" s="23">
        <v>6.3091482649842268E-2</v>
      </c>
      <c r="K98" s="23">
        <v>2.8391167192429023E-2</v>
      </c>
      <c r="L98" s="23">
        <v>0</v>
      </c>
      <c r="M98" s="24">
        <v>1585</v>
      </c>
      <c r="N98" s="23" t="s">
        <v>588</v>
      </c>
      <c r="O98" s="23" t="s">
        <v>588</v>
      </c>
      <c r="P98" s="23" t="s">
        <v>588</v>
      </c>
      <c r="Q98" s="23" t="s">
        <v>588</v>
      </c>
      <c r="R98" s="23" t="s">
        <v>588</v>
      </c>
      <c r="S98" s="23" t="s">
        <v>588</v>
      </c>
      <c r="T98" s="23" t="s">
        <v>588</v>
      </c>
      <c r="U98" s="23" t="s">
        <v>588</v>
      </c>
      <c r="V98" s="24" t="s">
        <v>588</v>
      </c>
    </row>
    <row r="99" spans="2:22" x14ac:dyDescent="0.3">
      <c r="B99" s="33" t="s">
        <v>262</v>
      </c>
      <c r="C99" s="18" t="s">
        <v>44</v>
      </c>
      <c r="D99" s="21" t="s">
        <v>155</v>
      </c>
      <c r="E99" s="23" t="s">
        <v>588</v>
      </c>
      <c r="F99" s="23" t="s">
        <v>588</v>
      </c>
      <c r="G99" s="23" t="s">
        <v>588</v>
      </c>
      <c r="H99" s="23" t="s">
        <v>588</v>
      </c>
      <c r="I99" s="23" t="s">
        <v>588</v>
      </c>
      <c r="J99" s="23" t="s">
        <v>588</v>
      </c>
      <c r="K99" s="23" t="s">
        <v>588</v>
      </c>
      <c r="L99" s="23" t="s">
        <v>588</v>
      </c>
      <c r="M99" s="24" t="s">
        <v>588</v>
      </c>
      <c r="N99" s="23" t="s">
        <v>588</v>
      </c>
      <c r="O99" s="23" t="s">
        <v>588</v>
      </c>
      <c r="P99" s="23" t="s">
        <v>588</v>
      </c>
      <c r="Q99" s="23" t="s">
        <v>588</v>
      </c>
      <c r="R99" s="23" t="s">
        <v>588</v>
      </c>
      <c r="S99" s="23" t="s">
        <v>588</v>
      </c>
      <c r="T99" s="23" t="s">
        <v>588</v>
      </c>
      <c r="U99" s="23" t="s">
        <v>588</v>
      </c>
      <c r="V99" s="24" t="s">
        <v>588</v>
      </c>
    </row>
    <row r="100" spans="2:22" x14ac:dyDescent="0.3">
      <c r="B100" s="33" t="s">
        <v>262</v>
      </c>
      <c r="C100" s="18" t="s">
        <v>550</v>
      </c>
      <c r="D100" s="21" t="s">
        <v>551</v>
      </c>
      <c r="E100" s="23" t="s">
        <v>588</v>
      </c>
      <c r="F100" s="23" t="s">
        <v>588</v>
      </c>
      <c r="G100" s="23" t="s">
        <v>588</v>
      </c>
      <c r="H100" s="23" t="s">
        <v>588</v>
      </c>
      <c r="I100" s="23" t="s">
        <v>588</v>
      </c>
      <c r="J100" s="23" t="s">
        <v>588</v>
      </c>
      <c r="K100" s="23" t="s">
        <v>588</v>
      </c>
      <c r="L100" s="23" t="s">
        <v>588</v>
      </c>
      <c r="M100" s="24" t="s">
        <v>588</v>
      </c>
      <c r="N100" s="23" t="s">
        <v>588</v>
      </c>
      <c r="O100" s="23" t="s">
        <v>588</v>
      </c>
      <c r="P100" s="23" t="s">
        <v>588</v>
      </c>
      <c r="Q100" s="23" t="s">
        <v>588</v>
      </c>
      <c r="R100" s="23" t="s">
        <v>588</v>
      </c>
      <c r="S100" s="23" t="s">
        <v>588</v>
      </c>
      <c r="T100" s="23" t="s">
        <v>588</v>
      </c>
      <c r="U100" s="23" t="s">
        <v>588</v>
      </c>
      <c r="V100" s="24" t="s">
        <v>588</v>
      </c>
    </row>
    <row r="101" spans="2:22" x14ac:dyDescent="0.3">
      <c r="B101" s="33" t="s">
        <v>262</v>
      </c>
      <c r="C101" s="18" t="s">
        <v>468</v>
      </c>
      <c r="D101" s="21" t="s">
        <v>469</v>
      </c>
      <c r="E101" s="23">
        <v>6.9976076555023928E-2</v>
      </c>
      <c r="F101" s="23">
        <v>0.12619617224880383</v>
      </c>
      <c r="G101" s="23">
        <v>0.10406698564593302</v>
      </c>
      <c r="H101" s="23">
        <v>0.20873205741626794</v>
      </c>
      <c r="I101" s="23">
        <v>0.23803827751196172</v>
      </c>
      <c r="J101" s="23">
        <v>0.17882775119617225</v>
      </c>
      <c r="K101" s="23">
        <v>7.4162679425837319E-2</v>
      </c>
      <c r="L101" s="23">
        <v>0</v>
      </c>
      <c r="M101" s="24">
        <v>8360</v>
      </c>
      <c r="N101" s="23" t="s">
        <v>588</v>
      </c>
      <c r="O101" s="23" t="s">
        <v>588</v>
      </c>
      <c r="P101" s="23" t="s">
        <v>588</v>
      </c>
      <c r="Q101" s="23" t="s">
        <v>588</v>
      </c>
      <c r="R101" s="23" t="s">
        <v>588</v>
      </c>
      <c r="S101" s="23" t="s">
        <v>588</v>
      </c>
      <c r="T101" s="23" t="s">
        <v>588</v>
      </c>
      <c r="U101" s="23" t="s">
        <v>588</v>
      </c>
      <c r="V101" s="24" t="s">
        <v>588</v>
      </c>
    </row>
    <row r="102" spans="2:22" x14ac:dyDescent="0.3">
      <c r="B102" s="33" t="s">
        <v>262</v>
      </c>
      <c r="C102" s="18" t="s">
        <v>462</v>
      </c>
      <c r="D102" s="21" t="s">
        <v>463</v>
      </c>
      <c r="E102" s="23" t="s">
        <v>588</v>
      </c>
      <c r="F102" s="23" t="s">
        <v>588</v>
      </c>
      <c r="G102" s="23" t="s">
        <v>588</v>
      </c>
      <c r="H102" s="23" t="s">
        <v>588</v>
      </c>
      <c r="I102" s="23" t="s">
        <v>588</v>
      </c>
      <c r="J102" s="23" t="s">
        <v>588</v>
      </c>
      <c r="K102" s="23" t="s">
        <v>588</v>
      </c>
      <c r="L102" s="23" t="s">
        <v>588</v>
      </c>
      <c r="M102" s="24" t="s">
        <v>588</v>
      </c>
      <c r="N102" s="23" t="s">
        <v>588</v>
      </c>
      <c r="O102" s="23" t="s">
        <v>588</v>
      </c>
      <c r="P102" s="23" t="s">
        <v>588</v>
      </c>
      <c r="Q102" s="23" t="s">
        <v>588</v>
      </c>
      <c r="R102" s="23" t="s">
        <v>588</v>
      </c>
      <c r="S102" s="23" t="s">
        <v>588</v>
      </c>
      <c r="T102" s="23" t="s">
        <v>588</v>
      </c>
      <c r="U102" s="23" t="s">
        <v>588</v>
      </c>
      <c r="V102" s="24" t="s">
        <v>588</v>
      </c>
    </row>
    <row r="103" spans="2:22" x14ac:dyDescent="0.3">
      <c r="B103" s="33" t="s">
        <v>262</v>
      </c>
      <c r="C103" s="18" t="s">
        <v>460</v>
      </c>
      <c r="D103" s="21" t="s">
        <v>461</v>
      </c>
      <c r="E103" s="23" t="s">
        <v>588</v>
      </c>
      <c r="F103" s="23" t="s">
        <v>588</v>
      </c>
      <c r="G103" s="23" t="s">
        <v>588</v>
      </c>
      <c r="H103" s="23" t="s">
        <v>588</v>
      </c>
      <c r="I103" s="23" t="s">
        <v>588</v>
      </c>
      <c r="J103" s="23" t="s">
        <v>588</v>
      </c>
      <c r="K103" s="23" t="s">
        <v>588</v>
      </c>
      <c r="L103" s="23" t="s">
        <v>588</v>
      </c>
      <c r="M103" s="24" t="s">
        <v>588</v>
      </c>
      <c r="N103" s="23" t="s">
        <v>588</v>
      </c>
      <c r="O103" s="23" t="s">
        <v>588</v>
      </c>
      <c r="P103" s="23" t="s">
        <v>588</v>
      </c>
      <c r="Q103" s="23" t="s">
        <v>588</v>
      </c>
      <c r="R103" s="23" t="s">
        <v>588</v>
      </c>
      <c r="S103" s="23" t="s">
        <v>588</v>
      </c>
      <c r="T103" s="23" t="s">
        <v>588</v>
      </c>
      <c r="U103" s="23" t="s">
        <v>588</v>
      </c>
      <c r="V103" s="24" t="s">
        <v>588</v>
      </c>
    </row>
    <row r="104" spans="2:22" x14ac:dyDescent="0.3">
      <c r="B104" s="33" t="s">
        <v>262</v>
      </c>
      <c r="C104" s="18" t="s">
        <v>454</v>
      </c>
      <c r="D104" s="21" t="s">
        <v>455</v>
      </c>
      <c r="E104" s="23">
        <v>0.11865211200759374</v>
      </c>
      <c r="F104" s="23">
        <v>0.14855244423350736</v>
      </c>
      <c r="G104" s="23">
        <v>0.13383958234456572</v>
      </c>
      <c r="H104" s="23">
        <v>0.28096820123398197</v>
      </c>
      <c r="I104" s="23">
        <v>0.18889416231608921</v>
      </c>
      <c r="J104" s="23">
        <v>8.780256288561937E-2</v>
      </c>
      <c r="K104" s="23">
        <v>4.1765543426672998E-2</v>
      </c>
      <c r="L104" s="23">
        <v>0</v>
      </c>
      <c r="M104" s="24">
        <v>10535</v>
      </c>
      <c r="N104" s="23" t="s">
        <v>588</v>
      </c>
      <c r="O104" s="23" t="s">
        <v>588</v>
      </c>
      <c r="P104" s="23" t="s">
        <v>588</v>
      </c>
      <c r="Q104" s="23" t="s">
        <v>588</v>
      </c>
      <c r="R104" s="23" t="s">
        <v>588</v>
      </c>
      <c r="S104" s="23" t="s">
        <v>588</v>
      </c>
      <c r="T104" s="23" t="s">
        <v>588</v>
      </c>
      <c r="U104" s="23" t="s">
        <v>588</v>
      </c>
      <c r="V104" s="24" t="s">
        <v>588</v>
      </c>
    </row>
    <row r="105" spans="2:22" x14ac:dyDescent="0.3">
      <c r="B105" s="33" t="s">
        <v>262</v>
      </c>
      <c r="C105" s="18" t="s">
        <v>528</v>
      </c>
      <c r="D105" s="21" t="s">
        <v>529</v>
      </c>
      <c r="E105" s="23">
        <v>0.11687087653157399</v>
      </c>
      <c r="F105" s="23">
        <v>0.12252591894439209</v>
      </c>
      <c r="G105" s="23">
        <v>0.14797360980207352</v>
      </c>
      <c r="H105" s="23">
        <v>0.33741753063147972</v>
      </c>
      <c r="I105" s="23">
        <v>0.18473138548539114</v>
      </c>
      <c r="J105" s="23">
        <v>6.786050895381715E-2</v>
      </c>
      <c r="K105" s="23">
        <v>2.35626767200754E-2</v>
      </c>
      <c r="L105" s="23">
        <v>0</v>
      </c>
      <c r="M105" s="24">
        <v>5305</v>
      </c>
      <c r="N105" s="23">
        <v>8.3333333333333329E-2</v>
      </c>
      <c r="O105" s="23">
        <v>8.3333333333333329E-2</v>
      </c>
      <c r="P105" s="23">
        <v>0.125</v>
      </c>
      <c r="Q105" s="23">
        <v>0.45833333333333331</v>
      </c>
      <c r="R105" s="23">
        <v>0.16666666666666666</v>
      </c>
      <c r="S105" s="23">
        <v>8.3333333333333329E-2</v>
      </c>
      <c r="T105" s="23">
        <v>4.1666666666666664E-2</v>
      </c>
      <c r="U105" s="23">
        <v>0</v>
      </c>
      <c r="V105" s="24">
        <v>120</v>
      </c>
    </row>
    <row r="106" spans="2:22" x14ac:dyDescent="0.3">
      <c r="B106" s="33" t="s">
        <v>262</v>
      </c>
      <c r="C106" s="18" t="s">
        <v>466</v>
      </c>
      <c r="D106" s="21" t="s">
        <v>467</v>
      </c>
      <c r="E106" s="23">
        <v>6.1505832449628844E-2</v>
      </c>
      <c r="F106" s="23">
        <v>0.13043478260869565</v>
      </c>
      <c r="G106" s="23">
        <v>0.17497348886532343</v>
      </c>
      <c r="H106" s="23">
        <v>0.30540827147401911</v>
      </c>
      <c r="I106" s="23">
        <v>0.20784729586426298</v>
      </c>
      <c r="J106" s="23">
        <v>9.1198303287380697E-2</v>
      </c>
      <c r="K106" s="23">
        <v>2.863202545068929E-2</v>
      </c>
      <c r="L106" s="23">
        <v>0</v>
      </c>
      <c r="M106" s="24">
        <v>4715</v>
      </c>
      <c r="N106" s="23" t="s">
        <v>588</v>
      </c>
      <c r="O106" s="23" t="s">
        <v>588</v>
      </c>
      <c r="P106" s="23" t="s">
        <v>588</v>
      </c>
      <c r="Q106" s="23" t="s">
        <v>588</v>
      </c>
      <c r="R106" s="23" t="s">
        <v>588</v>
      </c>
      <c r="S106" s="23" t="s">
        <v>588</v>
      </c>
      <c r="T106" s="23" t="s">
        <v>588</v>
      </c>
      <c r="U106" s="23" t="s">
        <v>588</v>
      </c>
      <c r="V106" s="24" t="s">
        <v>588</v>
      </c>
    </row>
    <row r="107" spans="2:22" x14ac:dyDescent="0.3">
      <c r="B107" s="33" t="s">
        <v>262</v>
      </c>
      <c r="C107" s="18" t="s">
        <v>464</v>
      </c>
      <c r="D107" s="21" t="s">
        <v>465</v>
      </c>
      <c r="E107" s="23" t="s">
        <v>588</v>
      </c>
      <c r="F107" s="23" t="s">
        <v>588</v>
      </c>
      <c r="G107" s="23" t="s">
        <v>588</v>
      </c>
      <c r="H107" s="23" t="s">
        <v>588</v>
      </c>
      <c r="I107" s="23" t="s">
        <v>588</v>
      </c>
      <c r="J107" s="23" t="s">
        <v>588</v>
      </c>
      <c r="K107" s="23" t="s">
        <v>588</v>
      </c>
      <c r="L107" s="23" t="s">
        <v>588</v>
      </c>
      <c r="M107" s="24" t="s">
        <v>588</v>
      </c>
      <c r="N107" s="23" t="s">
        <v>588</v>
      </c>
      <c r="O107" s="23" t="s">
        <v>588</v>
      </c>
      <c r="P107" s="23" t="s">
        <v>588</v>
      </c>
      <c r="Q107" s="23" t="s">
        <v>588</v>
      </c>
      <c r="R107" s="23" t="s">
        <v>588</v>
      </c>
      <c r="S107" s="23" t="s">
        <v>588</v>
      </c>
      <c r="T107" s="23" t="s">
        <v>588</v>
      </c>
      <c r="U107" s="23" t="s">
        <v>588</v>
      </c>
      <c r="V107" s="24" t="s">
        <v>588</v>
      </c>
    </row>
    <row r="108" spans="2:22" x14ac:dyDescent="0.3">
      <c r="B108" s="33" t="s">
        <v>262</v>
      </c>
      <c r="C108" s="18" t="s">
        <v>53</v>
      </c>
      <c r="D108" s="21" t="s">
        <v>311</v>
      </c>
      <c r="E108" s="23">
        <v>0.10998307952622674</v>
      </c>
      <c r="F108" s="23">
        <v>0.10998307952622674</v>
      </c>
      <c r="G108" s="23">
        <v>0.155668358714044</v>
      </c>
      <c r="H108" s="23">
        <v>0.3350253807106599</v>
      </c>
      <c r="I108" s="23">
        <v>0.20642978003384094</v>
      </c>
      <c r="J108" s="23">
        <v>6.7681895093062605E-2</v>
      </c>
      <c r="K108" s="23">
        <v>1.6920473773265651E-2</v>
      </c>
      <c r="L108" s="23">
        <v>0</v>
      </c>
      <c r="M108" s="24">
        <v>2955</v>
      </c>
      <c r="N108" s="23" t="s">
        <v>588</v>
      </c>
      <c r="O108" s="23" t="s">
        <v>588</v>
      </c>
      <c r="P108" s="23" t="s">
        <v>588</v>
      </c>
      <c r="Q108" s="23" t="s">
        <v>588</v>
      </c>
      <c r="R108" s="23" t="s">
        <v>588</v>
      </c>
      <c r="S108" s="23" t="s">
        <v>588</v>
      </c>
      <c r="T108" s="23" t="s">
        <v>588</v>
      </c>
      <c r="U108" s="23" t="s">
        <v>588</v>
      </c>
      <c r="V108" s="24" t="s">
        <v>588</v>
      </c>
    </row>
    <row r="109" spans="2:22" x14ac:dyDescent="0.3">
      <c r="B109" s="33" t="s">
        <v>262</v>
      </c>
      <c r="C109" s="18" t="s">
        <v>530</v>
      </c>
      <c r="D109" s="21" t="s">
        <v>531</v>
      </c>
      <c r="E109" s="23">
        <v>0.12650602409638553</v>
      </c>
      <c r="F109" s="23">
        <v>0.10692771084337349</v>
      </c>
      <c r="G109" s="23">
        <v>0.17319277108433734</v>
      </c>
      <c r="H109" s="23">
        <v>0.34186746987951805</v>
      </c>
      <c r="I109" s="23">
        <v>0.16867469879518071</v>
      </c>
      <c r="J109" s="23">
        <v>6.4759036144578314E-2</v>
      </c>
      <c r="K109" s="23">
        <v>1.9578313253012049E-2</v>
      </c>
      <c r="L109" s="23">
        <v>0</v>
      </c>
      <c r="M109" s="24">
        <v>3320</v>
      </c>
      <c r="N109" s="23" t="s">
        <v>588</v>
      </c>
      <c r="O109" s="23" t="s">
        <v>588</v>
      </c>
      <c r="P109" s="23" t="s">
        <v>588</v>
      </c>
      <c r="Q109" s="23" t="s">
        <v>588</v>
      </c>
      <c r="R109" s="23" t="s">
        <v>588</v>
      </c>
      <c r="S109" s="23" t="s">
        <v>588</v>
      </c>
      <c r="T109" s="23" t="s">
        <v>588</v>
      </c>
      <c r="U109" s="23" t="s">
        <v>588</v>
      </c>
      <c r="V109" s="24" t="s">
        <v>588</v>
      </c>
    </row>
    <row r="110" spans="2:22" x14ac:dyDescent="0.3">
      <c r="B110" s="33" t="s">
        <v>262</v>
      </c>
      <c r="C110" s="18" t="s">
        <v>54</v>
      </c>
      <c r="D110" s="21" t="s">
        <v>163</v>
      </c>
      <c r="E110" s="23" t="s">
        <v>588</v>
      </c>
      <c r="F110" s="23" t="s">
        <v>588</v>
      </c>
      <c r="G110" s="23" t="s">
        <v>588</v>
      </c>
      <c r="H110" s="23" t="s">
        <v>588</v>
      </c>
      <c r="I110" s="23" t="s">
        <v>588</v>
      </c>
      <c r="J110" s="23" t="s">
        <v>588</v>
      </c>
      <c r="K110" s="23" t="s">
        <v>588</v>
      </c>
      <c r="L110" s="23" t="s">
        <v>588</v>
      </c>
      <c r="M110" s="24" t="s">
        <v>588</v>
      </c>
      <c r="N110" s="23" t="s">
        <v>588</v>
      </c>
      <c r="O110" s="23" t="s">
        <v>588</v>
      </c>
      <c r="P110" s="23" t="s">
        <v>588</v>
      </c>
      <c r="Q110" s="23" t="s">
        <v>588</v>
      </c>
      <c r="R110" s="23" t="s">
        <v>588</v>
      </c>
      <c r="S110" s="23" t="s">
        <v>588</v>
      </c>
      <c r="T110" s="23" t="s">
        <v>588</v>
      </c>
      <c r="U110" s="23" t="s">
        <v>588</v>
      </c>
      <c r="V110" s="24" t="s">
        <v>588</v>
      </c>
    </row>
    <row r="111" spans="2:22" x14ac:dyDescent="0.3">
      <c r="B111" s="33" t="s">
        <v>262</v>
      </c>
      <c r="C111" s="18" t="s">
        <v>60</v>
      </c>
      <c r="D111" s="21" t="s">
        <v>168</v>
      </c>
      <c r="E111" s="23">
        <v>0.12955974842767295</v>
      </c>
      <c r="F111" s="23">
        <v>0.13710691823899371</v>
      </c>
      <c r="G111" s="23">
        <v>0.13396226415094339</v>
      </c>
      <c r="H111" s="23">
        <v>0.31132075471698112</v>
      </c>
      <c r="I111" s="23">
        <v>0.18238993710691823</v>
      </c>
      <c r="J111" s="23">
        <v>7.9245283018867921E-2</v>
      </c>
      <c r="K111" s="23">
        <v>2.578616352201258E-2</v>
      </c>
      <c r="L111" s="23">
        <v>0</v>
      </c>
      <c r="M111" s="24">
        <v>7950</v>
      </c>
      <c r="N111" s="23" t="s">
        <v>588</v>
      </c>
      <c r="O111" s="23" t="s">
        <v>588</v>
      </c>
      <c r="P111" s="23" t="s">
        <v>588</v>
      </c>
      <c r="Q111" s="23" t="s">
        <v>588</v>
      </c>
      <c r="R111" s="23" t="s">
        <v>588</v>
      </c>
      <c r="S111" s="23" t="s">
        <v>588</v>
      </c>
      <c r="T111" s="23" t="s">
        <v>588</v>
      </c>
      <c r="U111" s="23" t="s">
        <v>588</v>
      </c>
      <c r="V111" s="24" t="s">
        <v>588</v>
      </c>
    </row>
    <row r="112" spans="2:22" x14ac:dyDescent="0.3">
      <c r="B112" s="33" t="s">
        <v>262</v>
      </c>
      <c r="C112" s="18" t="s">
        <v>55</v>
      </c>
      <c r="D112" s="21" t="s">
        <v>312</v>
      </c>
      <c r="E112" s="23">
        <v>8.8607594936708861E-2</v>
      </c>
      <c r="F112" s="23">
        <v>8.4388185654008435E-2</v>
      </c>
      <c r="G112" s="23">
        <v>0.13924050632911392</v>
      </c>
      <c r="H112" s="23">
        <v>0.29535864978902954</v>
      </c>
      <c r="I112" s="23">
        <v>0.2320675105485232</v>
      </c>
      <c r="J112" s="23">
        <v>0.12025316455696203</v>
      </c>
      <c r="K112" s="23">
        <v>4.0084388185654012E-2</v>
      </c>
      <c r="L112" s="23">
        <v>0</v>
      </c>
      <c r="M112" s="24">
        <v>2370</v>
      </c>
      <c r="N112" s="23" t="s">
        <v>588</v>
      </c>
      <c r="O112" s="23" t="s">
        <v>588</v>
      </c>
      <c r="P112" s="23" t="s">
        <v>588</v>
      </c>
      <c r="Q112" s="23" t="s">
        <v>588</v>
      </c>
      <c r="R112" s="23" t="s">
        <v>588</v>
      </c>
      <c r="S112" s="23" t="s">
        <v>588</v>
      </c>
      <c r="T112" s="23" t="s">
        <v>588</v>
      </c>
      <c r="U112" s="23" t="s">
        <v>588</v>
      </c>
      <c r="V112" s="24" t="s">
        <v>588</v>
      </c>
    </row>
    <row r="113" spans="2:22" x14ac:dyDescent="0.3">
      <c r="B113" s="33" t="s">
        <v>262</v>
      </c>
      <c r="C113" s="18" t="s">
        <v>61</v>
      </c>
      <c r="D113" s="21" t="s">
        <v>169</v>
      </c>
      <c r="E113" s="23">
        <v>6.5934065934065936E-2</v>
      </c>
      <c r="F113" s="23">
        <v>0.12087912087912088</v>
      </c>
      <c r="G113" s="23">
        <v>0.11401098901098901</v>
      </c>
      <c r="H113" s="23">
        <v>0.22664835164835165</v>
      </c>
      <c r="I113" s="23">
        <v>0.22527472527472528</v>
      </c>
      <c r="J113" s="23">
        <v>0.15521978021978022</v>
      </c>
      <c r="K113" s="23">
        <v>9.0659340659340656E-2</v>
      </c>
      <c r="L113" s="23">
        <v>0</v>
      </c>
      <c r="M113" s="24">
        <v>3640</v>
      </c>
      <c r="N113" s="23">
        <v>4.5977011494252873E-2</v>
      </c>
      <c r="O113" s="23">
        <v>4.5977011494252873E-2</v>
      </c>
      <c r="P113" s="23">
        <v>5.7471264367816091E-2</v>
      </c>
      <c r="Q113" s="23">
        <v>0.18390804597701149</v>
      </c>
      <c r="R113" s="23">
        <v>0.20689655172413793</v>
      </c>
      <c r="S113" s="23">
        <v>0.28735632183908044</v>
      </c>
      <c r="T113" s="23">
        <v>0.16091954022988506</v>
      </c>
      <c r="U113" s="23">
        <v>0</v>
      </c>
      <c r="V113" s="24">
        <v>435</v>
      </c>
    </row>
    <row r="114" spans="2:22" x14ac:dyDescent="0.3">
      <c r="B114" s="33" t="s">
        <v>262</v>
      </c>
      <c r="C114" s="18" t="s">
        <v>62</v>
      </c>
      <c r="D114" s="21" t="s">
        <v>170</v>
      </c>
      <c r="E114" s="23">
        <v>4.4392523364485979E-2</v>
      </c>
      <c r="F114" s="23">
        <v>0.19626168224299065</v>
      </c>
      <c r="G114" s="23">
        <v>0.13084112149532709</v>
      </c>
      <c r="H114" s="23">
        <v>0.24299065420560748</v>
      </c>
      <c r="I114" s="23">
        <v>0.2102803738317757</v>
      </c>
      <c r="J114" s="23">
        <v>0.11448598130841121</v>
      </c>
      <c r="K114" s="23">
        <v>6.0747663551401869E-2</v>
      </c>
      <c r="L114" s="23">
        <v>0</v>
      </c>
      <c r="M114" s="24">
        <v>2140</v>
      </c>
      <c r="N114" s="23">
        <v>6.0606060606060608E-2</v>
      </c>
      <c r="O114" s="23">
        <v>0.15151515151515152</v>
      </c>
      <c r="P114" s="23">
        <v>0.12121212121212122</v>
      </c>
      <c r="Q114" s="23">
        <v>0.18181818181818182</v>
      </c>
      <c r="R114" s="23">
        <v>0.15151515151515152</v>
      </c>
      <c r="S114" s="23">
        <v>0.18181818181818182</v>
      </c>
      <c r="T114" s="23">
        <v>0.15151515151515152</v>
      </c>
      <c r="U114" s="23">
        <v>0</v>
      </c>
      <c r="V114" s="24">
        <v>165</v>
      </c>
    </row>
    <row r="115" spans="2:22" x14ac:dyDescent="0.3">
      <c r="B115" s="33" t="s">
        <v>262</v>
      </c>
      <c r="C115" s="18" t="s">
        <v>63</v>
      </c>
      <c r="D115" s="21" t="s">
        <v>313</v>
      </c>
      <c r="E115" s="23">
        <v>8.3557951482479784E-2</v>
      </c>
      <c r="F115" s="23">
        <v>0.15902964959568733</v>
      </c>
      <c r="G115" s="23">
        <v>0.14465408805031446</v>
      </c>
      <c r="H115" s="23">
        <v>0.32434860736747528</v>
      </c>
      <c r="I115" s="23">
        <v>0.18328840970350405</v>
      </c>
      <c r="J115" s="23">
        <v>7.7268643306379156E-2</v>
      </c>
      <c r="K115" s="23">
        <v>2.7852650494159928E-2</v>
      </c>
      <c r="L115" s="23">
        <v>0</v>
      </c>
      <c r="M115" s="24">
        <v>5565</v>
      </c>
      <c r="N115" s="23" t="s">
        <v>588</v>
      </c>
      <c r="O115" s="23" t="s">
        <v>588</v>
      </c>
      <c r="P115" s="23" t="s">
        <v>588</v>
      </c>
      <c r="Q115" s="23" t="s">
        <v>588</v>
      </c>
      <c r="R115" s="23" t="s">
        <v>588</v>
      </c>
      <c r="S115" s="23" t="s">
        <v>588</v>
      </c>
      <c r="T115" s="23" t="s">
        <v>588</v>
      </c>
      <c r="U115" s="23" t="s">
        <v>588</v>
      </c>
      <c r="V115" s="24" t="s">
        <v>588</v>
      </c>
    </row>
    <row r="116" spans="2:22" x14ac:dyDescent="0.3">
      <c r="B116" s="33" t="s">
        <v>274</v>
      </c>
      <c r="C116" s="18" t="s">
        <v>482</v>
      </c>
      <c r="D116" s="21" t="s">
        <v>483</v>
      </c>
      <c r="E116" s="23">
        <v>9.1539528432732317E-2</v>
      </c>
      <c r="F116" s="23">
        <v>0.17059639389736478</v>
      </c>
      <c r="G116" s="23">
        <v>0.14424410540915394</v>
      </c>
      <c r="H116" s="23">
        <v>0.25520110957004161</v>
      </c>
      <c r="I116" s="23">
        <v>0.19556171983356449</v>
      </c>
      <c r="J116" s="23">
        <v>0.10679611650485436</v>
      </c>
      <c r="K116" s="23">
        <v>3.7447988904299581E-2</v>
      </c>
      <c r="L116" s="23">
        <v>0</v>
      </c>
      <c r="M116" s="24">
        <v>3605</v>
      </c>
      <c r="N116" s="23">
        <v>8.8235294117647065E-2</v>
      </c>
      <c r="O116" s="23">
        <v>0.11764705882352941</v>
      </c>
      <c r="P116" s="23">
        <v>0.11764705882352941</v>
      </c>
      <c r="Q116" s="23">
        <v>0.23529411764705882</v>
      </c>
      <c r="R116" s="23">
        <v>0.20588235294117646</v>
      </c>
      <c r="S116" s="23">
        <v>0.17647058823529413</v>
      </c>
      <c r="T116" s="23">
        <v>5.8823529411764705E-2</v>
      </c>
      <c r="U116" s="23">
        <v>0</v>
      </c>
      <c r="V116" s="24">
        <v>170</v>
      </c>
    </row>
    <row r="117" spans="2:22" x14ac:dyDescent="0.3">
      <c r="B117" s="33" t="s">
        <v>274</v>
      </c>
      <c r="C117" s="18" t="s">
        <v>484</v>
      </c>
      <c r="D117" s="21" t="s">
        <v>485</v>
      </c>
      <c r="E117" s="23">
        <v>5.921052631578947E-2</v>
      </c>
      <c r="F117" s="23">
        <v>0.13815789473684212</v>
      </c>
      <c r="G117" s="23">
        <v>9.5394736842105268E-2</v>
      </c>
      <c r="H117" s="23">
        <v>0.17763157894736842</v>
      </c>
      <c r="I117" s="23">
        <v>0.20394736842105263</v>
      </c>
      <c r="J117" s="23">
        <v>0.22697368421052633</v>
      </c>
      <c r="K117" s="23">
        <v>9.5394736842105268E-2</v>
      </c>
      <c r="L117" s="23">
        <v>0</v>
      </c>
      <c r="M117" s="24">
        <v>1520</v>
      </c>
      <c r="N117" s="23">
        <v>7.1428571428571425E-2</v>
      </c>
      <c r="O117" s="23">
        <v>7.1428571428571425E-2</v>
      </c>
      <c r="P117" s="23">
        <v>0.14285714285714285</v>
      </c>
      <c r="Q117" s="23">
        <v>0.2857142857142857</v>
      </c>
      <c r="R117" s="23">
        <v>0.14285714285714285</v>
      </c>
      <c r="S117" s="23">
        <v>0.35714285714285715</v>
      </c>
      <c r="T117" s="23">
        <v>7.1428571428571425E-2</v>
      </c>
      <c r="U117" s="23">
        <v>0</v>
      </c>
      <c r="V117" s="24">
        <v>70</v>
      </c>
    </row>
    <row r="118" spans="2:22" x14ac:dyDescent="0.3">
      <c r="B118" s="33" t="s">
        <v>274</v>
      </c>
      <c r="C118" s="18" t="s">
        <v>81</v>
      </c>
      <c r="D118" s="21" t="s">
        <v>318</v>
      </c>
      <c r="E118" s="23" t="s">
        <v>588</v>
      </c>
      <c r="F118" s="23" t="s">
        <v>588</v>
      </c>
      <c r="G118" s="23" t="s">
        <v>588</v>
      </c>
      <c r="H118" s="23" t="s">
        <v>588</v>
      </c>
      <c r="I118" s="23" t="s">
        <v>588</v>
      </c>
      <c r="J118" s="23" t="s">
        <v>588</v>
      </c>
      <c r="K118" s="23" t="s">
        <v>588</v>
      </c>
      <c r="L118" s="23" t="s">
        <v>588</v>
      </c>
      <c r="M118" s="24" t="s">
        <v>588</v>
      </c>
      <c r="N118" s="23" t="s">
        <v>588</v>
      </c>
      <c r="O118" s="23" t="s">
        <v>588</v>
      </c>
      <c r="P118" s="23" t="s">
        <v>588</v>
      </c>
      <c r="Q118" s="23" t="s">
        <v>588</v>
      </c>
      <c r="R118" s="23" t="s">
        <v>588</v>
      </c>
      <c r="S118" s="23" t="s">
        <v>588</v>
      </c>
      <c r="T118" s="23" t="s">
        <v>588</v>
      </c>
      <c r="U118" s="23" t="s">
        <v>588</v>
      </c>
      <c r="V118" s="24" t="s">
        <v>588</v>
      </c>
    </row>
    <row r="119" spans="2:22" x14ac:dyDescent="0.3">
      <c r="B119" s="33" t="s">
        <v>274</v>
      </c>
      <c r="C119" s="18" t="s">
        <v>82</v>
      </c>
      <c r="D119" s="21" t="s">
        <v>319</v>
      </c>
      <c r="E119" s="23" t="s">
        <v>588</v>
      </c>
      <c r="F119" s="23" t="s">
        <v>588</v>
      </c>
      <c r="G119" s="23" t="s">
        <v>588</v>
      </c>
      <c r="H119" s="23" t="s">
        <v>588</v>
      </c>
      <c r="I119" s="23" t="s">
        <v>588</v>
      </c>
      <c r="J119" s="23" t="s">
        <v>588</v>
      </c>
      <c r="K119" s="23" t="s">
        <v>588</v>
      </c>
      <c r="L119" s="23" t="s">
        <v>588</v>
      </c>
      <c r="M119" s="24" t="s">
        <v>588</v>
      </c>
      <c r="N119" s="23" t="s">
        <v>588</v>
      </c>
      <c r="O119" s="23" t="s">
        <v>588</v>
      </c>
      <c r="P119" s="23" t="s">
        <v>588</v>
      </c>
      <c r="Q119" s="23" t="s">
        <v>588</v>
      </c>
      <c r="R119" s="23" t="s">
        <v>588</v>
      </c>
      <c r="S119" s="23" t="s">
        <v>588</v>
      </c>
      <c r="T119" s="23" t="s">
        <v>588</v>
      </c>
      <c r="U119" s="23" t="s">
        <v>588</v>
      </c>
      <c r="V119" s="24" t="s">
        <v>588</v>
      </c>
    </row>
    <row r="120" spans="2:22" x14ac:dyDescent="0.3">
      <c r="B120" s="33" t="s">
        <v>274</v>
      </c>
      <c r="C120" s="18" t="s">
        <v>486</v>
      </c>
      <c r="D120" s="21" t="s">
        <v>487</v>
      </c>
      <c r="E120" s="23">
        <v>5.5932203389830508E-2</v>
      </c>
      <c r="F120" s="23">
        <v>0.13389830508474576</v>
      </c>
      <c r="G120" s="23">
        <v>0.10677966101694915</v>
      </c>
      <c r="H120" s="23">
        <v>0.2016949152542373</v>
      </c>
      <c r="I120" s="23">
        <v>0.23898305084745763</v>
      </c>
      <c r="J120" s="23">
        <v>0.17966101694915254</v>
      </c>
      <c r="K120" s="23">
        <v>8.4745762711864403E-2</v>
      </c>
      <c r="L120" s="23">
        <v>0</v>
      </c>
      <c r="M120" s="24">
        <v>2950</v>
      </c>
      <c r="N120" s="23" t="s">
        <v>588</v>
      </c>
      <c r="O120" s="23" t="s">
        <v>588</v>
      </c>
      <c r="P120" s="23" t="s">
        <v>588</v>
      </c>
      <c r="Q120" s="23" t="s">
        <v>588</v>
      </c>
      <c r="R120" s="23" t="s">
        <v>588</v>
      </c>
      <c r="S120" s="23" t="s">
        <v>588</v>
      </c>
      <c r="T120" s="23" t="s">
        <v>588</v>
      </c>
      <c r="U120" s="23" t="s">
        <v>588</v>
      </c>
      <c r="V120" s="24" t="s">
        <v>588</v>
      </c>
    </row>
    <row r="121" spans="2:22" x14ac:dyDescent="0.3">
      <c r="B121" s="33" t="s">
        <v>274</v>
      </c>
      <c r="C121" s="18" t="s">
        <v>85</v>
      </c>
      <c r="D121" s="21" t="s">
        <v>184</v>
      </c>
      <c r="E121" s="23">
        <v>5.2903225806451612E-2</v>
      </c>
      <c r="F121" s="23">
        <v>0.16387096774193549</v>
      </c>
      <c r="G121" s="23">
        <v>0.13548387096774195</v>
      </c>
      <c r="H121" s="23">
        <v>0.2567741935483871</v>
      </c>
      <c r="I121" s="23">
        <v>0.2270967741935484</v>
      </c>
      <c r="J121" s="23">
        <v>0.12516129032258064</v>
      </c>
      <c r="K121" s="23">
        <v>0.04</v>
      </c>
      <c r="L121" s="23">
        <v>0</v>
      </c>
      <c r="M121" s="24">
        <v>3875</v>
      </c>
      <c r="N121" s="23" t="s">
        <v>588</v>
      </c>
      <c r="O121" s="23" t="s">
        <v>588</v>
      </c>
      <c r="P121" s="23" t="s">
        <v>588</v>
      </c>
      <c r="Q121" s="23" t="s">
        <v>588</v>
      </c>
      <c r="R121" s="23" t="s">
        <v>588</v>
      </c>
      <c r="S121" s="23" t="s">
        <v>588</v>
      </c>
      <c r="T121" s="23" t="s">
        <v>588</v>
      </c>
      <c r="U121" s="23" t="s">
        <v>588</v>
      </c>
      <c r="V121" s="24" t="s">
        <v>588</v>
      </c>
    </row>
    <row r="122" spans="2:22" x14ac:dyDescent="0.3">
      <c r="B122" s="33" t="s">
        <v>274</v>
      </c>
      <c r="C122" s="18" t="s">
        <v>488</v>
      </c>
      <c r="D122" s="21" t="s">
        <v>489</v>
      </c>
      <c r="E122" s="23">
        <v>7.418397626112759E-2</v>
      </c>
      <c r="F122" s="23">
        <v>0.1394658753709199</v>
      </c>
      <c r="G122" s="23">
        <v>0.11275964391691394</v>
      </c>
      <c r="H122" s="23">
        <v>0.24332344213649851</v>
      </c>
      <c r="I122" s="23">
        <v>0.24925816023738873</v>
      </c>
      <c r="J122" s="23">
        <v>0.13353115727002968</v>
      </c>
      <c r="K122" s="23">
        <v>4.4510385756676561E-2</v>
      </c>
      <c r="L122" s="23">
        <v>0</v>
      </c>
      <c r="M122" s="24">
        <v>1685</v>
      </c>
      <c r="N122" s="23" t="s">
        <v>588</v>
      </c>
      <c r="O122" s="23" t="s">
        <v>588</v>
      </c>
      <c r="P122" s="23" t="s">
        <v>588</v>
      </c>
      <c r="Q122" s="23" t="s">
        <v>588</v>
      </c>
      <c r="R122" s="23" t="s">
        <v>588</v>
      </c>
      <c r="S122" s="23" t="s">
        <v>588</v>
      </c>
      <c r="T122" s="23" t="s">
        <v>588</v>
      </c>
      <c r="U122" s="23" t="s">
        <v>588</v>
      </c>
      <c r="V122" s="24" t="s">
        <v>588</v>
      </c>
    </row>
    <row r="123" spans="2:22" x14ac:dyDescent="0.3">
      <c r="B123" s="33" t="s">
        <v>274</v>
      </c>
      <c r="C123" s="18" t="s">
        <v>591</v>
      </c>
      <c r="D123" s="21" t="s">
        <v>592</v>
      </c>
      <c r="E123" s="23">
        <v>0.10621468926553672</v>
      </c>
      <c r="F123" s="23">
        <v>0.15254237288135594</v>
      </c>
      <c r="G123" s="23">
        <v>0.13559322033898305</v>
      </c>
      <c r="H123" s="23">
        <v>0.28813559322033899</v>
      </c>
      <c r="I123" s="23">
        <v>0.19435028248587571</v>
      </c>
      <c r="J123" s="23">
        <v>9.03954802259887E-2</v>
      </c>
      <c r="K123" s="23">
        <v>3.2768361581920903E-2</v>
      </c>
      <c r="L123" s="23">
        <v>0</v>
      </c>
      <c r="M123" s="24">
        <v>4425</v>
      </c>
      <c r="N123" s="23" t="s">
        <v>588</v>
      </c>
      <c r="O123" s="23" t="s">
        <v>588</v>
      </c>
      <c r="P123" s="23" t="s">
        <v>588</v>
      </c>
      <c r="Q123" s="23" t="s">
        <v>588</v>
      </c>
      <c r="R123" s="23" t="s">
        <v>588</v>
      </c>
      <c r="S123" s="23" t="s">
        <v>588</v>
      </c>
      <c r="T123" s="23" t="s">
        <v>588</v>
      </c>
      <c r="U123" s="23" t="s">
        <v>588</v>
      </c>
      <c r="V123" s="24" t="s">
        <v>588</v>
      </c>
    </row>
    <row r="124" spans="2:22" x14ac:dyDescent="0.3">
      <c r="B124" s="33" t="s">
        <v>274</v>
      </c>
      <c r="C124" s="18" t="s">
        <v>490</v>
      </c>
      <c r="D124" s="21" t="s">
        <v>491</v>
      </c>
      <c r="E124" s="23" t="s">
        <v>588</v>
      </c>
      <c r="F124" s="23" t="s">
        <v>588</v>
      </c>
      <c r="G124" s="23" t="s">
        <v>588</v>
      </c>
      <c r="H124" s="23" t="s">
        <v>588</v>
      </c>
      <c r="I124" s="23" t="s">
        <v>588</v>
      </c>
      <c r="J124" s="23" t="s">
        <v>588</v>
      </c>
      <c r="K124" s="23" t="s">
        <v>588</v>
      </c>
      <c r="L124" s="23" t="s">
        <v>588</v>
      </c>
      <c r="M124" s="24" t="s">
        <v>588</v>
      </c>
      <c r="N124" s="23" t="s">
        <v>588</v>
      </c>
      <c r="O124" s="23" t="s">
        <v>588</v>
      </c>
      <c r="P124" s="23" t="s">
        <v>588</v>
      </c>
      <c r="Q124" s="23" t="s">
        <v>588</v>
      </c>
      <c r="R124" s="23" t="s">
        <v>588</v>
      </c>
      <c r="S124" s="23" t="s">
        <v>588</v>
      </c>
      <c r="T124" s="23" t="s">
        <v>588</v>
      </c>
      <c r="U124" s="23" t="s">
        <v>588</v>
      </c>
      <c r="V124" s="24" t="s">
        <v>588</v>
      </c>
    </row>
    <row r="125" spans="2:22" x14ac:dyDescent="0.3">
      <c r="B125" s="33" t="s">
        <v>274</v>
      </c>
      <c r="C125" s="18" t="s">
        <v>89</v>
      </c>
      <c r="D125" s="21" t="s">
        <v>186</v>
      </c>
      <c r="E125" s="23" t="s">
        <v>588</v>
      </c>
      <c r="F125" s="23" t="s">
        <v>588</v>
      </c>
      <c r="G125" s="23" t="s">
        <v>588</v>
      </c>
      <c r="H125" s="23" t="s">
        <v>588</v>
      </c>
      <c r="I125" s="23" t="s">
        <v>588</v>
      </c>
      <c r="J125" s="23" t="s">
        <v>588</v>
      </c>
      <c r="K125" s="23" t="s">
        <v>588</v>
      </c>
      <c r="L125" s="23" t="s">
        <v>588</v>
      </c>
      <c r="M125" s="24" t="s">
        <v>588</v>
      </c>
      <c r="N125" s="23" t="s">
        <v>588</v>
      </c>
      <c r="O125" s="23" t="s">
        <v>588</v>
      </c>
      <c r="P125" s="23" t="s">
        <v>588</v>
      </c>
      <c r="Q125" s="23" t="s">
        <v>588</v>
      </c>
      <c r="R125" s="23" t="s">
        <v>588</v>
      </c>
      <c r="S125" s="23" t="s">
        <v>588</v>
      </c>
      <c r="T125" s="23" t="s">
        <v>588</v>
      </c>
      <c r="U125" s="23" t="s">
        <v>588</v>
      </c>
      <c r="V125" s="24" t="s">
        <v>588</v>
      </c>
    </row>
    <row r="126" spans="2:22" x14ac:dyDescent="0.3">
      <c r="B126" s="33" t="s">
        <v>274</v>
      </c>
      <c r="C126" s="18" t="s">
        <v>476</v>
      </c>
      <c r="D126" s="21" t="s">
        <v>477</v>
      </c>
      <c r="E126" s="23" t="s">
        <v>588</v>
      </c>
      <c r="F126" s="23" t="s">
        <v>588</v>
      </c>
      <c r="G126" s="23" t="s">
        <v>588</v>
      </c>
      <c r="H126" s="23" t="s">
        <v>588</v>
      </c>
      <c r="I126" s="23" t="s">
        <v>588</v>
      </c>
      <c r="J126" s="23" t="s">
        <v>588</v>
      </c>
      <c r="K126" s="23" t="s">
        <v>588</v>
      </c>
      <c r="L126" s="23" t="s">
        <v>588</v>
      </c>
      <c r="M126" s="24" t="s">
        <v>588</v>
      </c>
      <c r="N126" s="23" t="s">
        <v>588</v>
      </c>
      <c r="O126" s="23" t="s">
        <v>588</v>
      </c>
      <c r="P126" s="23" t="s">
        <v>588</v>
      </c>
      <c r="Q126" s="23" t="s">
        <v>588</v>
      </c>
      <c r="R126" s="23" t="s">
        <v>588</v>
      </c>
      <c r="S126" s="23" t="s">
        <v>588</v>
      </c>
      <c r="T126" s="23" t="s">
        <v>588</v>
      </c>
      <c r="U126" s="23" t="s">
        <v>588</v>
      </c>
      <c r="V126" s="24" t="s">
        <v>588</v>
      </c>
    </row>
    <row r="127" spans="2:22" x14ac:dyDescent="0.3">
      <c r="B127" s="33" t="s">
        <v>274</v>
      </c>
      <c r="C127" s="18" t="s">
        <v>92</v>
      </c>
      <c r="D127" s="21" t="s">
        <v>189</v>
      </c>
      <c r="E127" s="23">
        <v>8.9438629876308282E-2</v>
      </c>
      <c r="F127" s="23">
        <v>0.17126546146527116</v>
      </c>
      <c r="G127" s="23">
        <v>0.13035204567078973</v>
      </c>
      <c r="H127" s="23">
        <v>0.27307326355851569</v>
      </c>
      <c r="I127" s="23">
        <v>0.19790675547098002</v>
      </c>
      <c r="J127" s="23">
        <v>9.7050428163653668E-2</v>
      </c>
      <c r="K127" s="23">
        <v>4.0913415794481447E-2</v>
      </c>
      <c r="L127" s="23">
        <v>0</v>
      </c>
      <c r="M127" s="24">
        <v>5255</v>
      </c>
      <c r="N127" s="23">
        <v>5.2631578947368418E-2</v>
      </c>
      <c r="O127" s="23">
        <v>0.10526315789473684</v>
      </c>
      <c r="P127" s="23">
        <v>9.2105263157894732E-2</v>
      </c>
      <c r="Q127" s="23">
        <v>0.26315789473684209</v>
      </c>
      <c r="R127" s="23">
        <v>0.25</v>
      </c>
      <c r="S127" s="23">
        <v>0.14473684210526316</v>
      </c>
      <c r="T127" s="23">
        <v>9.2105263157894732E-2</v>
      </c>
      <c r="U127" s="23">
        <v>0</v>
      </c>
      <c r="V127" s="24">
        <v>380</v>
      </c>
    </row>
    <row r="128" spans="2:22" x14ac:dyDescent="0.3">
      <c r="B128" s="33" t="s">
        <v>274</v>
      </c>
      <c r="C128" s="18" t="s">
        <v>93</v>
      </c>
      <c r="D128" s="21" t="s">
        <v>190</v>
      </c>
      <c r="E128" s="23">
        <v>6.4748201438848921E-2</v>
      </c>
      <c r="F128" s="23">
        <v>0.10071942446043165</v>
      </c>
      <c r="G128" s="23">
        <v>9.5923261390887291E-2</v>
      </c>
      <c r="H128" s="23">
        <v>0.2038369304556355</v>
      </c>
      <c r="I128" s="23">
        <v>0.24940047961630696</v>
      </c>
      <c r="J128" s="23">
        <v>0.19184652278177458</v>
      </c>
      <c r="K128" s="23">
        <v>9.3525179856115109E-2</v>
      </c>
      <c r="L128" s="23">
        <v>0</v>
      </c>
      <c r="M128" s="24">
        <v>2085</v>
      </c>
      <c r="N128" s="23">
        <v>7.6923076923076927E-2</v>
      </c>
      <c r="O128" s="23">
        <v>0.11538461538461539</v>
      </c>
      <c r="P128" s="23">
        <v>7.6923076923076927E-2</v>
      </c>
      <c r="Q128" s="23">
        <v>0.19230769230769232</v>
      </c>
      <c r="R128" s="23">
        <v>0.34615384615384615</v>
      </c>
      <c r="S128" s="23">
        <v>0.15384615384615385</v>
      </c>
      <c r="T128" s="23">
        <v>7.6923076923076927E-2</v>
      </c>
      <c r="U128" s="23">
        <v>0</v>
      </c>
      <c r="V128" s="24">
        <v>130</v>
      </c>
    </row>
    <row r="129" spans="2:22" x14ac:dyDescent="0.3">
      <c r="B129" s="33" t="s">
        <v>274</v>
      </c>
      <c r="C129" s="18" t="s">
        <v>94</v>
      </c>
      <c r="D129" s="21" t="s">
        <v>322</v>
      </c>
      <c r="E129" s="23">
        <v>0.10169491525423729</v>
      </c>
      <c r="F129" s="23">
        <v>0.16324710080285459</v>
      </c>
      <c r="G129" s="23">
        <v>0.1440677966101695</v>
      </c>
      <c r="H129" s="23">
        <v>0.27386262265834077</v>
      </c>
      <c r="I129" s="23">
        <v>0.18376449598572703</v>
      </c>
      <c r="J129" s="23">
        <v>9.8126672613737739E-2</v>
      </c>
      <c r="K129" s="23">
        <v>3.4790365744870648E-2</v>
      </c>
      <c r="L129" s="23">
        <v>0</v>
      </c>
      <c r="M129" s="24">
        <v>11210</v>
      </c>
      <c r="N129" s="23" t="s">
        <v>588</v>
      </c>
      <c r="O129" s="23" t="s">
        <v>588</v>
      </c>
      <c r="P129" s="23" t="s">
        <v>588</v>
      </c>
      <c r="Q129" s="23" t="s">
        <v>588</v>
      </c>
      <c r="R129" s="23" t="s">
        <v>588</v>
      </c>
      <c r="S129" s="23" t="s">
        <v>588</v>
      </c>
      <c r="T129" s="23" t="s">
        <v>588</v>
      </c>
      <c r="U129" s="23" t="s">
        <v>588</v>
      </c>
      <c r="V129" s="24" t="s">
        <v>588</v>
      </c>
    </row>
    <row r="130" spans="2:22" x14ac:dyDescent="0.3">
      <c r="B130" s="33" t="s">
        <v>274</v>
      </c>
      <c r="C130" s="18" t="s">
        <v>95</v>
      </c>
      <c r="D130" s="21" t="s">
        <v>323</v>
      </c>
      <c r="E130" s="23">
        <v>9.0027700831024932E-2</v>
      </c>
      <c r="F130" s="23">
        <v>0.16620498614958448</v>
      </c>
      <c r="G130" s="23">
        <v>0.13157894736842105</v>
      </c>
      <c r="H130" s="23">
        <v>0.2742382271468144</v>
      </c>
      <c r="I130" s="23">
        <v>0.20637119113573407</v>
      </c>
      <c r="J130" s="23">
        <v>9.4182825484764546E-2</v>
      </c>
      <c r="K130" s="23">
        <v>3.8781163434903045E-2</v>
      </c>
      <c r="L130" s="23">
        <v>0</v>
      </c>
      <c r="M130" s="24">
        <v>3610</v>
      </c>
      <c r="N130" s="23" t="s">
        <v>588</v>
      </c>
      <c r="O130" s="23" t="s">
        <v>588</v>
      </c>
      <c r="P130" s="23" t="s">
        <v>588</v>
      </c>
      <c r="Q130" s="23" t="s">
        <v>588</v>
      </c>
      <c r="R130" s="23" t="s">
        <v>588</v>
      </c>
      <c r="S130" s="23" t="s">
        <v>588</v>
      </c>
      <c r="T130" s="23" t="s">
        <v>588</v>
      </c>
      <c r="U130" s="23" t="s">
        <v>588</v>
      </c>
      <c r="V130" s="24" t="s">
        <v>588</v>
      </c>
    </row>
    <row r="131" spans="2:22" x14ac:dyDescent="0.3">
      <c r="B131" s="33" t="s">
        <v>274</v>
      </c>
      <c r="C131" s="18" t="s">
        <v>96</v>
      </c>
      <c r="D131" s="21" t="s">
        <v>191</v>
      </c>
      <c r="E131" s="23">
        <v>6.9787602947550931E-2</v>
      </c>
      <c r="F131" s="23">
        <v>0.14997832683138274</v>
      </c>
      <c r="G131" s="23">
        <v>0.1200693541395752</v>
      </c>
      <c r="H131" s="23">
        <v>0.24924143909839619</v>
      </c>
      <c r="I131" s="23">
        <v>0.21803207628955354</v>
      </c>
      <c r="J131" s="23">
        <v>0.13914174252275682</v>
      </c>
      <c r="K131" s="23">
        <v>5.4182921543129606E-2</v>
      </c>
      <c r="L131" s="23">
        <v>0</v>
      </c>
      <c r="M131" s="24">
        <v>11535</v>
      </c>
      <c r="N131" s="23">
        <v>8.7301587301587297E-2</v>
      </c>
      <c r="O131" s="23">
        <v>8.7301587301587297E-2</v>
      </c>
      <c r="P131" s="23">
        <v>0.10714285714285714</v>
      </c>
      <c r="Q131" s="23">
        <v>0.27380952380952384</v>
      </c>
      <c r="R131" s="23">
        <v>0.23015873015873015</v>
      </c>
      <c r="S131" s="23">
        <v>0.14682539682539683</v>
      </c>
      <c r="T131" s="23">
        <v>6.3492063492063489E-2</v>
      </c>
      <c r="U131" s="23">
        <v>0</v>
      </c>
      <c r="V131" s="24">
        <v>1260</v>
      </c>
    </row>
    <row r="132" spans="2:22" x14ac:dyDescent="0.3">
      <c r="B132" s="33" t="s">
        <v>274</v>
      </c>
      <c r="C132" s="18" t="s">
        <v>478</v>
      </c>
      <c r="D132" s="21" t="s">
        <v>479</v>
      </c>
      <c r="E132" s="23" t="s">
        <v>588</v>
      </c>
      <c r="F132" s="23" t="s">
        <v>588</v>
      </c>
      <c r="G132" s="23" t="s">
        <v>588</v>
      </c>
      <c r="H132" s="23" t="s">
        <v>588</v>
      </c>
      <c r="I132" s="23" t="s">
        <v>588</v>
      </c>
      <c r="J132" s="23" t="s">
        <v>588</v>
      </c>
      <c r="K132" s="23" t="s">
        <v>588</v>
      </c>
      <c r="L132" s="23" t="s">
        <v>588</v>
      </c>
      <c r="M132" s="24" t="s">
        <v>588</v>
      </c>
      <c r="N132" s="23" t="s">
        <v>588</v>
      </c>
      <c r="O132" s="23" t="s">
        <v>588</v>
      </c>
      <c r="P132" s="23" t="s">
        <v>588</v>
      </c>
      <c r="Q132" s="23" t="s">
        <v>588</v>
      </c>
      <c r="R132" s="23" t="s">
        <v>588</v>
      </c>
      <c r="S132" s="23" t="s">
        <v>588</v>
      </c>
      <c r="T132" s="23" t="s">
        <v>588</v>
      </c>
      <c r="U132" s="23" t="s">
        <v>588</v>
      </c>
      <c r="V132" s="24" t="s">
        <v>588</v>
      </c>
    </row>
    <row r="133" spans="2:22" x14ac:dyDescent="0.3">
      <c r="B133" s="33" t="s">
        <v>274</v>
      </c>
      <c r="C133" s="18" t="s">
        <v>100</v>
      </c>
      <c r="D133" s="21" t="s">
        <v>194</v>
      </c>
      <c r="E133" s="23">
        <v>8.1280788177339899E-2</v>
      </c>
      <c r="F133" s="23">
        <v>0.14367816091954022</v>
      </c>
      <c r="G133" s="23">
        <v>0.1206896551724138</v>
      </c>
      <c r="H133" s="23">
        <v>0.22660098522167488</v>
      </c>
      <c r="I133" s="23">
        <v>0.21839080459770116</v>
      </c>
      <c r="J133" s="23">
        <v>0.14203612479474548</v>
      </c>
      <c r="K133" s="23">
        <v>6.6502463054187194E-2</v>
      </c>
      <c r="L133" s="23">
        <v>0</v>
      </c>
      <c r="M133" s="24">
        <v>6090</v>
      </c>
      <c r="N133" s="23" t="s">
        <v>588</v>
      </c>
      <c r="O133" s="23" t="s">
        <v>588</v>
      </c>
      <c r="P133" s="23" t="s">
        <v>588</v>
      </c>
      <c r="Q133" s="23" t="s">
        <v>588</v>
      </c>
      <c r="R133" s="23" t="s">
        <v>588</v>
      </c>
      <c r="S133" s="23" t="s">
        <v>588</v>
      </c>
      <c r="T133" s="23" t="s">
        <v>588</v>
      </c>
      <c r="U133" s="23" t="s">
        <v>588</v>
      </c>
      <c r="V133" s="24" t="s">
        <v>588</v>
      </c>
    </row>
    <row r="134" spans="2:22" x14ac:dyDescent="0.3">
      <c r="B134" s="33" t="s">
        <v>274</v>
      </c>
      <c r="C134" s="18" t="s">
        <v>101</v>
      </c>
      <c r="D134" s="21" t="s">
        <v>195</v>
      </c>
      <c r="E134" s="23">
        <v>9.3964334705075439E-2</v>
      </c>
      <c r="F134" s="23">
        <v>0.16941015089163236</v>
      </c>
      <c r="G134" s="23">
        <v>0.13717421124828533</v>
      </c>
      <c r="H134" s="23">
        <v>0.27091906721536352</v>
      </c>
      <c r="I134" s="23">
        <v>0.19272976680384088</v>
      </c>
      <c r="J134" s="23">
        <v>0.10082304526748971</v>
      </c>
      <c r="K134" s="23">
        <v>3.4979423868312758E-2</v>
      </c>
      <c r="L134" s="23">
        <v>0</v>
      </c>
      <c r="M134" s="24">
        <v>7290</v>
      </c>
      <c r="N134" s="23">
        <v>0.2857142857142857</v>
      </c>
      <c r="O134" s="23">
        <v>0.25</v>
      </c>
      <c r="P134" s="23">
        <v>0.10714285714285714</v>
      </c>
      <c r="Q134" s="23">
        <v>0.17857142857142858</v>
      </c>
      <c r="R134" s="23">
        <v>7.1428571428571425E-2</v>
      </c>
      <c r="S134" s="23">
        <v>7.1428571428571425E-2</v>
      </c>
      <c r="T134" s="23">
        <v>0</v>
      </c>
      <c r="U134" s="23">
        <v>0</v>
      </c>
      <c r="V134" s="24">
        <v>140</v>
      </c>
    </row>
    <row r="135" spans="2:22" x14ac:dyDescent="0.3">
      <c r="B135" s="33" t="s">
        <v>274</v>
      </c>
      <c r="C135" s="18" t="s">
        <v>474</v>
      </c>
      <c r="D135" s="21" t="s">
        <v>475</v>
      </c>
      <c r="E135" s="23" t="s">
        <v>588</v>
      </c>
      <c r="F135" s="23" t="s">
        <v>588</v>
      </c>
      <c r="G135" s="23" t="s">
        <v>588</v>
      </c>
      <c r="H135" s="23" t="s">
        <v>588</v>
      </c>
      <c r="I135" s="23" t="s">
        <v>588</v>
      </c>
      <c r="J135" s="23" t="s">
        <v>588</v>
      </c>
      <c r="K135" s="23" t="s">
        <v>588</v>
      </c>
      <c r="L135" s="23" t="s">
        <v>588</v>
      </c>
      <c r="M135" s="24" t="s">
        <v>588</v>
      </c>
      <c r="N135" s="23" t="s">
        <v>588</v>
      </c>
      <c r="O135" s="23" t="s">
        <v>588</v>
      </c>
      <c r="P135" s="23" t="s">
        <v>588</v>
      </c>
      <c r="Q135" s="23" t="s">
        <v>588</v>
      </c>
      <c r="R135" s="23" t="s">
        <v>588</v>
      </c>
      <c r="S135" s="23" t="s">
        <v>588</v>
      </c>
      <c r="T135" s="23" t="s">
        <v>588</v>
      </c>
      <c r="U135" s="23" t="s">
        <v>588</v>
      </c>
      <c r="V135" s="24" t="s">
        <v>588</v>
      </c>
    </row>
    <row r="136" spans="2:22" x14ac:dyDescent="0.3">
      <c r="B136" s="33" t="s">
        <v>274</v>
      </c>
      <c r="C136" s="18" t="s">
        <v>105</v>
      </c>
      <c r="D136" s="21" t="s">
        <v>197</v>
      </c>
      <c r="E136" s="23">
        <v>7.9217148182665426E-2</v>
      </c>
      <c r="F136" s="23">
        <v>0.14259086672879775</v>
      </c>
      <c r="G136" s="23">
        <v>0.16589002795899346</v>
      </c>
      <c r="H136" s="23">
        <v>0.28424976700838772</v>
      </c>
      <c r="I136" s="23">
        <v>0.19105312208760486</v>
      </c>
      <c r="J136" s="23">
        <v>0.10531220876048462</v>
      </c>
      <c r="K136" s="23">
        <v>3.1686859273066172E-2</v>
      </c>
      <c r="L136" s="23">
        <v>0</v>
      </c>
      <c r="M136" s="24">
        <v>5365</v>
      </c>
      <c r="N136" s="23">
        <v>9.5238095238095233E-2</v>
      </c>
      <c r="O136" s="23">
        <v>0.17857142857142858</v>
      </c>
      <c r="P136" s="23">
        <v>0.13095238095238096</v>
      </c>
      <c r="Q136" s="23">
        <v>0.25</v>
      </c>
      <c r="R136" s="23">
        <v>0.21428571428571427</v>
      </c>
      <c r="S136" s="23">
        <v>0.10714285714285714</v>
      </c>
      <c r="T136" s="23">
        <v>2.3809523809523808E-2</v>
      </c>
      <c r="U136" s="23">
        <v>0</v>
      </c>
      <c r="V136" s="24">
        <v>420</v>
      </c>
    </row>
    <row r="137" spans="2:22" x14ac:dyDescent="0.3">
      <c r="B137" s="33" t="s">
        <v>274</v>
      </c>
      <c r="C137" s="18" t="s">
        <v>111</v>
      </c>
      <c r="D137" s="21" t="s">
        <v>324</v>
      </c>
      <c r="E137" s="23" t="s">
        <v>588</v>
      </c>
      <c r="F137" s="23" t="s">
        <v>588</v>
      </c>
      <c r="G137" s="23" t="s">
        <v>588</v>
      </c>
      <c r="H137" s="23" t="s">
        <v>588</v>
      </c>
      <c r="I137" s="23" t="s">
        <v>588</v>
      </c>
      <c r="J137" s="23" t="s">
        <v>588</v>
      </c>
      <c r="K137" s="23" t="s">
        <v>588</v>
      </c>
      <c r="L137" s="23" t="s">
        <v>588</v>
      </c>
      <c r="M137" s="24" t="s">
        <v>588</v>
      </c>
      <c r="N137" s="23" t="s">
        <v>588</v>
      </c>
      <c r="O137" s="23" t="s">
        <v>588</v>
      </c>
      <c r="P137" s="23" t="s">
        <v>588</v>
      </c>
      <c r="Q137" s="23" t="s">
        <v>588</v>
      </c>
      <c r="R137" s="23" t="s">
        <v>588</v>
      </c>
      <c r="S137" s="23" t="s">
        <v>588</v>
      </c>
      <c r="T137" s="23" t="s">
        <v>588</v>
      </c>
      <c r="U137" s="23" t="s">
        <v>588</v>
      </c>
      <c r="V137" s="24" t="s">
        <v>588</v>
      </c>
    </row>
    <row r="138" spans="2:22" x14ac:dyDescent="0.3">
      <c r="B138" s="33" t="s">
        <v>274</v>
      </c>
      <c r="C138" s="18" t="s">
        <v>480</v>
      </c>
      <c r="D138" s="21" t="s">
        <v>481</v>
      </c>
      <c r="E138" s="23" t="s">
        <v>588</v>
      </c>
      <c r="F138" s="23" t="s">
        <v>588</v>
      </c>
      <c r="G138" s="23" t="s">
        <v>588</v>
      </c>
      <c r="H138" s="23" t="s">
        <v>588</v>
      </c>
      <c r="I138" s="23" t="s">
        <v>588</v>
      </c>
      <c r="J138" s="23" t="s">
        <v>588</v>
      </c>
      <c r="K138" s="23" t="s">
        <v>588</v>
      </c>
      <c r="L138" s="23" t="s">
        <v>588</v>
      </c>
      <c r="M138" s="24" t="s">
        <v>588</v>
      </c>
      <c r="N138" s="23" t="s">
        <v>588</v>
      </c>
      <c r="O138" s="23" t="s">
        <v>588</v>
      </c>
      <c r="P138" s="23" t="s">
        <v>588</v>
      </c>
      <c r="Q138" s="23" t="s">
        <v>588</v>
      </c>
      <c r="R138" s="23" t="s">
        <v>588</v>
      </c>
      <c r="S138" s="23" t="s">
        <v>588</v>
      </c>
      <c r="T138" s="23" t="s">
        <v>588</v>
      </c>
      <c r="U138" s="23" t="s">
        <v>588</v>
      </c>
      <c r="V138" s="24" t="s">
        <v>588</v>
      </c>
    </row>
    <row r="139" spans="2:22" x14ac:dyDescent="0.3">
      <c r="B139" s="33" t="s">
        <v>279</v>
      </c>
      <c r="C139" s="18" t="s">
        <v>76</v>
      </c>
      <c r="D139" s="21" t="s">
        <v>179</v>
      </c>
      <c r="E139" s="23">
        <v>5.5014605647517041E-2</v>
      </c>
      <c r="F139" s="23">
        <v>9.5423563777994158E-2</v>
      </c>
      <c r="G139" s="23">
        <v>0.1056475170399221</v>
      </c>
      <c r="H139" s="23">
        <v>0.2302823758519961</v>
      </c>
      <c r="I139" s="23">
        <v>0.25559883154819862</v>
      </c>
      <c r="J139" s="23">
        <v>0.1801363193768257</v>
      </c>
      <c r="K139" s="23">
        <v>7.7896786757546257E-2</v>
      </c>
      <c r="L139" s="23">
        <v>0</v>
      </c>
      <c r="M139" s="24">
        <v>10270</v>
      </c>
      <c r="N139" s="23">
        <v>0</v>
      </c>
      <c r="O139" s="23">
        <v>0</v>
      </c>
      <c r="P139" s="23">
        <v>0</v>
      </c>
      <c r="Q139" s="23">
        <v>0.33333333333333331</v>
      </c>
      <c r="R139" s="23">
        <v>0.33333333333333331</v>
      </c>
      <c r="S139" s="23">
        <v>0</v>
      </c>
      <c r="T139" s="23">
        <v>0</v>
      </c>
      <c r="U139" s="23">
        <v>0</v>
      </c>
      <c r="V139" s="24">
        <v>15</v>
      </c>
    </row>
    <row r="140" spans="2:22" x14ac:dyDescent="0.3">
      <c r="B140" s="33" t="s">
        <v>279</v>
      </c>
      <c r="C140" s="18" t="s">
        <v>499</v>
      </c>
      <c r="D140" s="21" t="s">
        <v>500</v>
      </c>
      <c r="E140" s="23" t="s">
        <v>588</v>
      </c>
      <c r="F140" s="23" t="s">
        <v>588</v>
      </c>
      <c r="G140" s="23" t="s">
        <v>588</v>
      </c>
      <c r="H140" s="23" t="s">
        <v>588</v>
      </c>
      <c r="I140" s="23" t="s">
        <v>588</v>
      </c>
      <c r="J140" s="23" t="s">
        <v>588</v>
      </c>
      <c r="K140" s="23" t="s">
        <v>588</v>
      </c>
      <c r="L140" s="23" t="s">
        <v>588</v>
      </c>
      <c r="M140" s="24" t="s">
        <v>588</v>
      </c>
      <c r="N140" s="23" t="s">
        <v>588</v>
      </c>
      <c r="O140" s="23" t="s">
        <v>588</v>
      </c>
      <c r="P140" s="23" t="s">
        <v>588</v>
      </c>
      <c r="Q140" s="23" t="s">
        <v>588</v>
      </c>
      <c r="R140" s="23" t="s">
        <v>588</v>
      </c>
      <c r="S140" s="23" t="s">
        <v>588</v>
      </c>
      <c r="T140" s="23" t="s">
        <v>588</v>
      </c>
      <c r="U140" s="23" t="s">
        <v>588</v>
      </c>
      <c r="V140" s="24" t="s">
        <v>588</v>
      </c>
    </row>
    <row r="141" spans="2:22" x14ac:dyDescent="0.3">
      <c r="B141" s="33" t="s">
        <v>279</v>
      </c>
      <c r="C141" s="18" t="s">
        <v>495</v>
      </c>
      <c r="D141" s="21" t="s">
        <v>496</v>
      </c>
      <c r="E141" s="23" t="s">
        <v>588</v>
      </c>
      <c r="F141" s="23" t="s">
        <v>588</v>
      </c>
      <c r="G141" s="23" t="s">
        <v>588</v>
      </c>
      <c r="H141" s="23" t="s">
        <v>588</v>
      </c>
      <c r="I141" s="23" t="s">
        <v>588</v>
      </c>
      <c r="J141" s="23" t="s">
        <v>588</v>
      </c>
      <c r="K141" s="23" t="s">
        <v>588</v>
      </c>
      <c r="L141" s="23" t="s">
        <v>588</v>
      </c>
      <c r="M141" s="24" t="s">
        <v>588</v>
      </c>
      <c r="N141" s="23" t="s">
        <v>588</v>
      </c>
      <c r="O141" s="23" t="s">
        <v>588</v>
      </c>
      <c r="P141" s="23" t="s">
        <v>588</v>
      </c>
      <c r="Q141" s="23" t="s">
        <v>588</v>
      </c>
      <c r="R141" s="23" t="s">
        <v>588</v>
      </c>
      <c r="S141" s="23" t="s">
        <v>588</v>
      </c>
      <c r="T141" s="23" t="s">
        <v>588</v>
      </c>
      <c r="U141" s="23" t="s">
        <v>588</v>
      </c>
      <c r="V141" s="24" t="s">
        <v>588</v>
      </c>
    </row>
    <row r="142" spans="2:22" x14ac:dyDescent="0.3">
      <c r="B142" s="33" t="s">
        <v>279</v>
      </c>
      <c r="C142" s="18" t="s">
        <v>80</v>
      </c>
      <c r="D142" s="21" t="s">
        <v>325</v>
      </c>
      <c r="E142" s="23">
        <v>5.8333333333333334E-2</v>
      </c>
      <c r="F142" s="23">
        <v>0.16666666666666666</v>
      </c>
      <c r="G142" s="23">
        <v>0.13958333333333334</v>
      </c>
      <c r="H142" s="23">
        <v>0.29583333333333334</v>
      </c>
      <c r="I142" s="23">
        <v>0.19166666666666668</v>
      </c>
      <c r="J142" s="23">
        <v>0.10208333333333333</v>
      </c>
      <c r="K142" s="23">
        <v>4.583333333333333E-2</v>
      </c>
      <c r="L142" s="23">
        <v>0</v>
      </c>
      <c r="M142" s="24">
        <v>2400</v>
      </c>
      <c r="N142" s="23">
        <v>6.6666666666666666E-2</v>
      </c>
      <c r="O142" s="23">
        <v>6.6666666666666666E-2</v>
      </c>
      <c r="P142" s="23">
        <v>0.2</v>
      </c>
      <c r="Q142" s="23">
        <v>0.33333333333333331</v>
      </c>
      <c r="R142" s="23">
        <v>0.13333333333333333</v>
      </c>
      <c r="S142" s="23">
        <v>0.13333333333333333</v>
      </c>
      <c r="T142" s="23">
        <v>6.6666666666666666E-2</v>
      </c>
      <c r="U142" s="23">
        <v>0</v>
      </c>
      <c r="V142" s="24">
        <v>75</v>
      </c>
    </row>
    <row r="143" spans="2:22" x14ac:dyDescent="0.3">
      <c r="B143" s="33" t="s">
        <v>279</v>
      </c>
      <c r="C143" s="18" t="s">
        <v>84</v>
      </c>
      <c r="D143" s="21" t="s">
        <v>183</v>
      </c>
      <c r="E143" s="23" t="s">
        <v>588</v>
      </c>
      <c r="F143" s="23" t="s">
        <v>588</v>
      </c>
      <c r="G143" s="23" t="s">
        <v>588</v>
      </c>
      <c r="H143" s="23" t="s">
        <v>588</v>
      </c>
      <c r="I143" s="23" t="s">
        <v>588</v>
      </c>
      <c r="J143" s="23" t="s">
        <v>588</v>
      </c>
      <c r="K143" s="23" t="s">
        <v>588</v>
      </c>
      <c r="L143" s="23" t="s">
        <v>588</v>
      </c>
      <c r="M143" s="24" t="s">
        <v>588</v>
      </c>
      <c r="N143" s="23" t="s">
        <v>588</v>
      </c>
      <c r="O143" s="23" t="s">
        <v>588</v>
      </c>
      <c r="P143" s="23" t="s">
        <v>588</v>
      </c>
      <c r="Q143" s="23" t="s">
        <v>588</v>
      </c>
      <c r="R143" s="23" t="s">
        <v>588</v>
      </c>
      <c r="S143" s="23" t="s">
        <v>588</v>
      </c>
      <c r="T143" s="23" t="s">
        <v>588</v>
      </c>
      <c r="U143" s="23" t="s">
        <v>588</v>
      </c>
      <c r="V143" s="24" t="s">
        <v>588</v>
      </c>
    </row>
    <row r="144" spans="2:22" x14ac:dyDescent="0.3">
      <c r="B144" s="33" t="s">
        <v>279</v>
      </c>
      <c r="C144" s="18" t="s">
        <v>88</v>
      </c>
      <c r="D144" s="21" t="s">
        <v>185</v>
      </c>
      <c r="E144" s="23">
        <v>0.10603588907014681</v>
      </c>
      <c r="F144" s="23">
        <v>0.11256117455138662</v>
      </c>
      <c r="G144" s="23">
        <v>0.12887438825448613</v>
      </c>
      <c r="H144" s="23">
        <v>0.25774877650897227</v>
      </c>
      <c r="I144" s="23">
        <v>0.21533442088091354</v>
      </c>
      <c r="J144" s="23">
        <v>0.11419249592169657</v>
      </c>
      <c r="K144" s="23">
        <v>6.3621533442088096E-2</v>
      </c>
      <c r="L144" s="23">
        <v>0</v>
      </c>
      <c r="M144" s="24">
        <v>3065</v>
      </c>
      <c r="N144" s="23">
        <v>9.4117647058823528E-2</v>
      </c>
      <c r="O144" s="23">
        <v>0.12941176470588237</v>
      </c>
      <c r="P144" s="23">
        <v>0.12941176470588237</v>
      </c>
      <c r="Q144" s="23">
        <v>0.22352941176470589</v>
      </c>
      <c r="R144" s="23">
        <v>0.22352941176470589</v>
      </c>
      <c r="S144" s="23">
        <v>0.12941176470588237</v>
      </c>
      <c r="T144" s="23">
        <v>8.2352941176470587E-2</v>
      </c>
      <c r="U144" s="23">
        <v>0</v>
      </c>
      <c r="V144" s="24">
        <v>425</v>
      </c>
    </row>
    <row r="145" spans="2:22" x14ac:dyDescent="0.3">
      <c r="B145" s="33" t="s">
        <v>279</v>
      </c>
      <c r="C145" s="18" t="s">
        <v>72</v>
      </c>
      <c r="D145" s="21" t="s">
        <v>175</v>
      </c>
      <c r="E145" s="23" t="s">
        <v>588</v>
      </c>
      <c r="F145" s="23" t="s">
        <v>588</v>
      </c>
      <c r="G145" s="23" t="s">
        <v>588</v>
      </c>
      <c r="H145" s="23" t="s">
        <v>588</v>
      </c>
      <c r="I145" s="23" t="s">
        <v>588</v>
      </c>
      <c r="J145" s="23" t="s">
        <v>588</v>
      </c>
      <c r="K145" s="23" t="s">
        <v>588</v>
      </c>
      <c r="L145" s="23" t="s">
        <v>588</v>
      </c>
      <c r="M145" s="24" t="s">
        <v>588</v>
      </c>
      <c r="N145" s="23" t="s">
        <v>588</v>
      </c>
      <c r="O145" s="23" t="s">
        <v>588</v>
      </c>
      <c r="P145" s="23" t="s">
        <v>588</v>
      </c>
      <c r="Q145" s="23" t="s">
        <v>588</v>
      </c>
      <c r="R145" s="23" t="s">
        <v>588</v>
      </c>
      <c r="S145" s="23" t="s">
        <v>588</v>
      </c>
      <c r="T145" s="23" t="s">
        <v>588</v>
      </c>
      <c r="U145" s="23" t="s">
        <v>588</v>
      </c>
      <c r="V145" s="24" t="s">
        <v>588</v>
      </c>
    </row>
    <row r="146" spans="2:22" x14ac:dyDescent="0.3">
      <c r="B146" s="33" t="s">
        <v>279</v>
      </c>
      <c r="C146" s="18" t="s">
        <v>90</v>
      </c>
      <c r="D146" s="21" t="s">
        <v>187</v>
      </c>
      <c r="E146" s="23">
        <v>2.729636048526863E-2</v>
      </c>
      <c r="F146" s="23">
        <v>7.6256499133448868E-2</v>
      </c>
      <c r="G146" s="23">
        <v>0.18544194107452339</v>
      </c>
      <c r="H146" s="23">
        <v>0.37088388214904677</v>
      </c>
      <c r="I146" s="23">
        <v>0.22573656845753901</v>
      </c>
      <c r="J146" s="23">
        <v>8.4922010398613523E-2</v>
      </c>
      <c r="K146" s="23">
        <v>2.9896013864818025E-2</v>
      </c>
      <c r="L146" s="23">
        <v>0</v>
      </c>
      <c r="M146" s="24">
        <v>11540</v>
      </c>
      <c r="N146" s="23" t="s">
        <v>588</v>
      </c>
      <c r="O146" s="23" t="s">
        <v>588</v>
      </c>
      <c r="P146" s="23" t="s">
        <v>588</v>
      </c>
      <c r="Q146" s="23" t="s">
        <v>588</v>
      </c>
      <c r="R146" s="23" t="s">
        <v>588</v>
      </c>
      <c r="S146" s="23" t="s">
        <v>588</v>
      </c>
      <c r="T146" s="23" t="s">
        <v>588</v>
      </c>
      <c r="U146" s="23" t="s">
        <v>588</v>
      </c>
      <c r="V146" s="24" t="s">
        <v>588</v>
      </c>
    </row>
    <row r="147" spans="2:22" x14ac:dyDescent="0.3">
      <c r="B147" s="33" t="s">
        <v>279</v>
      </c>
      <c r="C147" s="18" t="s">
        <v>102</v>
      </c>
      <c r="D147" s="21" t="s">
        <v>422</v>
      </c>
      <c r="E147" s="23" t="s">
        <v>588</v>
      </c>
      <c r="F147" s="23" t="s">
        <v>588</v>
      </c>
      <c r="G147" s="23" t="s">
        <v>588</v>
      </c>
      <c r="H147" s="23" t="s">
        <v>588</v>
      </c>
      <c r="I147" s="23" t="s">
        <v>588</v>
      </c>
      <c r="J147" s="23" t="s">
        <v>588</v>
      </c>
      <c r="K147" s="23" t="s">
        <v>588</v>
      </c>
      <c r="L147" s="23" t="s">
        <v>588</v>
      </c>
      <c r="M147" s="24" t="s">
        <v>588</v>
      </c>
      <c r="N147" s="23" t="s">
        <v>588</v>
      </c>
      <c r="O147" s="23" t="s">
        <v>588</v>
      </c>
      <c r="P147" s="23" t="s">
        <v>588</v>
      </c>
      <c r="Q147" s="23" t="s">
        <v>588</v>
      </c>
      <c r="R147" s="23" t="s">
        <v>588</v>
      </c>
      <c r="S147" s="23" t="s">
        <v>588</v>
      </c>
      <c r="T147" s="23" t="s">
        <v>588</v>
      </c>
      <c r="U147" s="23" t="s">
        <v>588</v>
      </c>
      <c r="V147" s="24" t="s">
        <v>588</v>
      </c>
    </row>
    <row r="148" spans="2:22" x14ac:dyDescent="0.3">
      <c r="B148" s="33" t="s">
        <v>279</v>
      </c>
      <c r="C148" s="18" t="s">
        <v>493</v>
      </c>
      <c r="D148" s="21" t="s">
        <v>494</v>
      </c>
      <c r="E148" s="23" t="s">
        <v>588</v>
      </c>
      <c r="F148" s="23" t="s">
        <v>588</v>
      </c>
      <c r="G148" s="23" t="s">
        <v>588</v>
      </c>
      <c r="H148" s="23" t="s">
        <v>588</v>
      </c>
      <c r="I148" s="23" t="s">
        <v>588</v>
      </c>
      <c r="J148" s="23" t="s">
        <v>588</v>
      </c>
      <c r="K148" s="23" t="s">
        <v>588</v>
      </c>
      <c r="L148" s="23" t="s">
        <v>588</v>
      </c>
      <c r="M148" s="24" t="s">
        <v>588</v>
      </c>
      <c r="N148" s="23" t="s">
        <v>588</v>
      </c>
      <c r="O148" s="23" t="s">
        <v>588</v>
      </c>
      <c r="P148" s="23" t="s">
        <v>588</v>
      </c>
      <c r="Q148" s="23" t="s">
        <v>588</v>
      </c>
      <c r="R148" s="23" t="s">
        <v>588</v>
      </c>
      <c r="S148" s="23" t="s">
        <v>588</v>
      </c>
      <c r="T148" s="23" t="s">
        <v>588</v>
      </c>
      <c r="U148" s="23" t="s">
        <v>588</v>
      </c>
      <c r="V148" s="24" t="s">
        <v>588</v>
      </c>
    </row>
    <row r="149" spans="2:22" x14ac:dyDescent="0.3">
      <c r="B149" s="33" t="s">
        <v>279</v>
      </c>
      <c r="C149" s="18" t="s">
        <v>91</v>
      </c>
      <c r="D149" s="21" t="s">
        <v>188</v>
      </c>
      <c r="E149" s="23" t="s">
        <v>588</v>
      </c>
      <c r="F149" s="23" t="s">
        <v>588</v>
      </c>
      <c r="G149" s="23" t="s">
        <v>588</v>
      </c>
      <c r="H149" s="23" t="s">
        <v>588</v>
      </c>
      <c r="I149" s="23" t="s">
        <v>588</v>
      </c>
      <c r="J149" s="23" t="s">
        <v>588</v>
      </c>
      <c r="K149" s="23" t="s">
        <v>588</v>
      </c>
      <c r="L149" s="23" t="s">
        <v>588</v>
      </c>
      <c r="M149" s="24" t="s">
        <v>588</v>
      </c>
      <c r="N149" s="23" t="s">
        <v>588</v>
      </c>
      <c r="O149" s="23" t="s">
        <v>588</v>
      </c>
      <c r="P149" s="23" t="s">
        <v>588</v>
      </c>
      <c r="Q149" s="23" t="s">
        <v>588</v>
      </c>
      <c r="R149" s="23" t="s">
        <v>588</v>
      </c>
      <c r="S149" s="23" t="s">
        <v>588</v>
      </c>
      <c r="T149" s="23" t="s">
        <v>588</v>
      </c>
      <c r="U149" s="23" t="s">
        <v>588</v>
      </c>
      <c r="V149" s="24" t="s">
        <v>588</v>
      </c>
    </row>
    <row r="150" spans="2:22" x14ac:dyDescent="0.3">
      <c r="B150" s="33" t="s">
        <v>279</v>
      </c>
      <c r="C150" s="18" t="s">
        <v>497</v>
      </c>
      <c r="D150" s="21" t="s">
        <v>498</v>
      </c>
      <c r="E150" s="23">
        <v>7.8590785907859076E-2</v>
      </c>
      <c r="F150" s="23">
        <v>0.15447154471544716</v>
      </c>
      <c r="G150" s="23">
        <v>0.13008130081300814</v>
      </c>
      <c r="H150" s="23">
        <v>0.20867208672086721</v>
      </c>
      <c r="I150" s="23">
        <v>0.20596205962059622</v>
      </c>
      <c r="J150" s="23">
        <v>0.14634146341463414</v>
      </c>
      <c r="K150" s="23">
        <v>7.5880758807588072E-2</v>
      </c>
      <c r="L150" s="23">
        <v>0</v>
      </c>
      <c r="M150" s="24">
        <v>1845</v>
      </c>
      <c r="N150" s="23" t="s">
        <v>601</v>
      </c>
      <c r="O150" s="23" t="s">
        <v>601</v>
      </c>
      <c r="P150" s="23" t="s">
        <v>601</v>
      </c>
      <c r="Q150" s="23" t="s">
        <v>601</v>
      </c>
      <c r="R150" s="23" t="s">
        <v>601</v>
      </c>
      <c r="S150" s="23" t="s">
        <v>601</v>
      </c>
      <c r="T150" s="23" t="s">
        <v>601</v>
      </c>
      <c r="U150" s="23" t="s">
        <v>601</v>
      </c>
      <c r="V150" s="24" t="s">
        <v>601</v>
      </c>
    </row>
    <row r="151" spans="2:22" x14ac:dyDescent="0.3">
      <c r="B151" s="33" t="s">
        <v>279</v>
      </c>
      <c r="C151" s="18" t="s">
        <v>97</v>
      </c>
      <c r="D151" s="21" t="s">
        <v>326</v>
      </c>
      <c r="E151" s="23">
        <v>8.1213307240704496E-2</v>
      </c>
      <c r="F151" s="23">
        <v>0.14774951076320939</v>
      </c>
      <c r="G151" s="23">
        <v>0.1360078277886497</v>
      </c>
      <c r="H151" s="23">
        <v>0.27886497064579258</v>
      </c>
      <c r="I151" s="23">
        <v>0.21135029354207435</v>
      </c>
      <c r="J151" s="23">
        <v>0.10567514677103718</v>
      </c>
      <c r="K151" s="23">
        <v>3.9138943248532287E-2</v>
      </c>
      <c r="L151" s="23">
        <v>0</v>
      </c>
      <c r="M151" s="24">
        <v>5110</v>
      </c>
      <c r="N151" s="23">
        <v>6.9767441860465115E-2</v>
      </c>
      <c r="O151" s="23">
        <v>5.4263565891472867E-2</v>
      </c>
      <c r="P151" s="23">
        <v>8.5271317829457363E-2</v>
      </c>
      <c r="Q151" s="23">
        <v>0.27131782945736432</v>
      </c>
      <c r="R151" s="23">
        <v>0.26356589147286824</v>
      </c>
      <c r="S151" s="23">
        <v>0.18604651162790697</v>
      </c>
      <c r="T151" s="23">
        <v>6.9767441860465115E-2</v>
      </c>
      <c r="U151" s="23">
        <v>0</v>
      </c>
      <c r="V151" s="24">
        <v>645</v>
      </c>
    </row>
    <row r="152" spans="2:22" x14ac:dyDescent="0.3">
      <c r="B152" s="33" t="s">
        <v>279</v>
      </c>
      <c r="C152" s="18" t="s">
        <v>492</v>
      </c>
      <c r="D152" s="21" t="s">
        <v>327</v>
      </c>
      <c r="E152" s="23" t="s">
        <v>588</v>
      </c>
      <c r="F152" s="23" t="s">
        <v>588</v>
      </c>
      <c r="G152" s="23" t="s">
        <v>588</v>
      </c>
      <c r="H152" s="23" t="s">
        <v>588</v>
      </c>
      <c r="I152" s="23" t="s">
        <v>588</v>
      </c>
      <c r="J152" s="23" t="s">
        <v>588</v>
      </c>
      <c r="K152" s="23" t="s">
        <v>588</v>
      </c>
      <c r="L152" s="23" t="s">
        <v>588</v>
      </c>
      <c r="M152" s="24" t="s">
        <v>588</v>
      </c>
      <c r="N152" s="23" t="s">
        <v>588</v>
      </c>
      <c r="O152" s="23" t="s">
        <v>588</v>
      </c>
      <c r="P152" s="23" t="s">
        <v>588</v>
      </c>
      <c r="Q152" s="23" t="s">
        <v>588</v>
      </c>
      <c r="R152" s="23" t="s">
        <v>588</v>
      </c>
      <c r="S152" s="23" t="s">
        <v>588</v>
      </c>
      <c r="T152" s="23" t="s">
        <v>588</v>
      </c>
      <c r="U152" s="23" t="s">
        <v>588</v>
      </c>
      <c r="V152" s="24" t="s">
        <v>588</v>
      </c>
    </row>
    <row r="153" spans="2:22" x14ac:dyDescent="0.3">
      <c r="B153" s="33" t="s">
        <v>279</v>
      </c>
      <c r="C153" s="18" t="s">
        <v>103</v>
      </c>
      <c r="D153" s="21" t="s">
        <v>196</v>
      </c>
      <c r="E153" s="23">
        <v>8.8105726872246701E-2</v>
      </c>
      <c r="F153" s="23">
        <v>7.0484581497797363E-2</v>
      </c>
      <c r="G153" s="23">
        <v>0.1277533039647577</v>
      </c>
      <c r="H153" s="23">
        <v>0.29074889867841408</v>
      </c>
      <c r="I153" s="23">
        <v>0.22907488986784141</v>
      </c>
      <c r="J153" s="23">
        <v>0.1277533039647577</v>
      </c>
      <c r="K153" s="23">
        <v>5.7268722466960353E-2</v>
      </c>
      <c r="L153" s="23">
        <v>0</v>
      </c>
      <c r="M153" s="24">
        <v>1135</v>
      </c>
      <c r="N153" s="23">
        <v>0.10526315789473684</v>
      </c>
      <c r="O153" s="23">
        <v>0.10526315789473684</v>
      </c>
      <c r="P153" s="23">
        <v>0.10526315789473684</v>
      </c>
      <c r="Q153" s="23">
        <v>0.26315789473684209</v>
      </c>
      <c r="R153" s="23">
        <v>0.15789473684210525</v>
      </c>
      <c r="S153" s="23">
        <v>0.21052631578947367</v>
      </c>
      <c r="T153" s="23">
        <v>5.2631578947368418E-2</v>
      </c>
      <c r="U153" s="23">
        <v>0</v>
      </c>
      <c r="V153" s="24">
        <v>95</v>
      </c>
    </row>
    <row r="154" spans="2:22" x14ac:dyDescent="0.3">
      <c r="B154" s="33" t="s">
        <v>279</v>
      </c>
      <c r="C154" s="18" t="s">
        <v>104</v>
      </c>
      <c r="D154" s="21" t="s">
        <v>328</v>
      </c>
      <c r="E154" s="23">
        <v>0.13078470824949698</v>
      </c>
      <c r="F154" s="23">
        <v>0.1227364185110664</v>
      </c>
      <c r="G154" s="23">
        <v>0.12676056338028169</v>
      </c>
      <c r="H154" s="23">
        <v>0.28169014084507044</v>
      </c>
      <c r="I154" s="23">
        <v>0.21730382293762576</v>
      </c>
      <c r="J154" s="23">
        <v>9.6579476861166996E-2</v>
      </c>
      <c r="K154" s="23">
        <v>2.6156941649899398E-2</v>
      </c>
      <c r="L154" s="23">
        <v>0</v>
      </c>
      <c r="M154" s="24">
        <v>2485</v>
      </c>
      <c r="N154" s="23">
        <v>0</v>
      </c>
      <c r="O154" s="23">
        <v>0</v>
      </c>
      <c r="P154" s="23">
        <v>6.6666666666666666E-2</v>
      </c>
      <c r="Q154" s="23">
        <v>0.26666666666666666</v>
      </c>
      <c r="R154" s="23">
        <v>0.33333333333333331</v>
      </c>
      <c r="S154" s="23">
        <v>0.2</v>
      </c>
      <c r="T154" s="23">
        <v>6.6666666666666666E-2</v>
      </c>
      <c r="U154" s="23">
        <v>0</v>
      </c>
      <c r="V154" s="24">
        <v>75</v>
      </c>
    </row>
    <row r="155" spans="2:22" x14ac:dyDescent="0.3">
      <c r="B155" s="33" t="s">
        <v>279</v>
      </c>
      <c r="C155" s="18" t="s">
        <v>107</v>
      </c>
      <c r="D155" s="21" t="s">
        <v>329</v>
      </c>
      <c r="E155" s="23">
        <v>5.4545454545454543E-2</v>
      </c>
      <c r="F155" s="23">
        <v>0.11272727272727273</v>
      </c>
      <c r="G155" s="23">
        <v>0.10545454545454545</v>
      </c>
      <c r="H155" s="23">
        <v>0.2</v>
      </c>
      <c r="I155" s="23">
        <v>0.2309090909090909</v>
      </c>
      <c r="J155" s="23">
        <v>0.19636363636363635</v>
      </c>
      <c r="K155" s="23">
        <v>0.10181818181818182</v>
      </c>
      <c r="L155" s="23">
        <v>0</v>
      </c>
      <c r="M155" s="24">
        <v>2750</v>
      </c>
      <c r="N155" s="23">
        <v>8.5714285714285715E-2</v>
      </c>
      <c r="O155" s="23">
        <v>8.5714285714285715E-2</v>
      </c>
      <c r="P155" s="23">
        <v>5.7142857142857141E-2</v>
      </c>
      <c r="Q155" s="23">
        <v>0.14285714285714285</v>
      </c>
      <c r="R155" s="23">
        <v>0.25714285714285712</v>
      </c>
      <c r="S155" s="23">
        <v>0.25714285714285712</v>
      </c>
      <c r="T155" s="23">
        <v>0.14285714285714285</v>
      </c>
      <c r="U155" s="23">
        <v>0</v>
      </c>
      <c r="V155" s="24">
        <v>175</v>
      </c>
    </row>
    <row r="156" spans="2:22" x14ac:dyDescent="0.3">
      <c r="B156" s="33" t="s">
        <v>279</v>
      </c>
      <c r="C156" s="18" t="s">
        <v>108</v>
      </c>
      <c r="D156" s="21" t="s">
        <v>330</v>
      </c>
      <c r="E156" s="23">
        <v>7.24191063174114E-2</v>
      </c>
      <c r="F156" s="23">
        <v>0.14791987673343607</v>
      </c>
      <c r="G156" s="23">
        <v>0.1140215716486903</v>
      </c>
      <c r="H156" s="23">
        <v>0.23882896764252695</v>
      </c>
      <c r="I156" s="23">
        <v>0.23420647149460708</v>
      </c>
      <c r="J156" s="23">
        <v>0.14791987673343607</v>
      </c>
      <c r="K156" s="23">
        <v>4.4684129429892139E-2</v>
      </c>
      <c r="L156" s="23">
        <v>0</v>
      </c>
      <c r="M156" s="24">
        <v>3245</v>
      </c>
      <c r="N156" s="23">
        <v>7.4999999999999997E-2</v>
      </c>
      <c r="O156" s="23">
        <v>0.1125</v>
      </c>
      <c r="P156" s="23">
        <v>0.1</v>
      </c>
      <c r="Q156" s="23">
        <v>0.25</v>
      </c>
      <c r="R156" s="23">
        <v>0.26250000000000001</v>
      </c>
      <c r="S156" s="23">
        <v>0.16250000000000001</v>
      </c>
      <c r="T156" s="23">
        <v>3.7499999999999999E-2</v>
      </c>
      <c r="U156" s="23">
        <v>0</v>
      </c>
      <c r="V156" s="24">
        <v>400</v>
      </c>
    </row>
    <row r="157" spans="2:22" x14ac:dyDescent="0.3">
      <c r="B157" s="33" t="s">
        <v>279</v>
      </c>
      <c r="C157" s="18" t="s">
        <v>109</v>
      </c>
      <c r="D157" s="21" t="s">
        <v>199</v>
      </c>
      <c r="E157" s="23" t="s">
        <v>588</v>
      </c>
      <c r="F157" s="23" t="s">
        <v>588</v>
      </c>
      <c r="G157" s="23" t="s">
        <v>588</v>
      </c>
      <c r="H157" s="23" t="s">
        <v>588</v>
      </c>
      <c r="I157" s="23" t="s">
        <v>588</v>
      </c>
      <c r="J157" s="23" t="s">
        <v>588</v>
      </c>
      <c r="K157" s="23" t="s">
        <v>588</v>
      </c>
      <c r="L157" s="23" t="s">
        <v>588</v>
      </c>
      <c r="M157" s="24" t="s">
        <v>588</v>
      </c>
      <c r="N157" s="23" t="s">
        <v>588</v>
      </c>
      <c r="O157" s="23" t="s">
        <v>588</v>
      </c>
      <c r="P157" s="23" t="s">
        <v>588</v>
      </c>
      <c r="Q157" s="23" t="s">
        <v>588</v>
      </c>
      <c r="R157" s="23" t="s">
        <v>588</v>
      </c>
      <c r="S157" s="23" t="s">
        <v>588</v>
      </c>
      <c r="T157" s="23" t="s">
        <v>588</v>
      </c>
      <c r="U157" s="23" t="s">
        <v>588</v>
      </c>
      <c r="V157" s="24" t="s">
        <v>588</v>
      </c>
    </row>
    <row r="158" spans="2:22" x14ac:dyDescent="0.3">
      <c r="B158" s="33" t="s">
        <v>279</v>
      </c>
      <c r="C158" s="18" t="s">
        <v>110</v>
      </c>
      <c r="D158" s="21" t="s">
        <v>331</v>
      </c>
      <c r="E158" s="23">
        <v>6.6282420749279536E-2</v>
      </c>
      <c r="F158" s="23">
        <v>0.1729106628242075</v>
      </c>
      <c r="G158" s="23">
        <v>0.12487992315081652</v>
      </c>
      <c r="H158" s="23">
        <v>0.25840537944284342</v>
      </c>
      <c r="I158" s="23">
        <v>0.20845341018251681</v>
      </c>
      <c r="J158" s="23">
        <v>0.12007684918347743</v>
      </c>
      <c r="K158" s="23">
        <v>4.8991354466858789E-2</v>
      </c>
      <c r="L158" s="23">
        <v>0</v>
      </c>
      <c r="M158" s="24">
        <v>5205</v>
      </c>
      <c r="N158" s="23">
        <v>7.3684210526315783E-2</v>
      </c>
      <c r="O158" s="23">
        <v>9.4736842105263161E-2</v>
      </c>
      <c r="P158" s="23">
        <v>0.10526315789473684</v>
      </c>
      <c r="Q158" s="23">
        <v>0.28421052631578947</v>
      </c>
      <c r="R158" s="23">
        <v>0.23157894736842105</v>
      </c>
      <c r="S158" s="23">
        <v>0.16842105263157894</v>
      </c>
      <c r="T158" s="23">
        <v>5.2631578947368418E-2</v>
      </c>
      <c r="U158" s="23">
        <v>0</v>
      </c>
      <c r="V158" s="24">
        <v>475</v>
      </c>
    </row>
    <row r="159" spans="2:22" x14ac:dyDescent="0.3">
      <c r="B159" s="33" t="s">
        <v>283</v>
      </c>
      <c r="C159" s="18" t="s">
        <v>112</v>
      </c>
      <c r="D159" s="21" t="s">
        <v>332</v>
      </c>
      <c r="E159" s="23" t="s">
        <v>588</v>
      </c>
      <c r="F159" s="23" t="s">
        <v>588</v>
      </c>
      <c r="G159" s="23" t="s">
        <v>588</v>
      </c>
      <c r="H159" s="23" t="s">
        <v>588</v>
      </c>
      <c r="I159" s="23" t="s">
        <v>588</v>
      </c>
      <c r="J159" s="23" t="s">
        <v>588</v>
      </c>
      <c r="K159" s="23" t="s">
        <v>588</v>
      </c>
      <c r="L159" s="23" t="s">
        <v>588</v>
      </c>
      <c r="M159" s="24" t="s">
        <v>588</v>
      </c>
      <c r="N159" s="23" t="s">
        <v>588</v>
      </c>
      <c r="O159" s="23" t="s">
        <v>588</v>
      </c>
      <c r="P159" s="23" t="s">
        <v>588</v>
      </c>
      <c r="Q159" s="23" t="s">
        <v>588</v>
      </c>
      <c r="R159" s="23" t="s">
        <v>588</v>
      </c>
      <c r="S159" s="23" t="s">
        <v>588</v>
      </c>
      <c r="T159" s="23" t="s">
        <v>588</v>
      </c>
      <c r="U159" s="23" t="s">
        <v>588</v>
      </c>
      <c r="V159" s="24" t="s">
        <v>588</v>
      </c>
    </row>
    <row r="160" spans="2:22" x14ac:dyDescent="0.3">
      <c r="B160" s="33" t="s">
        <v>283</v>
      </c>
      <c r="C160" s="18" t="s">
        <v>595</v>
      </c>
      <c r="D160" s="21" t="s">
        <v>596</v>
      </c>
      <c r="E160" s="23" t="s">
        <v>588</v>
      </c>
      <c r="F160" s="23" t="s">
        <v>588</v>
      </c>
      <c r="G160" s="23" t="s">
        <v>588</v>
      </c>
      <c r="H160" s="23" t="s">
        <v>588</v>
      </c>
      <c r="I160" s="23" t="s">
        <v>588</v>
      </c>
      <c r="J160" s="23" t="s">
        <v>588</v>
      </c>
      <c r="K160" s="23" t="s">
        <v>588</v>
      </c>
      <c r="L160" s="23" t="s">
        <v>588</v>
      </c>
      <c r="M160" s="24" t="s">
        <v>588</v>
      </c>
      <c r="N160" s="23" t="s">
        <v>588</v>
      </c>
      <c r="O160" s="23" t="s">
        <v>588</v>
      </c>
      <c r="P160" s="23" t="s">
        <v>588</v>
      </c>
      <c r="Q160" s="23" t="s">
        <v>588</v>
      </c>
      <c r="R160" s="23" t="s">
        <v>588</v>
      </c>
      <c r="S160" s="23" t="s">
        <v>588</v>
      </c>
      <c r="T160" s="23" t="s">
        <v>588</v>
      </c>
      <c r="U160" s="23" t="s">
        <v>588</v>
      </c>
      <c r="V160" s="24" t="s">
        <v>588</v>
      </c>
    </row>
    <row r="161" spans="2:22" x14ac:dyDescent="0.3">
      <c r="B161" s="33" t="s">
        <v>283</v>
      </c>
      <c r="C161" s="18" t="s">
        <v>515</v>
      </c>
      <c r="D161" s="21" t="s">
        <v>516</v>
      </c>
      <c r="E161" s="23">
        <v>5.4662379421221867E-2</v>
      </c>
      <c r="F161" s="23">
        <v>0.22829581993569131</v>
      </c>
      <c r="G161" s="23">
        <v>0.10610932475884244</v>
      </c>
      <c r="H161" s="23">
        <v>0.21221864951768488</v>
      </c>
      <c r="I161" s="23">
        <v>0.20900321543408359</v>
      </c>
      <c r="J161" s="23">
        <v>0.12861736334405144</v>
      </c>
      <c r="K161" s="23">
        <v>6.1093247588424437E-2</v>
      </c>
      <c r="L161" s="23">
        <v>0</v>
      </c>
      <c r="M161" s="24">
        <v>1555</v>
      </c>
      <c r="N161" s="23" t="s">
        <v>601</v>
      </c>
      <c r="O161" s="23" t="s">
        <v>601</v>
      </c>
      <c r="P161" s="23" t="s">
        <v>601</v>
      </c>
      <c r="Q161" s="23" t="s">
        <v>601</v>
      </c>
      <c r="R161" s="23" t="s">
        <v>601</v>
      </c>
      <c r="S161" s="23" t="s">
        <v>601</v>
      </c>
      <c r="T161" s="23" t="s">
        <v>601</v>
      </c>
      <c r="U161" s="23" t="s">
        <v>601</v>
      </c>
      <c r="V161" s="24" t="s">
        <v>601</v>
      </c>
    </row>
    <row r="162" spans="2:22" x14ac:dyDescent="0.3">
      <c r="B162" s="33" t="s">
        <v>283</v>
      </c>
      <c r="C162" s="18" t="s">
        <v>590</v>
      </c>
      <c r="D162" s="21" t="s">
        <v>589</v>
      </c>
      <c r="E162" s="23">
        <v>0.04</v>
      </c>
      <c r="F162" s="23">
        <v>0.25777777777777777</v>
      </c>
      <c r="G162" s="23">
        <v>0.11851851851851852</v>
      </c>
      <c r="H162" s="23">
        <v>0.22370370370370371</v>
      </c>
      <c r="I162" s="23">
        <v>0.21777777777777776</v>
      </c>
      <c r="J162" s="23">
        <v>0.10222222222222223</v>
      </c>
      <c r="K162" s="23">
        <v>4.296296296296296E-2</v>
      </c>
      <c r="L162" s="23">
        <v>0</v>
      </c>
      <c r="M162" s="24">
        <v>3375</v>
      </c>
      <c r="N162" s="23" t="s">
        <v>588</v>
      </c>
      <c r="O162" s="23" t="s">
        <v>588</v>
      </c>
      <c r="P162" s="23" t="s">
        <v>588</v>
      </c>
      <c r="Q162" s="23" t="s">
        <v>588</v>
      </c>
      <c r="R162" s="23" t="s">
        <v>588</v>
      </c>
      <c r="S162" s="23" t="s">
        <v>588</v>
      </c>
      <c r="T162" s="23" t="s">
        <v>588</v>
      </c>
      <c r="U162" s="23" t="s">
        <v>588</v>
      </c>
      <c r="V162" s="24" t="s">
        <v>588</v>
      </c>
    </row>
    <row r="163" spans="2:22" x14ac:dyDescent="0.3">
      <c r="B163" s="33" t="s">
        <v>283</v>
      </c>
      <c r="C163" s="18" t="s">
        <v>113</v>
      </c>
      <c r="D163" s="21" t="s">
        <v>200</v>
      </c>
      <c r="E163" s="23">
        <v>8.0459770114942528E-2</v>
      </c>
      <c r="F163" s="23">
        <v>0.18719211822660098</v>
      </c>
      <c r="G163" s="23">
        <v>0.11658456486042693</v>
      </c>
      <c r="H163" s="23">
        <v>0.25123152709359609</v>
      </c>
      <c r="I163" s="23">
        <v>0.20689655172413793</v>
      </c>
      <c r="J163" s="23">
        <v>0.10837438423645321</v>
      </c>
      <c r="K163" s="23">
        <v>5.090311986863711E-2</v>
      </c>
      <c r="L163" s="23">
        <v>0</v>
      </c>
      <c r="M163" s="24">
        <v>3045</v>
      </c>
      <c r="N163" s="23" t="s">
        <v>588</v>
      </c>
      <c r="O163" s="23" t="s">
        <v>588</v>
      </c>
      <c r="P163" s="23" t="s">
        <v>588</v>
      </c>
      <c r="Q163" s="23" t="s">
        <v>588</v>
      </c>
      <c r="R163" s="23" t="s">
        <v>588</v>
      </c>
      <c r="S163" s="23" t="s">
        <v>588</v>
      </c>
      <c r="T163" s="23" t="s">
        <v>588</v>
      </c>
      <c r="U163" s="23" t="s">
        <v>588</v>
      </c>
      <c r="V163" s="24" t="s">
        <v>588</v>
      </c>
    </row>
    <row r="164" spans="2:22" x14ac:dyDescent="0.3">
      <c r="B164" s="33" t="s">
        <v>283</v>
      </c>
      <c r="C164" s="18" t="s">
        <v>114</v>
      </c>
      <c r="D164" s="21" t="s">
        <v>333</v>
      </c>
      <c r="E164" s="23">
        <v>9.9873577749683945E-2</v>
      </c>
      <c r="F164" s="23">
        <v>0.16055625790139064</v>
      </c>
      <c r="G164" s="23">
        <v>0.10998735777496839</v>
      </c>
      <c r="H164" s="23">
        <v>0.26927939317319849</v>
      </c>
      <c r="I164" s="23">
        <v>0.2111251580278129</v>
      </c>
      <c r="J164" s="23">
        <v>0.10619469026548672</v>
      </c>
      <c r="K164" s="23">
        <v>4.2983565107458911E-2</v>
      </c>
      <c r="L164" s="23">
        <v>0</v>
      </c>
      <c r="M164" s="24">
        <v>3955</v>
      </c>
      <c r="N164" s="23">
        <v>0.10526315789473684</v>
      </c>
      <c r="O164" s="23">
        <v>0.10526315789473684</v>
      </c>
      <c r="P164" s="23">
        <v>8.771929824561403E-2</v>
      </c>
      <c r="Q164" s="23">
        <v>0.2807017543859649</v>
      </c>
      <c r="R164" s="23">
        <v>0.21052631578947367</v>
      </c>
      <c r="S164" s="23">
        <v>0.15789473684210525</v>
      </c>
      <c r="T164" s="23">
        <v>5.2631578947368418E-2</v>
      </c>
      <c r="U164" s="23">
        <v>0</v>
      </c>
      <c r="V164" s="24">
        <v>285</v>
      </c>
    </row>
    <row r="165" spans="2:22" x14ac:dyDescent="0.3">
      <c r="B165" s="33" t="s">
        <v>283</v>
      </c>
      <c r="C165" s="18" t="s">
        <v>115</v>
      </c>
      <c r="D165" s="21" t="s">
        <v>201</v>
      </c>
      <c r="E165" s="23">
        <v>8.8435374149659865E-2</v>
      </c>
      <c r="F165" s="23">
        <v>0.14026563006154844</v>
      </c>
      <c r="G165" s="23">
        <v>0.13735017816650469</v>
      </c>
      <c r="H165" s="23">
        <v>0.25947521865889212</v>
      </c>
      <c r="I165" s="23">
        <v>0.19565921606737932</v>
      </c>
      <c r="J165" s="23">
        <v>0.12439261418853255</v>
      </c>
      <c r="K165" s="23">
        <v>5.4745707806932296E-2</v>
      </c>
      <c r="L165" s="23">
        <v>0</v>
      </c>
      <c r="M165" s="24">
        <v>15435</v>
      </c>
      <c r="N165" s="23" t="s">
        <v>588</v>
      </c>
      <c r="O165" s="23" t="s">
        <v>588</v>
      </c>
      <c r="P165" s="23" t="s">
        <v>588</v>
      </c>
      <c r="Q165" s="23" t="s">
        <v>588</v>
      </c>
      <c r="R165" s="23" t="s">
        <v>588</v>
      </c>
      <c r="S165" s="23" t="s">
        <v>588</v>
      </c>
      <c r="T165" s="23" t="s">
        <v>588</v>
      </c>
      <c r="U165" s="23" t="s">
        <v>588</v>
      </c>
      <c r="V165" s="24" t="s">
        <v>588</v>
      </c>
    </row>
    <row r="166" spans="2:22" x14ac:dyDescent="0.3">
      <c r="B166" s="33" t="s">
        <v>283</v>
      </c>
      <c r="C166" s="18" t="s">
        <v>116</v>
      </c>
      <c r="D166" s="21" t="s">
        <v>202</v>
      </c>
      <c r="E166" s="23">
        <v>6.7296340023612747E-2</v>
      </c>
      <c r="F166" s="23">
        <v>0.16765053128689492</v>
      </c>
      <c r="G166" s="23">
        <v>0.12514757969303425</v>
      </c>
      <c r="H166" s="23">
        <v>0.24439197166469895</v>
      </c>
      <c r="I166" s="23">
        <v>0.20543093270365997</v>
      </c>
      <c r="J166" s="23">
        <v>0.13341204250295161</v>
      </c>
      <c r="K166" s="23">
        <v>5.9031877213695398E-2</v>
      </c>
      <c r="L166" s="23">
        <v>0</v>
      </c>
      <c r="M166" s="24">
        <v>4235</v>
      </c>
      <c r="N166" s="23">
        <v>3.2786885245901641E-2</v>
      </c>
      <c r="O166" s="23">
        <v>3.2786885245901641E-2</v>
      </c>
      <c r="P166" s="23">
        <v>0.14754098360655737</v>
      </c>
      <c r="Q166" s="23">
        <v>0.29508196721311475</v>
      </c>
      <c r="R166" s="23">
        <v>0.26229508196721313</v>
      </c>
      <c r="S166" s="23">
        <v>0.14754098360655737</v>
      </c>
      <c r="T166" s="23">
        <v>8.1967213114754092E-2</v>
      </c>
      <c r="U166" s="23">
        <v>0</v>
      </c>
      <c r="V166" s="24">
        <v>305</v>
      </c>
    </row>
    <row r="167" spans="2:22" x14ac:dyDescent="0.3">
      <c r="B167" s="33" t="s">
        <v>283</v>
      </c>
      <c r="C167" s="18" t="s">
        <v>117</v>
      </c>
      <c r="D167" s="21" t="s">
        <v>597</v>
      </c>
      <c r="E167" s="23">
        <v>0.12813370473537605</v>
      </c>
      <c r="F167" s="23">
        <v>9.1922005571030641E-2</v>
      </c>
      <c r="G167" s="23">
        <v>0.13370473537604458</v>
      </c>
      <c r="H167" s="23">
        <v>0.27576601671309192</v>
      </c>
      <c r="I167" s="23">
        <v>0.22562674094707522</v>
      </c>
      <c r="J167" s="23">
        <v>0.11142061281337047</v>
      </c>
      <c r="K167" s="23">
        <v>3.3426183844011144E-2</v>
      </c>
      <c r="L167" s="23">
        <v>0</v>
      </c>
      <c r="M167" s="24">
        <v>1795</v>
      </c>
      <c r="N167" s="23">
        <v>0.16279069767441862</v>
      </c>
      <c r="O167" s="23">
        <v>0.16279069767441862</v>
      </c>
      <c r="P167" s="23">
        <v>9.3023255813953487E-2</v>
      </c>
      <c r="Q167" s="23">
        <v>0.23255813953488372</v>
      </c>
      <c r="R167" s="23">
        <v>0.20930232558139536</v>
      </c>
      <c r="S167" s="23">
        <v>0.11627906976744186</v>
      </c>
      <c r="T167" s="23">
        <v>2.3255813953488372E-2</v>
      </c>
      <c r="U167" s="23">
        <v>0</v>
      </c>
      <c r="V167" s="24">
        <v>215</v>
      </c>
    </row>
    <row r="168" spans="2:22" x14ac:dyDescent="0.3">
      <c r="B168" s="33" t="s">
        <v>283</v>
      </c>
      <c r="C168" s="18" t="s">
        <v>118</v>
      </c>
      <c r="D168" s="21" t="s">
        <v>204</v>
      </c>
      <c r="E168" s="23" t="s">
        <v>588</v>
      </c>
      <c r="F168" s="23" t="s">
        <v>588</v>
      </c>
      <c r="G168" s="23" t="s">
        <v>588</v>
      </c>
      <c r="H168" s="23" t="s">
        <v>588</v>
      </c>
      <c r="I168" s="23" t="s">
        <v>588</v>
      </c>
      <c r="J168" s="23" t="s">
        <v>588</v>
      </c>
      <c r="K168" s="23" t="s">
        <v>588</v>
      </c>
      <c r="L168" s="23" t="s">
        <v>588</v>
      </c>
      <c r="M168" s="24" t="s">
        <v>588</v>
      </c>
      <c r="N168" s="23" t="s">
        <v>588</v>
      </c>
      <c r="O168" s="23" t="s">
        <v>588</v>
      </c>
      <c r="P168" s="23" t="s">
        <v>588</v>
      </c>
      <c r="Q168" s="23" t="s">
        <v>588</v>
      </c>
      <c r="R168" s="23" t="s">
        <v>588</v>
      </c>
      <c r="S168" s="23" t="s">
        <v>588</v>
      </c>
      <c r="T168" s="23" t="s">
        <v>588</v>
      </c>
      <c r="U168" s="23" t="s">
        <v>588</v>
      </c>
      <c r="V168" s="24" t="s">
        <v>588</v>
      </c>
    </row>
    <row r="169" spans="2:22" x14ac:dyDescent="0.3">
      <c r="B169" s="33" t="s">
        <v>283</v>
      </c>
      <c r="C169" s="18" t="s">
        <v>505</v>
      </c>
      <c r="D169" s="21" t="s">
        <v>506</v>
      </c>
      <c r="E169" s="23" t="s">
        <v>7</v>
      </c>
      <c r="F169" s="23" t="s">
        <v>7</v>
      </c>
      <c r="G169" s="23" t="s">
        <v>7</v>
      </c>
      <c r="H169" s="23" t="s">
        <v>7</v>
      </c>
      <c r="I169" s="23" t="s">
        <v>7</v>
      </c>
      <c r="J169" s="23" t="s">
        <v>7</v>
      </c>
      <c r="K169" s="23" t="s">
        <v>7</v>
      </c>
      <c r="L169" s="23" t="s">
        <v>7</v>
      </c>
      <c r="M169" s="24">
        <v>0</v>
      </c>
      <c r="N169" s="23" t="s">
        <v>588</v>
      </c>
      <c r="O169" s="23" t="s">
        <v>588</v>
      </c>
      <c r="P169" s="23" t="s">
        <v>588</v>
      </c>
      <c r="Q169" s="23" t="s">
        <v>588</v>
      </c>
      <c r="R169" s="23" t="s">
        <v>588</v>
      </c>
      <c r="S169" s="23" t="s">
        <v>588</v>
      </c>
      <c r="T169" s="23" t="s">
        <v>588</v>
      </c>
      <c r="U169" s="23" t="s">
        <v>588</v>
      </c>
      <c r="V169" s="24" t="s">
        <v>588</v>
      </c>
    </row>
    <row r="170" spans="2:22" x14ac:dyDescent="0.3">
      <c r="B170" s="33" t="s">
        <v>283</v>
      </c>
      <c r="C170" s="18" t="s">
        <v>119</v>
      </c>
      <c r="D170" s="21" t="s">
        <v>334</v>
      </c>
      <c r="E170" s="23" t="s">
        <v>588</v>
      </c>
      <c r="F170" s="23" t="s">
        <v>588</v>
      </c>
      <c r="G170" s="23" t="s">
        <v>588</v>
      </c>
      <c r="H170" s="23" t="s">
        <v>588</v>
      </c>
      <c r="I170" s="23" t="s">
        <v>588</v>
      </c>
      <c r="J170" s="23" t="s">
        <v>588</v>
      </c>
      <c r="K170" s="23" t="s">
        <v>588</v>
      </c>
      <c r="L170" s="23" t="s">
        <v>588</v>
      </c>
      <c r="M170" s="24" t="s">
        <v>588</v>
      </c>
      <c r="N170" s="23" t="s">
        <v>588</v>
      </c>
      <c r="O170" s="23" t="s">
        <v>588</v>
      </c>
      <c r="P170" s="23" t="s">
        <v>588</v>
      </c>
      <c r="Q170" s="23" t="s">
        <v>588</v>
      </c>
      <c r="R170" s="23" t="s">
        <v>588</v>
      </c>
      <c r="S170" s="23" t="s">
        <v>588</v>
      </c>
      <c r="T170" s="23" t="s">
        <v>588</v>
      </c>
      <c r="U170" s="23" t="s">
        <v>588</v>
      </c>
      <c r="V170" s="24" t="s">
        <v>588</v>
      </c>
    </row>
    <row r="171" spans="2:22" x14ac:dyDescent="0.3">
      <c r="B171" s="33" t="s">
        <v>283</v>
      </c>
      <c r="C171" s="18" t="s">
        <v>517</v>
      </c>
      <c r="D171" s="21" t="s">
        <v>518</v>
      </c>
      <c r="E171" s="23">
        <v>7.9841897233201578E-2</v>
      </c>
      <c r="F171" s="23">
        <v>0.13122529644268774</v>
      </c>
      <c r="G171" s="23">
        <v>0.10276679841897234</v>
      </c>
      <c r="H171" s="23">
        <v>0.20553359683794467</v>
      </c>
      <c r="I171" s="23">
        <v>0.21976284584980238</v>
      </c>
      <c r="J171" s="23">
        <v>0.18260869565217391</v>
      </c>
      <c r="K171" s="23">
        <v>7.9051383399209488E-2</v>
      </c>
      <c r="L171" s="23">
        <v>0</v>
      </c>
      <c r="M171" s="24">
        <v>6325</v>
      </c>
      <c r="N171" s="23">
        <v>0.10909090909090909</v>
      </c>
      <c r="O171" s="23">
        <v>0.11818181818181818</v>
      </c>
      <c r="P171" s="23">
        <v>8.1818181818181818E-2</v>
      </c>
      <c r="Q171" s="23">
        <v>0.21818181818181817</v>
      </c>
      <c r="R171" s="23">
        <v>0.25454545454545452</v>
      </c>
      <c r="S171" s="23">
        <v>0.16363636363636364</v>
      </c>
      <c r="T171" s="23">
        <v>5.4545454545454543E-2</v>
      </c>
      <c r="U171" s="23">
        <v>0</v>
      </c>
      <c r="V171" s="24">
        <v>550</v>
      </c>
    </row>
    <row r="172" spans="2:22" x14ac:dyDescent="0.3">
      <c r="B172" s="33" t="s">
        <v>283</v>
      </c>
      <c r="C172" s="18" t="s">
        <v>120</v>
      </c>
      <c r="D172" s="21" t="s">
        <v>335</v>
      </c>
      <c r="E172" s="23">
        <v>9.5360824742268036E-2</v>
      </c>
      <c r="F172" s="23">
        <v>0.16108247422680413</v>
      </c>
      <c r="G172" s="23">
        <v>0.12371134020618557</v>
      </c>
      <c r="H172" s="23">
        <v>0.23067010309278352</v>
      </c>
      <c r="I172" s="23">
        <v>0.20747422680412372</v>
      </c>
      <c r="J172" s="23">
        <v>0.1211340206185567</v>
      </c>
      <c r="K172" s="23">
        <v>6.056701030927835E-2</v>
      </c>
      <c r="L172" s="23">
        <v>0</v>
      </c>
      <c r="M172" s="24">
        <v>3880</v>
      </c>
      <c r="N172" s="23">
        <v>0.10619469026548672</v>
      </c>
      <c r="O172" s="23">
        <v>0.11504424778761062</v>
      </c>
      <c r="P172" s="23">
        <v>9.7345132743362831E-2</v>
      </c>
      <c r="Q172" s="23">
        <v>0.23008849557522124</v>
      </c>
      <c r="R172" s="23">
        <v>0.19469026548672566</v>
      </c>
      <c r="S172" s="23">
        <v>0.16814159292035399</v>
      </c>
      <c r="T172" s="23">
        <v>8.8495575221238937E-2</v>
      </c>
      <c r="U172" s="23">
        <v>0</v>
      </c>
      <c r="V172" s="24">
        <v>565</v>
      </c>
    </row>
    <row r="173" spans="2:22" x14ac:dyDescent="0.3">
      <c r="B173" s="33" t="s">
        <v>283</v>
      </c>
      <c r="C173" s="18" t="s">
        <v>121</v>
      </c>
      <c r="D173" s="21" t="s">
        <v>205</v>
      </c>
      <c r="E173" s="23" t="s">
        <v>588</v>
      </c>
      <c r="F173" s="23" t="s">
        <v>588</v>
      </c>
      <c r="G173" s="23" t="s">
        <v>588</v>
      </c>
      <c r="H173" s="23" t="s">
        <v>588</v>
      </c>
      <c r="I173" s="23" t="s">
        <v>588</v>
      </c>
      <c r="J173" s="23" t="s">
        <v>588</v>
      </c>
      <c r="K173" s="23" t="s">
        <v>588</v>
      </c>
      <c r="L173" s="23" t="s">
        <v>588</v>
      </c>
      <c r="M173" s="24" t="s">
        <v>588</v>
      </c>
      <c r="N173" s="23" t="s">
        <v>588</v>
      </c>
      <c r="O173" s="23" t="s">
        <v>588</v>
      </c>
      <c r="P173" s="23" t="s">
        <v>588</v>
      </c>
      <c r="Q173" s="23" t="s">
        <v>588</v>
      </c>
      <c r="R173" s="23" t="s">
        <v>588</v>
      </c>
      <c r="S173" s="23" t="s">
        <v>588</v>
      </c>
      <c r="T173" s="23" t="s">
        <v>588</v>
      </c>
      <c r="U173" s="23" t="s">
        <v>588</v>
      </c>
      <c r="V173" s="24" t="s">
        <v>588</v>
      </c>
    </row>
    <row r="174" spans="2:22" x14ac:dyDescent="0.3">
      <c r="B174" s="33" t="s">
        <v>283</v>
      </c>
      <c r="C174" s="18" t="s">
        <v>503</v>
      </c>
      <c r="D174" s="21" t="s">
        <v>504</v>
      </c>
      <c r="E174" s="23" t="s">
        <v>588</v>
      </c>
      <c r="F174" s="23" t="s">
        <v>588</v>
      </c>
      <c r="G174" s="23" t="s">
        <v>588</v>
      </c>
      <c r="H174" s="23" t="s">
        <v>588</v>
      </c>
      <c r="I174" s="23" t="s">
        <v>588</v>
      </c>
      <c r="J174" s="23" t="s">
        <v>588</v>
      </c>
      <c r="K174" s="23" t="s">
        <v>588</v>
      </c>
      <c r="L174" s="23" t="s">
        <v>588</v>
      </c>
      <c r="M174" s="24" t="s">
        <v>588</v>
      </c>
      <c r="N174" s="23" t="s">
        <v>588</v>
      </c>
      <c r="O174" s="23" t="s">
        <v>588</v>
      </c>
      <c r="P174" s="23" t="s">
        <v>588</v>
      </c>
      <c r="Q174" s="23" t="s">
        <v>588</v>
      </c>
      <c r="R174" s="23" t="s">
        <v>588</v>
      </c>
      <c r="S174" s="23" t="s">
        <v>588</v>
      </c>
      <c r="T174" s="23" t="s">
        <v>588</v>
      </c>
      <c r="U174" s="23" t="s">
        <v>588</v>
      </c>
      <c r="V174" s="24" t="s">
        <v>588</v>
      </c>
    </row>
    <row r="175" spans="2:22" x14ac:dyDescent="0.3">
      <c r="B175" s="33" t="s">
        <v>283</v>
      </c>
      <c r="C175" s="18" t="s">
        <v>123</v>
      </c>
      <c r="D175" s="21" t="s">
        <v>336</v>
      </c>
      <c r="E175" s="23">
        <v>6.8238213399503728E-2</v>
      </c>
      <c r="F175" s="23">
        <v>0.16253101736972705</v>
      </c>
      <c r="G175" s="23">
        <v>0.12158808933002481</v>
      </c>
      <c r="H175" s="23">
        <v>0.23200992555831265</v>
      </c>
      <c r="I175" s="23">
        <v>0.20471464019851116</v>
      </c>
      <c r="J175" s="23">
        <v>0.14267990074441686</v>
      </c>
      <c r="K175" s="23">
        <v>6.699751861042183E-2</v>
      </c>
      <c r="L175" s="23">
        <v>0</v>
      </c>
      <c r="M175" s="24">
        <v>4030</v>
      </c>
      <c r="N175" s="23">
        <v>5.7692307692307696E-2</v>
      </c>
      <c r="O175" s="23">
        <v>0.13461538461538461</v>
      </c>
      <c r="P175" s="23">
        <v>0.11538461538461539</v>
      </c>
      <c r="Q175" s="23">
        <v>0.23076923076923078</v>
      </c>
      <c r="R175" s="23">
        <v>0.17307692307692307</v>
      </c>
      <c r="S175" s="23">
        <v>0.21153846153846154</v>
      </c>
      <c r="T175" s="23">
        <v>9.6153846153846159E-2</v>
      </c>
      <c r="U175" s="23">
        <v>0</v>
      </c>
      <c r="V175" s="24">
        <v>260</v>
      </c>
    </row>
    <row r="176" spans="2:22" x14ac:dyDescent="0.3">
      <c r="B176" s="33" t="s">
        <v>283</v>
      </c>
      <c r="C176" s="18" t="s">
        <v>509</v>
      </c>
      <c r="D176" s="21" t="s">
        <v>510</v>
      </c>
      <c r="E176" s="23">
        <v>6.2841530054644809E-2</v>
      </c>
      <c r="F176" s="23">
        <v>0.151183970856102</v>
      </c>
      <c r="G176" s="23">
        <v>0.15209471766848817</v>
      </c>
      <c r="H176" s="23">
        <v>0.29781420765027322</v>
      </c>
      <c r="I176" s="23">
        <v>0.19945355191256831</v>
      </c>
      <c r="J176" s="23">
        <v>0.10382513661202186</v>
      </c>
      <c r="K176" s="23">
        <v>3.1876138433515486E-2</v>
      </c>
      <c r="L176" s="23">
        <v>0</v>
      </c>
      <c r="M176" s="24">
        <v>5490</v>
      </c>
      <c r="N176" s="23" t="s">
        <v>588</v>
      </c>
      <c r="O176" s="23" t="s">
        <v>588</v>
      </c>
      <c r="P176" s="23" t="s">
        <v>588</v>
      </c>
      <c r="Q176" s="23" t="s">
        <v>588</v>
      </c>
      <c r="R176" s="23" t="s">
        <v>588</v>
      </c>
      <c r="S176" s="23" t="s">
        <v>588</v>
      </c>
      <c r="T176" s="23" t="s">
        <v>588</v>
      </c>
      <c r="U176" s="23" t="s">
        <v>588</v>
      </c>
      <c r="V176" s="24" t="s">
        <v>588</v>
      </c>
    </row>
    <row r="177" spans="2:22" x14ac:dyDescent="0.3">
      <c r="B177" s="33" t="s">
        <v>283</v>
      </c>
      <c r="C177" s="18" t="s">
        <v>555</v>
      </c>
      <c r="D177" s="21" t="s">
        <v>556</v>
      </c>
      <c r="E177" s="23" t="s">
        <v>588</v>
      </c>
      <c r="F177" s="23" t="s">
        <v>588</v>
      </c>
      <c r="G177" s="23" t="s">
        <v>588</v>
      </c>
      <c r="H177" s="23" t="s">
        <v>588</v>
      </c>
      <c r="I177" s="23" t="s">
        <v>588</v>
      </c>
      <c r="J177" s="23" t="s">
        <v>588</v>
      </c>
      <c r="K177" s="23" t="s">
        <v>588</v>
      </c>
      <c r="L177" s="23" t="s">
        <v>588</v>
      </c>
      <c r="M177" s="24" t="s">
        <v>588</v>
      </c>
      <c r="N177" s="23" t="s">
        <v>588</v>
      </c>
      <c r="O177" s="23" t="s">
        <v>588</v>
      </c>
      <c r="P177" s="23" t="s">
        <v>588</v>
      </c>
      <c r="Q177" s="23" t="s">
        <v>588</v>
      </c>
      <c r="R177" s="23" t="s">
        <v>588</v>
      </c>
      <c r="S177" s="23" t="s">
        <v>588</v>
      </c>
      <c r="T177" s="23" t="s">
        <v>588</v>
      </c>
      <c r="U177" s="23" t="s">
        <v>588</v>
      </c>
      <c r="V177" s="24" t="s">
        <v>588</v>
      </c>
    </row>
    <row r="178" spans="2:22" x14ac:dyDescent="0.3">
      <c r="B178" s="33" t="s">
        <v>283</v>
      </c>
      <c r="C178" s="18" t="s">
        <v>513</v>
      </c>
      <c r="D178" s="21" t="s">
        <v>514</v>
      </c>
      <c r="E178" s="23">
        <v>6.3745019920318724E-2</v>
      </c>
      <c r="F178" s="23">
        <v>0.150066401062417</v>
      </c>
      <c r="G178" s="23">
        <v>0.10756972111553785</v>
      </c>
      <c r="H178" s="23">
        <v>0.19787516600265603</v>
      </c>
      <c r="I178" s="23">
        <v>0.2403718459495352</v>
      </c>
      <c r="J178" s="23">
        <v>0.16201859229747675</v>
      </c>
      <c r="K178" s="23">
        <v>7.702523240371846E-2</v>
      </c>
      <c r="L178" s="23">
        <v>0</v>
      </c>
      <c r="M178" s="24">
        <v>3765</v>
      </c>
      <c r="N178" s="23">
        <v>0.12903225806451613</v>
      </c>
      <c r="O178" s="23">
        <v>0.11290322580645161</v>
      </c>
      <c r="P178" s="23">
        <v>9.6774193548387094E-2</v>
      </c>
      <c r="Q178" s="23">
        <v>0.20967741935483872</v>
      </c>
      <c r="R178" s="23">
        <v>0.24193548387096775</v>
      </c>
      <c r="S178" s="23">
        <v>0.14516129032258066</v>
      </c>
      <c r="T178" s="23">
        <v>6.4516129032258063E-2</v>
      </c>
      <c r="U178" s="23">
        <v>0</v>
      </c>
      <c r="V178" s="24">
        <v>310</v>
      </c>
    </row>
    <row r="179" spans="2:22" x14ac:dyDescent="0.3">
      <c r="B179" s="33" t="s">
        <v>283</v>
      </c>
      <c r="C179" s="18" t="s">
        <v>507</v>
      </c>
      <c r="D179" s="21" t="s">
        <v>508</v>
      </c>
      <c r="E179" s="23">
        <v>8.0470162748643756E-2</v>
      </c>
      <c r="F179" s="23">
        <v>0.13833634719710669</v>
      </c>
      <c r="G179" s="23">
        <v>0.13562386980108498</v>
      </c>
      <c r="H179" s="23">
        <v>0.27305605786618448</v>
      </c>
      <c r="I179" s="23">
        <v>0.21247739602169982</v>
      </c>
      <c r="J179" s="23">
        <v>0.11573236889692586</v>
      </c>
      <c r="K179" s="23">
        <v>4.5207956600361664E-2</v>
      </c>
      <c r="L179" s="23">
        <v>0</v>
      </c>
      <c r="M179" s="24">
        <v>5530</v>
      </c>
      <c r="N179" s="23" t="s">
        <v>588</v>
      </c>
      <c r="O179" s="23" t="s">
        <v>588</v>
      </c>
      <c r="P179" s="23" t="s">
        <v>588</v>
      </c>
      <c r="Q179" s="23" t="s">
        <v>588</v>
      </c>
      <c r="R179" s="23" t="s">
        <v>588</v>
      </c>
      <c r="S179" s="23" t="s">
        <v>588</v>
      </c>
      <c r="T179" s="23" t="s">
        <v>588</v>
      </c>
      <c r="U179" s="23" t="s">
        <v>588</v>
      </c>
      <c r="V179" s="24" t="s">
        <v>588</v>
      </c>
    </row>
    <row r="180" spans="2:22" x14ac:dyDescent="0.3">
      <c r="B180" s="33" t="s">
        <v>283</v>
      </c>
      <c r="C180" s="18" t="s">
        <v>511</v>
      </c>
      <c r="D180" s="21" t="s">
        <v>512</v>
      </c>
      <c r="E180" s="23" t="s">
        <v>588</v>
      </c>
      <c r="F180" s="23" t="s">
        <v>588</v>
      </c>
      <c r="G180" s="23" t="s">
        <v>588</v>
      </c>
      <c r="H180" s="23" t="s">
        <v>588</v>
      </c>
      <c r="I180" s="23" t="s">
        <v>588</v>
      </c>
      <c r="J180" s="23" t="s">
        <v>588</v>
      </c>
      <c r="K180" s="23" t="s">
        <v>588</v>
      </c>
      <c r="L180" s="23" t="s">
        <v>588</v>
      </c>
      <c r="M180" s="24" t="s">
        <v>588</v>
      </c>
      <c r="N180" s="23" t="s">
        <v>588</v>
      </c>
      <c r="O180" s="23" t="s">
        <v>588</v>
      </c>
      <c r="P180" s="23" t="s">
        <v>588</v>
      </c>
      <c r="Q180" s="23" t="s">
        <v>588</v>
      </c>
      <c r="R180" s="23" t="s">
        <v>588</v>
      </c>
      <c r="S180" s="23" t="s">
        <v>588</v>
      </c>
      <c r="T180" s="23" t="s">
        <v>588</v>
      </c>
      <c r="U180" s="23" t="s">
        <v>588</v>
      </c>
      <c r="V180" s="24" t="s">
        <v>588</v>
      </c>
    </row>
    <row r="181" spans="2:22" x14ac:dyDescent="0.3">
      <c r="B181" s="33" t="s">
        <v>283</v>
      </c>
      <c r="C181" s="18" t="s">
        <v>128</v>
      </c>
      <c r="D181" s="21" t="s">
        <v>338</v>
      </c>
      <c r="E181" s="23">
        <v>1.8908698001080498E-2</v>
      </c>
      <c r="F181" s="23">
        <v>3.2414910858995137E-2</v>
      </c>
      <c r="G181" s="23">
        <v>0.16747703943814155</v>
      </c>
      <c r="H181" s="23">
        <v>0.33711507293354942</v>
      </c>
      <c r="I181" s="23">
        <v>0.25823878984332793</v>
      </c>
      <c r="J181" s="23">
        <v>0.12533765532144786</v>
      </c>
      <c r="K181" s="23">
        <v>6.1048082117774176E-2</v>
      </c>
      <c r="L181" s="23">
        <v>0</v>
      </c>
      <c r="M181" s="24">
        <v>9255</v>
      </c>
      <c r="N181" s="23">
        <v>9.2592592592592587E-3</v>
      </c>
      <c r="O181" s="23">
        <v>2.7777777777777776E-2</v>
      </c>
      <c r="P181" s="23">
        <v>0.17592592592592593</v>
      </c>
      <c r="Q181" s="23">
        <v>0.34259259259259262</v>
      </c>
      <c r="R181" s="23">
        <v>0.25925925925925924</v>
      </c>
      <c r="S181" s="23">
        <v>0.12962962962962962</v>
      </c>
      <c r="T181" s="23">
        <v>5.5555555555555552E-2</v>
      </c>
      <c r="U181" s="23">
        <v>0</v>
      </c>
      <c r="V181" s="24">
        <v>540</v>
      </c>
    </row>
    <row r="182" spans="2:22" x14ac:dyDescent="0.3">
      <c r="B182" s="33" t="s">
        <v>283</v>
      </c>
      <c r="C182" s="18" t="s">
        <v>501</v>
      </c>
      <c r="D182" s="21" t="s">
        <v>502</v>
      </c>
      <c r="E182" s="23" t="s">
        <v>588</v>
      </c>
      <c r="F182" s="23" t="s">
        <v>588</v>
      </c>
      <c r="G182" s="23" t="s">
        <v>588</v>
      </c>
      <c r="H182" s="23" t="s">
        <v>588</v>
      </c>
      <c r="I182" s="23" t="s">
        <v>588</v>
      </c>
      <c r="J182" s="23" t="s">
        <v>588</v>
      </c>
      <c r="K182" s="23" t="s">
        <v>588</v>
      </c>
      <c r="L182" s="23" t="s">
        <v>588</v>
      </c>
      <c r="M182" s="24" t="s">
        <v>588</v>
      </c>
      <c r="N182" s="23" t="s">
        <v>588</v>
      </c>
      <c r="O182" s="23" t="s">
        <v>588</v>
      </c>
      <c r="P182" s="23" t="s">
        <v>588</v>
      </c>
      <c r="Q182" s="23" t="s">
        <v>588</v>
      </c>
      <c r="R182" s="23" t="s">
        <v>588</v>
      </c>
      <c r="S182" s="23" t="s">
        <v>588</v>
      </c>
      <c r="T182" s="23" t="s">
        <v>588</v>
      </c>
      <c r="U182" s="23" t="s">
        <v>588</v>
      </c>
      <c r="V182" s="24" t="s">
        <v>588</v>
      </c>
    </row>
    <row r="183" spans="2:22" x14ac:dyDescent="0.3">
      <c r="B183" s="33" t="s">
        <v>283</v>
      </c>
      <c r="C183" s="18" t="s">
        <v>593</v>
      </c>
      <c r="D183" s="21" t="s">
        <v>594</v>
      </c>
      <c r="E183" s="23" t="s">
        <v>588</v>
      </c>
      <c r="F183" s="23" t="s">
        <v>588</v>
      </c>
      <c r="G183" s="23" t="s">
        <v>588</v>
      </c>
      <c r="H183" s="23" t="s">
        <v>588</v>
      </c>
      <c r="I183" s="23" t="s">
        <v>588</v>
      </c>
      <c r="J183" s="23" t="s">
        <v>588</v>
      </c>
      <c r="K183" s="23" t="s">
        <v>588</v>
      </c>
      <c r="L183" s="23" t="s">
        <v>588</v>
      </c>
      <c r="M183" s="24" t="s">
        <v>588</v>
      </c>
      <c r="N183" s="23" t="s">
        <v>588</v>
      </c>
      <c r="O183" s="23" t="s">
        <v>588</v>
      </c>
      <c r="P183" s="23" t="s">
        <v>588</v>
      </c>
      <c r="Q183" s="23" t="s">
        <v>588</v>
      </c>
      <c r="R183" s="23" t="s">
        <v>588</v>
      </c>
      <c r="S183" s="23" t="s">
        <v>588</v>
      </c>
      <c r="T183" s="23" t="s">
        <v>588</v>
      </c>
      <c r="U183" s="23" t="s">
        <v>588</v>
      </c>
      <c r="V183" s="24" t="s">
        <v>588</v>
      </c>
    </row>
    <row r="184" spans="2:22" x14ac:dyDescent="0.3">
      <c r="B184" s="33" t="s">
        <v>290</v>
      </c>
      <c r="C184" s="18" t="s">
        <v>519</v>
      </c>
      <c r="D184" s="21" t="s">
        <v>520</v>
      </c>
      <c r="E184" s="23">
        <v>4.2975206611570248E-2</v>
      </c>
      <c r="F184" s="23">
        <v>0.11735537190082644</v>
      </c>
      <c r="G184" s="23">
        <v>0.11239669421487604</v>
      </c>
      <c r="H184" s="23">
        <v>0.21157024793388429</v>
      </c>
      <c r="I184" s="23">
        <v>0.22479338842975208</v>
      </c>
      <c r="J184" s="23">
        <v>0.18016528925619835</v>
      </c>
      <c r="K184" s="23">
        <v>0.11239669421487604</v>
      </c>
      <c r="L184" s="23">
        <v>0</v>
      </c>
      <c r="M184" s="24">
        <v>3025</v>
      </c>
      <c r="N184" s="23" t="s">
        <v>588</v>
      </c>
      <c r="O184" s="23" t="s">
        <v>588</v>
      </c>
      <c r="P184" s="23" t="s">
        <v>588</v>
      </c>
      <c r="Q184" s="23" t="s">
        <v>588</v>
      </c>
      <c r="R184" s="23" t="s">
        <v>588</v>
      </c>
      <c r="S184" s="23" t="s">
        <v>588</v>
      </c>
      <c r="T184" s="23" t="s">
        <v>588</v>
      </c>
      <c r="U184" s="23" t="s">
        <v>588</v>
      </c>
      <c r="V184" s="24" t="s">
        <v>588</v>
      </c>
    </row>
    <row r="185" spans="2:22" x14ac:dyDescent="0.3">
      <c r="B185" s="33" t="s">
        <v>290</v>
      </c>
      <c r="C185" s="18" t="s">
        <v>553</v>
      </c>
      <c r="D185" s="21" t="s">
        <v>554</v>
      </c>
      <c r="E185" s="23" t="s">
        <v>588</v>
      </c>
      <c r="F185" s="23" t="s">
        <v>588</v>
      </c>
      <c r="G185" s="23" t="s">
        <v>588</v>
      </c>
      <c r="H185" s="23" t="s">
        <v>588</v>
      </c>
      <c r="I185" s="23" t="s">
        <v>588</v>
      </c>
      <c r="J185" s="23" t="s">
        <v>588</v>
      </c>
      <c r="K185" s="23" t="s">
        <v>588</v>
      </c>
      <c r="L185" s="23" t="s">
        <v>588</v>
      </c>
      <c r="M185" s="24" t="s">
        <v>588</v>
      </c>
      <c r="N185" s="23" t="s">
        <v>588</v>
      </c>
      <c r="O185" s="23" t="s">
        <v>588</v>
      </c>
      <c r="P185" s="23" t="s">
        <v>588</v>
      </c>
      <c r="Q185" s="23" t="s">
        <v>588</v>
      </c>
      <c r="R185" s="23" t="s">
        <v>588</v>
      </c>
      <c r="S185" s="23" t="s">
        <v>588</v>
      </c>
      <c r="T185" s="23" t="s">
        <v>588</v>
      </c>
      <c r="U185" s="23" t="s">
        <v>588</v>
      </c>
      <c r="V185" s="24" t="s">
        <v>588</v>
      </c>
    </row>
    <row r="186" spans="2:22" x14ac:dyDescent="0.3">
      <c r="B186" s="33" t="s">
        <v>290</v>
      </c>
      <c r="C186" s="18" t="s">
        <v>131</v>
      </c>
      <c r="D186" s="21" t="s">
        <v>212</v>
      </c>
      <c r="E186" s="23">
        <v>8.3333333333333329E-2</v>
      </c>
      <c r="F186" s="23">
        <v>0.15412186379928317</v>
      </c>
      <c r="G186" s="23">
        <v>0.12544802867383512</v>
      </c>
      <c r="H186" s="23">
        <v>0.30017921146953402</v>
      </c>
      <c r="I186" s="23">
        <v>0.21863799283154123</v>
      </c>
      <c r="J186" s="23">
        <v>8.0645161290322578E-2</v>
      </c>
      <c r="K186" s="23">
        <v>3.6738351254480286E-2</v>
      </c>
      <c r="L186" s="23">
        <v>0</v>
      </c>
      <c r="M186" s="24">
        <v>5580</v>
      </c>
      <c r="N186" s="23">
        <v>4.1666666666666664E-2</v>
      </c>
      <c r="O186" s="23">
        <v>6.9444444444444448E-2</v>
      </c>
      <c r="P186" s="23">
        <v>0.125</v>
      </c>
      <c r="Q186" s="23">
        <v>0.44444444444444442</v>
      </c>
      <c r="R186" s="23">
        <v>0.22222222222222221</v>
      </c>
      <c r="S186" s="23">
        <v>8.3333333333333329E-2</v>
      </c>
      <c r="T186" s="23">
        <v>2.7777777777777776E-2</v>
      </c>
      <c r="U186" s="23">
        <v>0</v>
      </c>
      <c r="V186" s="24">
        <v>360</v>
      </c>
    </row>
    <row r="187" spans="2:22" x14ac:dyDescent="0.3">
      <c r="B187" s="33" t="s">
        <v>290</v>
      </c>
      <c r="C187" s="18" t="s">
        <v>134</v>
      </c>
      <c r="D187" s="21" t="s">
        <v>214</v>
      </c>
      <c r="E187" s="23">
        <v>4.7619047619047616E-2</v>
      </c>
      <c r="F187" s="23">
        <v>0.12857142857142856</v>
      </c>
      <c r="G187" s="23">
        <v>0.10952380952380952</v>
      </c>
      <c r="H187" s="23">
        <v>0.2119047619047619</v>
      </c>
      <c r="I187" s="23">
        <v>0.24285714285714285</v>
      </c>
      <c r="J187" s="23">
        <v>0.18809523809523809</v>
      </c>
      <c r="K187" s="23">
        <v>7.1428571428571425E-2</v>
      </c>
      <c r="L187" s="23">
        <v>0</v>
      </c>
      <c r="M187" s="24">
        <v>2100</v>
      </c>
      <c r="N187" s="23">
        <v>7.407407407407407E-2</v>
      </c>
      <c r="O187" s="23">
        <v>7.407407407407407E-2</v>
      </c>
      <c r="P187" s="23">
        <v>7.407407407407407E-2</v>
      </c>
      <c r="Q187" s="23">
        <v>0.14814814814814814</v>
      </c>
      <c r="R187" s="23">
        <v>0.22222222222222221</v>
      </c>
      <c r="S187" s="23">
        <v>0.25925925925925924</v>
      </c>
      <c r="T187" s="23">
        <v>0.14814814814814814</v>
      </c>
      <c r="U187" s="23">
        <v>0</v>
      </c>
      <c r="V187" s="24">
        <v>135</v>
      </c>
    </row>
    <row r="188" spans="2:22" x14ac:dyDescent="0.3">
      <c r="B188" s="33" t="s">
        <v>290</v>
      </c>
      <c r="C188" s="18" t="s">
        <v>136</v>
      </c>
      <c r="D188" s="21" t="s">
        <v>215</v>
      </c>
      <c r="E188" s="23" t="s">
        <v>588</v>
      </c>
      <c r="F188" s="23" t="s">
        <v>588</v>
      </c>
      <c r="G188" s="23" t="s">
        <v>588</v>
      </c>
      <c r="H188" s="23" t="s">
        <v>588</v>
      </c>
      <c r="I188" s="23" t="s">
        <v>588</v>
      </c>
      <c r="J188" s="23" t="s">
        <v>588</v>
      </c>
      <c r="K188" s="23" t="s">
        <v>588</v>
      </c>
      <c r="L188" s="23" t="s">
        <v>588</v>
      </c>
      <c r="M188" s="24" t="s">
        <v>588</v>
      </c>
      <c r="N188" s="23" t="s">
        <v>588</v>
      </c>
      <c r="O188" s="23" t="s">
        <v>588</v>
      </c>
      <c r="P188" s="23" t="s">
        <v>588</v>
      </c>
      <c r="Q188" s="23" t="s">
        <v>588</v>
      </c>
      <c r="R188" s="23" t="s">
        <v>588</v>
      </c>
      <c r="S188" s="23" t="s">
        <v>588</v>
      </c>
      <c r="T188" s="23" t="s">
        <v>588</v>
      </c>
      <c r="U188" s="23" t="s">
        <v>588</v>
      </c>
      <c r="V188" s="24" t="s">
        <v>588</v>
      </c>
    </row>
    <row r="189" spans="2:22" x14ac:dyDescent="0.3">
      <c r="B189" s="33" t="s">
        <v>290</v>
      </c>
      <c r="C189" s="18" t="s">
        <v>138</v>
      </c>
      <c r="D189" s="21" t="s">
        <v>217</v>
      </c>
      <c r="E189" s="23">
        <v>6.5564424173318134E-2</v>
      </c>
      <c r="F189" s="23">
        <v>0.1345496009122007</v>
      </c>
      <c r="G189" s="23">
        <v>9.9201824401368308E-2</v>
      </c>
      <c r="H189" s="23">
        <v>0.21835803876852908</v>
      </c>
      <c r="I189" s="23">
        <v>0.23090079817559864</v>
      </c>
      <c r="J189" s="23">
        <v>0.17559863169897377</v>
      </c>
      <c r="K189" s="23">
        <v>7.5826681870011403E-2</v>
      </c>
      <c r="L189" s="23">
        <v>0</v>
      </c>
      <c r="M189" s="24">
        <v>8770</v>
      </c>
      <c r="N189" s="23">
        <v>7.0707070707070704E-2</v>
      </c>
      <c r="O189" s="23">
        <v>0.1111111111111111</v>
      </c>
      <c r="P189" s="23">
        <v>9.0909090909090912E-2</v>
      </c>
      <c r="Q189" s="23">
        <v>0.20202020202020202</v>
      </c>
      <c r="R189" s="23">
        <v>0.22222222222222221</v>
      </c>
      <c r="S189" s="23">
        <v>0.19191919191919191</v>
      </c>
      <c r="T189" s="23">
        <v>0.10101010101010101</v>
      </c>
      <c r="U189" s="23">
        <v>0</v>
      </c>
      <c r="V189" s="24">
        <v>495</v>
      </c>
    </row>
    <row r="190" spans="2:22" x14ac:dyDescent="0.3">
      <c r="B190" s="33" t="s">
        <v>290</v>
      </c>
      <c r="C190" s="18" t="s">
        <v>523</v>
      </c>
      <c r="D190" s="21" t="s">
        <v>524</v>
      </c>
      <c r="E190" s="23" t="s">
        <v>588</v>
      </c>
      <c r="F190" s="23" t="s">
        <v>588</v>
      </c>
      <c r="G190" s="23" t="s">
        <v>588</v>
      </c>
      <c r="H190" s="23" t="s">
        <v>588</v>
      </c>
      <c r="I190" s="23" t="s">
        <v>588</v>
      </c>
      <c r="J190" s="23" t="s">
        <v>588</v>
      </c>
      <c r="K190" s="23" t="s">
        <v>588</v>
      </c>
      <c r="L190" s="23" t="s">
        <v>588</v>
      </c>
      <c r="M190" s="24" t="s">
        <v>588</v>
      </c>
      <c r="N190" s="23" t="s">
        <v>588</v>
      </c>
      <c r="O190" s="23" t="s">
        <v>588</v>
      </c>
      <c r="P190" s="23" t="s">
        <v>588</v>
      </c>
      <c r="Q190" s="23" t="s">
        <v>588</v>
      </c>
      <c r="R190" s="23" t="s">
        <v>588</v>
      </c>
      <c r="S190" s="23" t="s">
        <v>588</v>
      </c>
      <c r="T190" s="23" t="s">
        <v>588</v>
      </c>
      <c r="U190" s="23" t="s">
        <v>588</v>
      </c>
      <c r="V190" s="24" t="s">
        <v>588</v>
      </c>
    </row>
    <row r="191" spans="2:22" x14ac:dyDescent="0.3">
      <c r="B191" s="33" t="s">
        <v>290</v>
      </c>
      <c r="C191" s="18" t="s">
        <v>521</v>
      </c>
      <c r="D191" s="21" t="s">
        <v>522</v>
      </c>
      <c r="E191" s="23">
        <v>6.0679611650485438E-2</v>
      </c>
      <c r="F191" s="23">
        <v>0.1553398058252427</v>
      </c>
      <c r="G191" s="23">
        <v>0.11650485436893204</v>
      </c>
      <c r="H191" s="23">
        <v>0.22330097087378642</v>
      </c>
      <c r="I191" s="23">
        <v>0.23300970873786409</v>
      </c>
      <c r="J191" s="23">
        <v>0.14563106796116504</v>
      </c>
      <c r="K191" s="23">
        <v>6.7961165048543687E-2</v>
      </c>
      <c r="L191" s="23">
        <v>0</v>
      </c>
      <c r="M191" s="24">
        <v>2060</v>
      </c>
      <c r="N191" s="23">
        <v>0.14285714285714285</v>
      </c>
      <c r="O191" s="23">
        <v>0.14285714285714285</v>
      </c>
      <c r="P191" s="23">
        <v>0.14285714285714285</v>
      </c>
      <c r="Q191" s="23">
        <v>0.14285714285714285</v>
      </c>
      <c r="R191" s="23">
        <v>0.2857142857142857</v>
      </c>
      <c r="S191" s="23">
        <v>0.2857142857142857</v>
      </c>
      <c r="T191" s="23">
        <v>0</v>
      </c>
      <c r="U191" s="23">
        <v>0</v>
      </c>
      <c r="V191" s="24">
        <v>35</v>
      </c>
    </row>
    <row r="192" spans="2:22" x14ac:dyDescent="0.3">
      <c r="B192" s="33" t="s">
        <v>290</v>
      </c>
      <c r="C192" s="18" t="s">
        <v>139</v>
      </c>
      <c r="D192" s="21" t="s">
        <v>340</v>
      </c>
      <c r="E192" s="23">
        <v>3.6050156739811913E-2</v>
      </c>
      <c r="F192" s="23">
        <v>0.14733542319749215</v>
      </c>
      <c r="G192" s="23">
        <v>0.10031347962382445</v>
      </c>
      <c r="H192" s="23">
        <v>0.22727272727272727</v>
      </c>
      <c r="I192" s="23">
        <v>0.2413793103448276</v>
      </c>
      <c r="J192" s="23">
        <v>0.16771159874608149</v>
      </c>
      <c r="K192" s="23">
        <v>7.9937304075235111E-2</v>
      </c>
      <c r="L192" s="23">
        <v>0</v>
      </c>
      <c r="M192" s="24">
        <v>3190</v>
      </c>
      <c r="N192" s="23">
        <v>3.5714285714285712E-2</v>
      </c>
      <c r="O192" s="23">
        <v>7.1428571428571425E-2</v>
      </c>
      <c r="P192" s="23">
        <v>0.125</v>
      </c>
      <c r="Q192" s="23">
        <v>0.19642857142857142</v>
      </c>
      <c r="R192" s="23">
        <v>0.25</v>
      </c>
      <c r="S192" s="23">
        <v>0.19642857142857142</v>
      </c>
      <c r="T192" s="23">
        <v>0.10714285714285714</v>
      </c>
      <c r="U192" s="23">
        <v>0</v>
      </c>
      <c r="V192" s="24">
        <v>280</v>
      </c>
    </row>
    <row r="193" spans="2:22" x14ac:dyDescent="0.3">
      <c r="B193" s="33" t="s">
        <v>290</v>
      </c>
      <c r="C193" s="18" t="s">
        <v>341</v>
      </c>
      <c r="D193" s="21" t="s">
        <v>342</v>
      </c>
      <c r="E193" s="23" t="s">
        <v>588</v>
      </c>
      <c r="F193" s="23" t="s">
        <v>588</v>
      </c>
      <c r="G193" s="23" t="s">
        <v>588</v>
      </c>
      <c r="H193" s="23" t="s">
        <v>588</v>
      </c>
      <c r="I193" s="23" t="s">
        <v>588</v>
      </c>
      <c r="J193" s="23" t="s">
        <v>588</v>
      </c>
      <c r="K193" s="23" t="s">
        <v>588</v>
      </c>
      <c r="L193" s="23" t="s">
        <v>588</v>
      </c>
      <c r="M193" s="24" t="s">
        <v>588</v>
      </c>
      <c r="N193" s="23" t="s">
        <v>588</v>
      </c>
      <c r="O193" s="23" t="s">
        <v>588</v>
      </c>
      <c r="P193" s="23" t="s">
        <v>588</v>
      </c>
      <c r="Q193" s="23" t="s">
        <v>588</v>
      </c>
      <c r="R193" s="23" t="s">
        <v>588</v>
      </c>
      <c r="S193" s="23" t="s">
        <v>588</v>
      </c>
      <c r="T193" s="23" t="s">
        <v>588</v>
      </c>
      <c r="U193" s="23" t="s">
        <v>588</v>
      </c>
      <c r="V193" s="24" t="s">
        <v>588</v>
      </c>
    </row>
    <row r="194" spans="2:22" x14ac:dyDescent="0.3">
      <c r="B194" s="33" t="s">
        <v>290</v>
      </c>
      <c r="C194" s="18" t="s">
        <v>133</v>
      </c>
      <c r="D194" s="21" t="s">
        <v>343</v>
      </c>
      <c r="E194" s="23">
        <v>4.4134727061556328E-2</v>
      </c>
      <c r="F194" s="23">
        <v>0.15911730545876887</v>
      </c>
      <c r="G194" s="23">
        <v>0.11962833914053426</v>
      </c>
      <c r="H194" s="23">
        <v>0.27293844367015097</v>
      </c>
      <c r="I194" s="23">
        <v>0.21602787456445993</v>
      </c>
      <c r="J194" s="23">
        <v>0.13124274099883856</v>
      </c>
      <c r="K194" s="23">
        <v>5.6910569105691054E-2</v>
      </c>
      <c r="L194" s="23">
        <v>0</v>
      </c>
      <c r="M194" s="24">
        <v>4305</v>
      </c>
      <c r="N194" s="23">
        <v>7.1428571428571425E-2</v>
      </c>
      <c r="O194" s="23">
        <v>0.12857142857142856</v>
      </c>
      <c r="P194" s="23">
        <v>8.5714285714285715E-2</v>
      </c>
      <c r="Q194" s="23">
        <v>0.25714285714285712</v>
      </c>
      <c r="R194" s="23">
        <v>0.22857142857142856</v>
      </c>
      <c r="S194" s="23">
        <v>0.12857142857142856</v>
      </c>
      <c r="T194" s="23">
        <v>0.1</v>
      </c>
      <c r="U194" s="23">
        <v>0</v>
      </c>
      <c r="V194" s="24">
        <v>350</v>
      </c>
    </row>
    <row r="195" spans="2:22" x14ac:dyDescent="0.3">
      <c r="B195"/>
      <c r="C195"/>
      <c r="D195"/>
      <c r="E195"/>
      <c r="F195"/>
      <c r="G195"/>
      <c r="H195"/>
      <c r="I195"/>
      <c r="J195"/>
      <c r="K195"/>
      <c r="L195"/>
      <c r="M195"/>
      <c r="N195"/>
      <c r="O195"/>
      <c r="P195"/>
      <c r="Q195"/>
      <c r="R195"/>
      <c r="S195"/>
      <c r="T195"/>
      <c r="U195"/>
      <c r="V195"/>
    </row>
    <row r="196" spans="2:22" x14ac:dyDescent="0.3">
      <c r="B196" s="35" t="s">
        <v>241</v>
      </c>
    </row>
    <row r="197" spans="2:22" x14ac:dyDescent="0.3">
      <c r="B197" s="16"/>
    </row>
    <row r="198" spans="2:22" x14ac:dyDescent="0.3">
      <c r="B198" s="16" t="s">
        <v>560</v>
      </c>
    </row>
    <row r="199" spans="2:22" x14ac:dyDescent="0.3">
      <c r="B199" s="16" t="s">
        <v>242</v>
      </c>
    </row>
    <row r="200" spans="2:22" x14ac:dyDescent="0.3">
      <c r="B200" s="16" t="s">
        <v>243</v>
      </c>
    </row>
    <row r="201" spans="2:22" x14ac:dyDescent="0.3">
      <c r="B201" s="16"/>
    </row>
    <row r="202" spans="2:22" s="7" customFormat="1" x14ac:dyDescent="0.3">
      <c r="B202" s="16"/>
      <c r="C202" s="2"/>
      <c r="K202" s="2"/>
      <c r="L202" s="2"/>
      <c r="M202" s="2"/>
      <c r="N202" s="2"/>
      <c r="O202" s="2"/>
      <c r="P202" s="2"/>
      <c r="Q202" s="2"/>
      <c r="R202" s="2"/>
      <c r="S202" s="2"/>
      <c r="T202" s="2"/>
      <c r="U202" s="2"/>
      <c r="V202" s="2"/>
    </row>
    <row r="203" spans="2:22" s="7" customFormat="1" x14ac:dyDescent="0.3">
      <c r="B203" s="16"/>
      <c r="C203" s="2"/>
      <c r="K203" s="2"/>
      <c r="L203" s="2"/>
      <c r="M203" s="2"/>
      <c r="N203" s="2"/>
      <c r="O203" s="2"/>
      <c r="P203" s="2"/>
      <c r="Q203" s="2"/>
      <c r="R203" s="2"/>
      <c r="S203" s="2"/>
      <c r="T203" s="2"/>
      <c r="U203" s="2"/>
      <c r="V203" s="2"/>
    </row>
    <row r="204" spans="2:22" s="7" customFormat="1" x14ac:dyDescent="0.3">
      <c r="B204" s="16"/>
      <c r="C204" s="2"/>
      <c r="K204" s="2"/>
      <c r="L204" s="2"/>
      <c r="M204" s="2"/>
      <c r="N204" s="2"/>
      <c r="O204" s="2"/>
      <c r="P204" s="2"/>
      <c r="Q204" s="2"/>
      <c r="R204" s="2"/>
      <c r="S204" s="2"/>
      <c r="T204" s="2"/>
      <c r="U204" s="2"/>
      <c r="V204" s="2"/>
    </row>
    <row r="205" spans="2:22" s="7" customFormat="1" x14ac:dyDescent="0.3">
      <c r="B205" s="16"/>
      <c r="C205" s="2"/>
      <c r="K205" s="2"/>
      <c r="L205" s="2"/>
      <c r="M205" s="2"/>
      <c r="N205" s="2"/>
      <c r="O205" s="2"/>
      <c r="P205" s="2"/>
      <c r="Q205" s="2"/>
      <c r="R205" s="2"/>
      <c r="S205" s="2"/>
      <c r="T205" s="2"/>
      <c r="U205" s="2"/>
      <c r="V205" s="2"/>
    </row>
    <row r="206" spans="2:22" s="7" customFormat="1" x14ac:dyDescent="0.3">
      <c r="B206" s="16"/>
      <c r="C206" s="2"/>
      <c r="K206" s="2"/>
      <c r="L206" s="2"/>
      <c r="M206" s="2"/>
      <c r="N206" s="2"/>
      <c r="O206" s="2"/>
      <c r="P206" s="2"/>
      <c r="Q206" s="2"/>
      <c r="R206" s="2"/>
      <c r="S206" s="2"/>
      <c r="T206" s="2"/>
      <c r="U206" s="2"/>
      <c r="V206" s="2"/>
    </row>
    <row r="207" spans="2:22" s="7" customFormat="1" x14ac:dyDescent="0.3">
      <c r="B207" s="16"/>
      <c r="C207" s="2"/>
      <c r="K207" s="2"/>
      <c r="L207" s="2"/>
      <c r="M207" s="2"/>
      <c r="N207" s="2"/>
      <c r="O207" s="2"/>
      <c r="P207" s="2"/>
      <c r="Q207" s="2"/>
      <c r="R207" s="2"/>
      <c r="S207" s="2"/>
      <c r="T207" s="2"/>
      <c r="U207" s="2"/>
      <c r="V207" s="2"/>
    </row>
    <row r="208" spans="2:22" s="7" customFormat="1" x14ac:dyDescent="0.3">
      <c r="B208" s="16"/>
      <c r="C208" s="2"/>
      <c r="K208" s="2"/>
      <c r="L208" s="2"/>
      <c r="M208" s="2"/>
      <c r="N208" s="2"/>
      <c r="O208" s="2"/>
      <c r="P208" s="2"/>
      <c r="Q208" s="2"/>
      <c r="R208" s="2"/>
      <c r="S208" s="2"/>
      <c r="T208" s="2"/>
      <c r="U208" s="2"/>
      <c r="V208" s="2"/>
    </row>
    <row r="209" spans="2:22" s="7" customFormat="1" x14ac:dyDescent="0.3">
      <c r="B209" s="16"/>
      <c r="C209" s="2"/>
      <c r="K209" s="2"/>
      <c r="L209" s="2"/>
      <c r="M209" s="2"/>
      <c r="N209" s="2"/>
      <c r="O209" s="2"/>
      <c r="P209" s="2"/>
      <c r="Q209" s="2"/>
      <c r="R209" s="2"/>
      <c r="S209" s="2"/>
      <c r="T209" s="2"/>
      <c r="U209" s="2"/>
      <c r="V209" s="2"/>
    </row>
    <row r="210" spans="2:22" s="7" customFormat="1" x14ac:dyDescent="0.3">
      <c r="B210" s="16"/>
      <c r="C210" s="14"/>
      <c r="K210" s="2"/>
      <c r="L210" s="2"/>
      <c r="M210" s="2"/>
      <c r="N210" s="2"/>
      <c r="O210" s="2"/>
      <c r="P210" s="2"/>
      <c r="Q210" s="2"/>
      <c r="R210" s="2"/>
      <c r="S210" s="2"/>
      <c r="T210" s="2"/>
      <c r="U210" s="2"/>
      <c r="V210" s="2"/>
    </row>
    <row r="211" spans="2:22" s="7" customFormat="1" x14ac:dyDescent="0.3">
      <c r="B211" s="16"/>
      <c r="C211" s="2"/>
      <c r="K211" s="2"/>
      <c r="L211" s="2"/>
      <c r="M211" s="2"/>
      <c r="N211" s="2"/>
      <c r="O211" s="2"/>
      <c r="P211" s="2"/>
      <c r="Q211" s="2"/>
      <c r="R211" s="2"/>
      <c r="S211" s="2"/>
      <c r="T211" s="2"/>
      <c r="U211" s="2"/>
      <c r="V211" s="2"/>
    </row>
    <row r="212" spans="2:22" s="7" customFormat="1" x14ac:dyDescent="0.3">
      <c r="B212" s="16"/>
      <c r="C212" s="2"/>
      <c r="K212" s="2"/>
      <c r="L212" s="2"/>
      <c r="M212" s="2"/>
      <c r="N212" s="2"/>
      <c r="O212" s="2"/>
      <c r="P212" s="2"/>
      <c r="Q212" s="2"/>
      <c r="R212" s="2"/>
      <c r="S212" s="2"/>
      <c r="T212" s="2"/>
      <c r="U212" s="2"/>
      <c r="V212" s="2"/>
    </row>
    <row r="213" spans="2:22" s="7" customFormat="1" x14ac:dyDescent="0.3">
      <c r="B213" s="16"/>
      <c r="C213" s="2"/>
      <c r="K213" s="2"/>
      <c r="L213" s="2"/>
      <c r="M213" s="2"/>
      <c r="N213" s="2"/>
      <c r="O213" s="2"/>
      <c r="P213" s="2"/>
      <c r="Q213" s="2"/>
      <c r="R213" s="2"/>
      <c r="S213" s="2"/>
      <c r="T213" s="2"/>
      <c r="U213" s="2"/>
      <c r="V213" s="2"/>
    </row>
    <row r="214" spans="2:22" s="7" customFormat="1" x14ac:dyDescent="0.3">
      <c r="B214" s="16"/>
      <c r="C214" s="2"/>
      <c r="K214" s="2"/>
      <c r="L214" s="2"/>
      <c r="M214" s="2"/>
      <c r="N214" s="2"/>
      <c r="O214" s="2"/>
      <c r="P214" s="2"/>
      <c r="Q214" s="2"/>
      <c r="R214" s="2"/>
      <c r="S214" s="2"/>
      <c r="T214" s="2"/>
      <c r="U214" s="2"/>
      <c r="V214" s="2"/>
    </row>
    <row r="215" spans="2:22" s="7" customFormat="1" x14ac:dyDescent="0.3">
      <c r="B215" s="16"/>
      <c r="C215" s="2"/>
      <c r="K215" s="2"/>
      <c r="L215" s="2"/>
      <c r="M215" s="2"/>
      <c r="N215" s="2"/>
      <c r="O215" s="2"/>
      <c r="P215" s="2"/>
      <c r="Q215" s="2"/>
      <c r="R215" s="2"/>
      <c r="S215" s="2"/>
      <c r="T215" s="2"/>
      <c r="U215" s="2"/>
      <c r="V215" s="2"/>
    </row>
    <row r="216" spans="2:22" s="7" customFormat="1" x14ac:dyDescent="0.3">
      <c r="B216" s="16"/>
      <c r="C216" s="2"/>
      <c r="K216" s="2"/>
      <c r="L216" s="2"/>
      <c r="M216" s="2"/>
      <c r="N216" s="2"/>
      <c r="O216" s="2"/>
      <c r="P216" s="2"/>
      <c r="Q216" s="2"/>
      <c r="R216" s="2"/>
      <c r="S216" s="2"/>
      <c r="T216" s="2"/>
      <c r="U216" s="2"/>
      <c r="V216" s="2"/>
    </row>
    <row r="217" spans="2:22" s="7" customFormat="1" x14ac:dyDescent="0.3">
      <c r="B217" s="16"/>
      <c r="C217" s="2"/>
      <c r="K217" s="2"/>
      <c r="L217" s="2"/>
      <c r="M217" s="2"/>
      <c r="N217" s="2"/>
      <c r="O217" s="2"/>
      <c r="P217" s="2"/>
      <c r="Q217" s="2"/>
      <c r="R217" s="2"/>
      <c r="S217" s="2"/>
      <c r="T217" s="2"/>
      <c r="U217" s="2"/>
      <c r="V217" s="2"/>
    </row>
    <row r="218" spans="2:22" x14ac:dyDescent="0.3">
      <c r="B218" s="16"/>
    </row>
    <row r="219" spans="2:22" x14ac:dyDescent="0.3">
      <c r="B219" s="16"/>
    </row>
    <row r="220" spans="2:22" x14ac:dyDescent="0.3">
      <c r="B220" s="16"/>
    </row>
    <row r="221" spans="2:22" x14ac:dyDescent="0.3">
      <c r="B221" s="16"/>
    </row>
    <row r="222" spans="2:22" x14ac:dyDescent="0.3">
      <c r="B222" s="16"/>
    </row>
    <row r="223" spans="2:22" x14ac:dyDescent="0.3">
      <c r="B223" s="16"/>
    </row>
    <row r="224" spans="2: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row r="311" spans="2:2" x14ac:dyDescent="0.3">
      <c r="B311"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1"/>
  <sheetViews>
    <sheetView showGridLines="0" zoomScale="85" zoomScaleNormal="85" zoomScaleSheetLayoutView="25" workbookViewId="0"/>
  </sheetViews>
  <sheetFormatPr defaultColWidth="9.453125" defaultRowHeight="13.5" x14ac:dyDescent="0.3"/>
  <cols>
    <col min="1" max="1" width="1.54296875" style="2" customWidth="1"/>
    <col min="2" max="2" width="26" style="2" customWidth="1"/>
    <col min="3" max="3" width="10.54296875" style="2" customWidth="1"/>
    <col min="4" max="4" width="82.54296875" style="2" bestFit="1" customWidth="1"/>
    <col min="5" max="6" width="14.453125" style="2" customWidth="1"/>
    <col min="7" max="7" width="17.453125" style="2" bestFit="1" customWidth="1"/>
    <col min="8" max="11" width="14.453125" style="2" customWidth="1"/>
    <col min="12" max="12" width="17.453125" style="2" bestFit="1" customWidth="1"/>
    <col min="13" max="14" width="14.453125" style="2" customWidth="1"/>
    <col min="15" max="15" width="9.453125" style="2" customWidth="1"/>
    <col min="16" max="16384" width="9.453125" style="2"/>
  </cols>
  <sheetData>
    <row r="1" spans="2:14" s="15" customFormat="1" ht="18" customHeight="1" x14ac:dyDescent="0.35"/>
    <row r="2" spans="2:14" ht="19.5" customHeight="1" x14ac:dyDescent="0.3">
      <c r="B2" s="3" t="s">
        <v>0</v>
      </c>
      <c r="C2" s="22" t="s">
        <v>404</v>
      </c>
    </row>
    <row r="3" spans="2:14" ht="12.75" customHeight="1" x14ac:dyDescent="0.3">
      <c r="B3" s="3" t="s">
        <v>4</v>
      </c>
      <c r="C3" s="12" t="s">
        <v>430</v>
      </c>
    </row>
    <row r="4" spans="2:14" ht="12.75" customHeight="1" x14ac:dyDescent="0.3">
      <c r="B4" s="3"/>
      <c r="C4" s="6"/>
    </row>
    <row r="5" spans="2:14" ht="15" x14ac:dyDescent="0.3">
      <c r="B5" s="3" t="s">
        <v>1</v>
      </c>
      <c r="C5" s="45" t="str">
        <f>'System &amp; Provider Summary - T1'!$C$5</f>
        <v>June 2025</v>
      </c>
    </row>
    <row r="6" spans="2:14" x14ac:dyDescent="0.3">
      <c r="B6" s="3" t="s">
        <v>2</v>
      </c>
      <c r="C6" s="2" t="s">
        <v>396</v>
      </c>
    </row>
    <row r="7" spans="2:14" ht="12.75" customHeight="1" x14ac:dyDescent="0.3">
      <c r="B7" s="3" t="s">
        <v>6</v>
      </c>
      <c r="C7" s="2" t="s">
        <v>421</v>
      </c>
    </row>
    <row r="8" spans="2:14" ht="12.75" customHeight="1" x14ac:dyDescent="0.3">
      <c r="B8" s="3" t="s">
        <v>3</v>
      </c>
      <c r="C8" s="2" t="str">
        <f>'System &amp; Provider Summary - T1'!C8</f>
        <v>10th July 2025</v>
      </c>
    </row>
    <row r="9" spans="2:14" ht="12.75" customHeight="1" x14ac:dyDescent="0.3">
      <c r="B9" s="3" t="s">
        <v>5</v>
      </c>
      <c r="C9" s="8" t="s">
        <v>400</v>
      </c>
    </row>
    <row r="10" spans="2:14" ht="12.75" customHeight="1" x14ac:dyDescent="0.3">
      <c r="B10" s="3" t="s">
        <v>8</v>
      </c>
      <c r="C10" s="2" t="str">
        <f>'System &amp; Provider Summary - T1'!C10</f>
        <v>Published (Provisional) - Official Statistics in development</v>
      </c>
    </row>
    <row r="11" spans="2:14" ht="12.75" customHeight="1" x14ac:dyDescent="0.3">
      <c r="B11" s="3" t="s">
        <v>9</v>
      </c>
      <c r="C11" s="2" t="str">
        <f>'System &amp; Provider Summary - T1'!C11</f>
        <v>Kerry Evert - england.aedata@nhs.net</v>
      </c>
    </row>
    <row r="12" spans="2:14" x14ac:dyDescent="0.3">
      <c r="B12" s="3"/>
    </row>
    <row r="13" spans="2:14" ht="15" x14ac:dyDescent="0.3">
      <c r="B13" s="5" t="s">
        <v>408</v>
      </c>
    </row>
    <row r="14" spans="2:14" ht="15" x14ac:dyDescent="0.3">
      <c r="B14" s="5"/>
      <c r="C14" s="5"/>
    </row>
    <row r="15" spans="2:14" customFormat="1" x14ac:dyDescent="0.25">
      <c r="C15" s="39"/>
      <c r="E15" s="84" t="s">
        <v>393</v>
      </c>
      <c r="F15" s="85"/>
      <c r="G15" s="85"/>
      <c r="H15" s="85"/>
      <c r="I15" s="86"/>
      <c r="J15" s="84" t="s">
        <v>392</v>
      </c>
      <c r="K15" s="85"/>
      <c r="L15" s="85"/>
      <c r="M15" s="85"/>
      <c r="N15" s="86"/>
    </row>
    <row r="16" spans="2:14" s="12" customFormat="1" ht="27" x14ac:dyDescent="0.25">
      <c r="B16" s="47" t="s">
        <v>239</v>
      </c>
      <c r="C16" s="11" t="s">
        <v>248</v>
      </c>
      <c r="D16" s="10" t="s">
        <v>249</v>
      </c>
      <c r="E16" s="40" t="s">
        <v>11</v>
      </c>
      <c r="F16" s="40" t="s">
        <v>12</v>
      </c>
      <c r="G16" s="40" t="s">
        <v>405</v>
      </c>
      <c r="H16" s="41" t="s">
        <v>14</v>
      </c>
      <c r="I16" s="41" t="s">
        <v>344</v>
      </c>
      <c r="J16" s="40" t="s">
        <v>11</v>
      </c>
      <c r="K16" s="40" t="s">
        <v>12</v>
      </c>
      <c r="L16" s="40" t="s">
        <v>405</v>
      </c>
      <c r="M16" s="41" t="s">
        <v>14</v>
      </c>
      <c r="N16" s="41" t="s">
        <v>344</v>
      </c>
    </row>
    <row r="17" spans="2:14" x14ac:dyDescent="0.3">
      <c r="B17" s="49" t="s">
        <v>7</v>
      </c>
      <c r="C17" s="1" t="s">
        <v>7</v>
      </c>
      <c r="D17" s="13" t="s">
        <v>10</v>
      </c>
      <c r="E17" s="26">
        <v>0.48266073982284308</v>
      </c>
      <c r="F17" s="26">
        <v>0.51262756342599425</v>
      </c>
      <c r="G17" s="26">
        <v>3.9264139593021792E-4</v>
      </c>
      <c r="H17" s="26">
        <v>4.3226575698739585E-3</v>
      </c>
      <c r="I17" s="25">
        <v>1388037</v>
      </c>
      <c r="J17" s="26">
        <v>0.4726027397260274</v>
      </c>
      <c r="K17" s="26">
        <v>0.52356970185334406</v>
      </c>
      <c r="L17" s="26">
        <v>5.113742019463212E-4</v>
      </c>
      <c r="M17" s="26">
        <v>3.3161842186822041E-3</v>
      </c>
      <c r="N17" s="25">
        <v>322662</v>
      </c>
    </row>
    <row r="18" spans="2:14" x14ac:dyDescent="0.3">
      <c r="D18" s="4"/>
      <c r="E18" s="7"/>
      <c r="F18" s="7"/>
      <c r="G18" s="7"/>
      <c r="H18" s="7"/>
      <c r="J18" s="7"/>
      <c r="K18" s="7"/>
      <c r="L18" s="7"/>
      <c r="M18" s="7"/>
    </row>
    <row r="19" spans="2:14" x14ac:dyDescent="0.3">
      <c r="B19" s="33" t="s">
        <v>250</v>
      </c>
      <c r="C19" s="18" t="s">
        <v>251</v>
      </c>
      <c r="D19" s="18" t="s">
        <v>365</v>
      </c>
      <c r="E19" s="23">
        <v>0.48040786598689</v>
      </c>
      <c r="F19" s="23">
        <v>0.51944646758922064</v>
      </c>
      <c r="G19" s="23">
        <v>0</v>
      </c>
      <c r="H19" s="23">
        <v>1.4566642388929351E-4</v>
      </c>
      <c r="I19" s="24">
        <v>34325</v>
      </c>
      <c r="J19" s="23">
        <v>0.46846295162278018</v>
      </c>
      <c r="K19" s="23">
        <v>0.53153704837721982</v>
      </c>
      <c r="L19" s="23">
        <v>0</v>
      </c>
      <c r="M19" s="23">
        <v>0</v>
      </c>
      <c r="N19" s="24">
        <v>8165</v>
      </c>
    </row>
    <row r="20" spans="2:14" x14ac:dyDescent="0.3">
      <c r="B20" s="33" t="s">
        <v>250</v>
      </c>
      <c r="C20" s="18" t="s">
        <v>252</v>
      </c>
      <c r="D20" s="18" t="s">
        <v>366</v>
      </c>
      <c r="E20" s="23">
        <v>0.49278429863382722</v>
      </c>
      <c r="F20" s="23">
        <v>0.50702328266307484</v>
      </c>
      <c r="G20" s="23">
        <v>0</v>
      </c>
      <c r="H20" s="23">
        <v>1.9241870309794111E-4</v>
      </c>
      <c r="I20" s="24">
        <v>25985</v>
      </c>
      <c r="J20" s="23">
        <v>0.46253229974160209</v>
      </c>
      <c r="K20" s="23">
        <v>0.53746770025839796</v>
      </c>
      <c r="L20" s="23">
        <v>0</v>
      </c>
      <c r="M20" s="23">
        <v>0</v>
      </c>
      <c r="N20" s="24">
        <v>1935</v>
      </c>
    </row>
    <row r="21" spans="2:14" x14ac:dyDescent="0.3">
      <c r="B21" s="33" t="s">
        <v>250</v>
      </c>
      <c r="C21" s="18" t="s">
        <v>253</v>
      </c>
      <c r="D21" s="18" t="s">
        <v>367</v>
      </c>
      <c r="E21" s="23">
        <v>0.48655854254610087</v>
      </c>
      <c r="F21" s="23">
        <v>0.51299711175294382</v>
      </c>
      <c r="G21" s="23">
        <v>2.2217285047767163E-4</v>
      </c>
      <c r="H21" s="23">
        <v>0</v>
      </c>
      <c r="I21" s="24">
        <v>22505</v>
      </c>
      <c r="J21" s="23">
        <v>0.46035242290748901</v>
      </c>
      <c r="K21" s="23">
        <v>0.53964757709251099</v>
      </c>
      <c r="L21" s="23">
        <v>0</v>
      </c>
      <c r="M21" s="23">
        <v>0</v>
      </c>
      <c r="N21" s="24">
        <v>2270</v>
      </c>
    </row>
    <row r="22" spans="2:14" x14ac:dyDescent="0.3">
      <c r="B22" s="33" t="s">
        <v>250</v>
      </c>
      <c r="C22" s="18" t="s">
        <v>254</v>
      </c>
      <c r="D22" s="18" t="s">
        <v>368</v>
      </c>
      <c r="E22" s="23">
        <v>0.47692307692307695</v>
      </c>
      <c r="F22" s="23">
        <v>0.52270168855534704</v>
      </c>
      <c r="G22" s="23">
        <v>3.7523452157598499E-4</v>
      </c>
      <c r="H22" s="23">
        <v>0</v>
      </c>
      <c r="I22" s="24">
        <v>26650</v>
      </c>
      <c r="J22" s="23">
        <v>0.47217340363210308</v>
      </c>
      <c r="K22" s="23">
        <v>0.52665495020503805</v>
      </c>
      <c r="L22" s="23">
        <v>5.8582308142940832E-4</v>
      </c>
      <c r="M22" s="23">
        <v>0</v>
      </c>
      <c r="N22" s="24">
        <v>8535</v>
      </c>
    </row>
    <row r="23" spans="2:14" x14ac:dyDescent="0.3">
      <c r="B23" s="33" t="s">
        <v>250</v>
      </c>
      <c r="C23" s="18" t="s">
        <v>255</v>
      </c>
      <c r="D23" s="18" t="s">
        <v>369</v>
      </c>
      <c r="E23" s="23">
        <v>0.47894059223836677</v>
      </c>
      <c r="F23" s="23">
        <v>0.52087548280301632</v>
      </c>
      <c r="G23" s="23">
        <v>0</v>
      </c>
      <c r="H23" s="23">
        <v>0</v>
      </c>
      <c r="I23" s="24">
        <v>27185</v>
      </c>
      <c r="J23" s="23">
        <v>0.47605011053795138</v>
      </c>
      <c r="K23" s="23">
        <v>0.52321296978629328</v>
      </c>
      <c r="L23" s="23">
        <v>0</v>
      </c>
      <c r="M23" s="23">
        <v>0</v>
      </c>
      <c r="N23" s="24">
        <v>6785</v>
      </c>
    </row>
    <row r="24" spans="2:14" x14ac:dyDescent="0.3">
      <c r="B24" s="33" t="s">
        <v>250</v>
      </c>
      <c r="C24" s="18" t="s">
        <v>256</v>
      </c>
      <c r="D24" s="18" t="s">
        <v>370</v>
      </c>
      <c r="E24" s="23">
        <v>0.48160724391624221</v>
      </c>
      <c r="F24" s="23">
        <v>0.51292209017166568</v>
      </c>
      <c r="G24" s="23">
        <v>1.8864365214110544E-4</v>
      </c>
      <c r="H24" s="23">
        <v>5.0933786078098476E-3</v>
      </c>
      <c r="I24" s="24">
        <v>26505</v>
      </c>
      <c r="J24" s="23">
        <v>0.49815770081061167</v>
      </c>
      <c r="K24" s="23">
        <v>0.49963154016212236</v>
      </c>
      <c r="L24" s="23">
        <v>0</v>
      </c>
      <c r="M24" s="23">
        <v>2.2107590272660281E-3</v>
      </c>
      <c r="N24" s="24">
        <v>6785</v>
      </c>
    </row>
    <row r="25" spans="2:14" x14ac:dyDescent="0.3">
      <c r="B25" s="33" t="s">
        <v>240</v>
      </c>
      <c r="C25" s="18" t="s">
        <v>257</v>
      </c>
      <c r="D25" s="18" t="s">
        <v>347</v>
      </c>
      <c r="E25" s="23">
        <v>0.42328817283046505</v>
      </c>
      <c r="F25" s="23">
        <v>0.47259855974612475</v>
      </c>
      <c r="G25" s="23">
        <v>8.7879897473452945E-3</v>
      </c>
      <c r="H25" s="23">
        <v>9.5203222262907367E-2</v>
      </c>
      <c r="I25" s="24">
        <v>40965</v>
      </c>
      <c r="J25" s="23">
        <v>0.44613321412606172</v>
      </c>
      <c r="K25" s="23">
        <v>0.48055431381314262</v>
      </c>
      <c r="L25" s="23">
        <v>1.1175681716584712E-2</v>
      </c>
      <c r="M25" s="23">
        <v>6.258381761287439E-2</v>
      </c>
      <c r="N25" s="24">
        <v>11185</v>
      </c>
    </row>
    <row r="26" spans="2:14" x14ac:dyDescent="0.3">
      <c r="B26" s="33" t="s">
        <v>240</v>
      </c>
      <c r="C26" s="18" t="s">
        <v>258</v>
      </c>
      <c r="D26" s="18" t="s">
        <v>348</v>
      </c>
      <c r="E26" s="23">
        <v>0.48829340912166735</v>
      </c>
      <c r="F26" s="23">
        <v>0.51143591825686829</v>
      </c>
      <c r="G26" s="23">
        <v>1.3533631073216944E-4</v>
      </c>
      <c r="H26" s="23">
        <v>0</v>
      </c>
      <c r="I26" s="24">
        <v>36945</v>
      </c>
      <c r="J26" s="23">
        <v>0.48620309050772625</v>
      </c>
      <c r="K26" s="23">
        <v>0.51324503311258274</v>
      </c>
      <c r="L26" s="23">
        <v>0</v>
      </c>
      <c r="M26" s="23">
        <v>0</v>
      </c>
      <c r="N26" s="24">
        <v>9060</v>
      </c>
    </row>
    <row r="27" spans="2:14" x14ac:dyDescent="0.3">
      <c r="B27" s="33" t="s">
        <v>240</v>
      </c>
      <c r="C27" s="18" t="s">
        <v>259</v>
      </c>
      <c r="D27" s="18" t="s">
        <v>349</v>
      </c>
      <c r="E27" s="23">
        <v>0.47767175572519083</v>
      </c>
      <c r="F27" s="23">
        <v>0.52213740458015268</v>
      </c>
      <c r="G27" s="23">
        <v>9.5419847328244274E-5</v>
      </c>
      <c r="H27" s="23">
        <v>1.9083969465648855E-4</v>
      </c>
      <c r="I27" s="24">
        <v>52400</v>
      </c>
      <c r="J27" s="23">
        <v>0.47697368421052633</v>
      </c>
      <c r="K27" s="23">
        <v>0.52302631578947367</v>
      </c>
      <c r="L27" s="23">
        <v>0</v>
      </c>
      <c r="M27" s="23">
        <v>0</v>
      </c>
      <c r="N27" s="24">
        <v>4560</v>
      </c>
    </row>
    <row r="28" spans="2:14" x14ac:dyDescent="0.3">
      <c r="B28" s="33" t="s">
        <v>240</v>
      </c>
      <c r="C28" s="18" t="s">
        <v>260</v>
      </c>
      <c r="D28" s="18" t="s">
        <v>350</v>
      </c>
      <c r="E28" s="23">
        <v>0.49019404378956105</v>
      </c>
      <c r="F28" s="23">
        <v>0.50970218947805335</v>
      </c>
      <c r="G28" s="23">
        <v>1.0376673238559718E-4</v>
      </c>
      <c r="H28" s="23">
        <v>1.0376673238559718E-4</v>
      </c>
      <c r="I28" s="24">
        <v>48185</v>
      </c>
      <c r="J28" s="23">
        <v>0.47897774113767516</v>
      </c>
      <c r="K28" s="23">
        <v>0.52102225886232478</v>
      </c>
      <c r="L28" s="23">
        <v>0</v>
      </c>
      <c r="M28" s="23">
        <v>0</v>
      </c>
      <c r="N28" s="24">
        <v>12130</v>
      </c>
    </row>
    <row r="29" spans="2:14" x14ac:dyDescent="0.3">
      <c r="B29" s="33" t="s">
        <v>240</v>
      </c>
      <c r="C29" s="18" t="s">
        <v>261</v>
      </c>
      <c r="D29" s="18" t="s">
        <v>351</v>
      </c>
      <c r="E29" s="23">
        <v>0.48433161443871481</v>
      </c>
      <c r="F29" s="23">
        <v>0.51527171757239187</v>
      </c>
      <c r="G29" s="23">
        <v>1.3222266296443211E-4</v>
      </c>
      <c r="H29" s="23">
        <v>2.6444532592886423E-4</v>
      </c>
      <c r="I29" s="24">
        <v>37815</v>
      </c>
      <c r="J29" s="23">
        <v>0.48996960486322189</v>
      </c>
      <c r="K29" s="23">
        <v>0.51003039513677817</v>
      </c>
      <c r="L29" s="23">
        <v>0</v>
      </c>
      <c r="M29" s="23">
        <v>0</v>
      </c>
      <c r="N29" s="24">
        <v>8225</v>
      </c>
    </row>
    <row r="30" spans="2:14" x14ac:dyDescent="0.3">
      <c r="B30" s="33" t="s">
        <v>262</v>
      </c>
      <c r="C30" s="18" t="s">
        <v>263</v>
      </c>
      <c r="D30" s="18" t="s">
        <v>371</v>
      </c>
      <c r="E30" s="23">
        <v>0.48820461882294514</v>
      </c>
      <c r="F30" s="23">
        <v>0.51154705736280104</v>
      </c>
      <c r="G30" s="23">
        <v>0</v>
      </c>
      <c r="H30" s="23">
        <v>0</v>
      </c>
      <c r="I30" s="24">
        <v>20135</v>
      </c>
      <c r="J30" s="23">
        <v>0.48449955713020371</v>
      </c>
      <c r="K30" s="23">
        <v>0.51550044286979624</v>
      </c>
      <c r="L30" s="23">
        <v>0</v>
      </c>
      <c r="M30" s="23">
        <v>0</v>
      </c>
      <c r="N30" s="24">
        <v>5645</v>
      </c>
    </row>
    <row r="31" spans="2:14" x14ac:dyDescent="0.3">
      <c r="B31" s="33" t="s">
        <v>262</v>
      </c>
      <c r="C31" s="18" t="s">
        <v>264</v>
      </c>
      <c r="D31" s="18" t="s">
        <v>372</v>
      </c>
      <c r="E31" s="23">
        <v>0.48945868945868948</v>
      </c>
      <c r="F31" s="23">
        <v>0.5103988603988604</v>
      </c>
      <c r="G31" s="23">
        <v>0</v>
      </c>
      <c r="H31" s="23">
        <v>1.4245014245014244E-4</v>
      </c>
      <c r="I31" s="24">
        <v>35100</v>
      </c>
      <c r="J31" s="23">
        <v>0.46986721144024512</v>
      </c>
      <c r="K31" s="23">
        <v>0.53013278855975488</v>
      </c>
      <c r="L31" s="23">
        <v>0</v>
      </c>
      <c r="M31" s="23">
        <v>0</v>
      </c>
      <c r="N31" s="24">
        <v>9790</v>
      </c>
    </row>
    <row r="32" spans="2:14" x14ac:dyDescent="0.3">
      <c r="B32" s="33" t="s">
        <v>262</v>
      </c>
      <c r="C32" s="18" t="s">
        <v>265</v>
      </c>
      <c r="D32" s="18" t="s">
        <v>373</v>
      </c>
      <c r="E32" s="23">
        <v>0.48287220026350464</v>
      </c>
      <c r="F32" s="23">
        <v>0.51712779973649536</v>
      </c>
      <c r="G32" s="23">
        <v>0</v>
      </c>
      <c r="H32" s="23">
        <v>1.6469038208168644E-4</v>
      </c>
      <c r="I32" s="24">
        <v>30360</v>
      </c>
      <c r="J32" s="23">
        <v>0.49420849420849422</v>
      </c>
      <c r="K32" s="23">
        <v>0.5067567567567568</v>
      </c>
      <c r="L32" s="23">
        <v>0</v>
      </c>
      <c r="M32" s="23">
        <v>0</v>
      </c>
      <c r="N32" s="24">
        <v>5180</v>
      </c>
    </row>
    <row r="33" spans="2:14" x14ac:dyDescent="0.3">
      <c r="B33" s="33" t="s">
        <v>262</v>
      </c>
      <c r="C33" s="18" t="s">
        <v>266</v>
      </c>
      <c r="D33" s="18" t="s">
        <v>352</v>
      </c>
      <c r="E33" s="23">
        <v>0.47262247838616717</v>
      </c>
      <c r="F33" s="23">
        <v>0.52497598463016326</v>
      </c>
      <c r="G33" s="23">
        <v>1.9212295869356388E-3</v>
      </c>
      <c r="H33" s="23">
        <v>0</v>
      </c>
      <c r="I33" s="24">
        <v>10410</v>
      </c>
      <c r="J33" s="23">
        <v>0.46263345195729538</v>
      </c>
      <c r="K33" s="23">
        <v>0.53499406880189804</v>
      </c>
      <c r="L33" s="23">
        <v>1.1862396204033216E-3</v>
      </c>
      <c r="M33" s="23">
        <v>0</v>
      </c>
      <c r="N33" s="24">
        <v>4215</v>
      </c>
    </row>
    <row r="34" spans="2:14" x14ac:dyDescent="0.3">
      <c r="B34" s="33" t="s">
        <v>262</v>
      </c>
      <c r="C34" s="18" t="s">
        <v>267</v>
      </c>
      <c r="D34" s="18" t="s">
        <v>374</v>
      </c>
      <c r="E34" s="23">
        <v>0.49185874392049062</v>
      </c>
      <c r="F34" s="23">
        <v>0.50200888137026856</v>
      </c>
      <c r="G34" s="23">
        <v>0</v>
      </c>
      <c r="H34" s="23">
        <v>6.1323747092408539E-3</v>
      </c>
      <c r="I34" s="24">
        <v>23645</v>
      </c>
      <c r="J34" s="23">
        <v>0.46770601336302897</v>
      </c>
      <c r="K34" s="23">
        <v>0.52932442464736451</v>
      </c>
      <c r="L34" s="23">
        <v>0</v>
      </c>
      <c r="M34" s="23">
        <v>2.9695619896065329E-3</v>
      </c>
      <c r="N34" s="24">
        <v>6735</v>
      </c>
    </row>
    <row r="35" spans="2:14" x14ac:dyDescent="0.3">
      <c r="B35" s="33" t="s">
        <v>262</v>
      </c>
      <c r="C35" s="18" t="s">
        <v>268</v>
      </c>
      <c r="D35" s="18" t="s">
        <v>375</v>
      </c>
      <c r="E35" s="23">
        <v>0.49304377332880894</v>
      </c>
      <c r="F35" s="23">
        <v>0.50627757041058707</v>
      </c>
      <c r="G35" s="23">
        <v>3.3932813030200206E-4</v>
      </c>
      <c r="H35" s="23">
        <v>0</v>
      </c>
      <c r="I35" s="24">
        <v>14735</v>
      </c>
      <c r="J35" s="23">
        <v>0.47916666666666669</v>
      </c>
      <c r="K35" s="23">
        <v>0.52083333333333337</v>
      </c>
      <c r="L35" s="23">
        <v>0</v>
      </c>
      <c r="M35" s="23">
        <v>0</v>
      </c>
      <c r="N35" s="24">
        <v>3120</v>
      </c>
    </row>
    <row r="36" spans="2:14" x14ac:dyDescent="0.3">
      <c r="B36" s="33" t="s">
        <v>262</v>
      </c>
      <c r="C36" s="18" t="s">
        <v>269</v>
      </c>
      <c r="D36" s="18" t="s">
        <v>376</v>
      </c>
      <c r="E36" s="23">
        <v>0.50224820143884896</v>
      </c>
      <c r="F36" s="23">
        <v>0.49775179856115109</v>
      </c>
      <c r="G36" s="23">
        <v>0</v>
      </c>
      <c r="H36" s="23">
        <v>4.496402877697842E-4</v>
      </c>
      <c r="I36" s="24">
        <v>11120</v>
      </c>
      <c r="J36" s="23" t="s">
        <v>588</v>
      </c>
      <c r="K36" s="23" t="s">
        <v>588</v>
      </c>
      <c r="L36" s="23" t="s">
        <v>588</v>
      </c>
      <c r="M36" s="23" t="s">
        <v>588</v>
      </c>
      <c r="N36" s="24" t="s">
        <v>588</v>
      </c>
    </row>
    <row r="37" spans="2:14" x14ac:dyDescent="0.3">
      <c r="B37" s="33" t="s">
        <v>262</v>
      </c>
      <c r="C37" s="18" t="s">
        <v>270</v>
      </c>
      <c r="D37" s="18" t="s">
        <v>353</v>
      </c>
      <c r="E37" s="23">
        <v>0.45764996629970794</v>
      </c>
      <c r="F37" s="23">
        <v>0.49067625252752189</v>
      </c>
      <c r="G37" s="23">
        <v>0</v>
      </c>
      <c r="H37" s="23">
        <v>5.1673781172770161E-2</v>
      </c>
      <c r="I37" s="24">
        <v>22255</v>
      </c>
      <c r="J37" s="23">
        <v>0.4417721518987342</v>
      </c>
      <c r="K37" s="23">
        <v>0.53607594936708858</v>
      </c>
      <c r="L37" s="23">
        <v>0</v>
      </c>
      <c r="M37" s="23">
        <v>2.2784810126582278E-2</v>
      </c>
      <c r="N37" s="24">
        <v>7900</v>
      </c>
    </row>
    <row r="38" spans="2:14" x14ac:dyDescent="0.3">
      <c r="B38" s="33" t="s">
        <v>262</v>
      </c>
      <c r="C38" s="18" t="s">
        <v>271</v>
      </c>
      <c r="D38" s="18" t="s">
        <v>377</v>
      </c>
      <c r="E38" s="23">
        <v>0.4896254378873619</v>
      </c>
      <c r="F38" s="23">
        <v>0.50956615467528965</v>
      </c>
      <c r="G38" s="23">
        <v>0</v>
      </c>
      <c r="H38" s="23">
        <v>5.3893829156561571E-4</v>
      </c>
      <c r="I38" s="24">
        <v>18555</v>
      </c>
      <c r="J38" s="23" t="s">
        <v>588</v>
      </c>
      <c r="K38" s="23" t="s">
        <v>588</v>
      </c>
      <c r="L38" s="23" t="s">
        <v>588</v>
      </c>
      <c r="M38" s="23" t="s">
        <v>588</v>
      </c>
      <c r="N38" s="24" t="s">
        <v>588</v>
      </c>
    </row>
    <row r="39" spans="2:14" x14ac:dyDescent="0.3">
      <c r="B39" s="33" t="s">
        <v>262</v>
      </c>
      <c r="C39" s="18" t="s">
        <v>272</v>
      </c>
      <c r="D39" s="18" t="s">
        <v>354</v>
      </c>
      <c r="E39" s="23">
        <v>0.49978885135135137</v>
      </c>
      <c r="F39" s="23">
        <v>0.49968327702702703</v>
      </c>
      <c r="G39" s="23">
        <v>4.2229729729729732E-4</v>
      </c>
      <c r="H39" s="23">
        <v>2.1114864864864866E-4</v>
      </c>
      <c r="I39" s="24">
        <v>47360</v>
      </c>
      <c r="J39" s="23">
        <v>0.4709855695425238</v>
      </c>
      <c r="K39" s="23">
        <v>0.52870739944734413</v>
      </c>
      <c r="L39" s="23">
        <v>3.0703101013202335E-4</v>
      </c>
      <c r="M39" s="23">
        <v>3.0703101013202335E-4</v>
      </c>
      <c r="N39" s="24">
        <v>16285</v>
      </c>
    </row>
    <row r="40" spans="2:14" x14ac:dyDescent="0.3">
      <c r="B40" s="33" t="s">
        <v>262</v>
      </c>
      <c r="C40" s="18" t="s">
        <v>273</v>
      </c>
      <c r="D40" s="18" t="s">
        <v>378</v>
      </c>
      <c r="E40" s="23">
        <v>0.4752252252252252</v>
      </c>
      <c r="F40" s="23">
        <v>0.52442827442827444</v>
      </c>
      <c r="G40" s="23">
        <v>0</v>
      </c>
      <c r="H40" s="23">
        <v>1.7325017325017325E-4</v>
      </c>
      <c r="I40" s="24">
        <v>28860</v>
      </c>
      <c r="J40" s="23">
        <v>0.44801714898177919</v>
      </c>
      <c r="K40" s="23">
        <v>0.55091103965702037</v>
      </c>
      <c r="L40" s="23">
        <v>0</v>
      </c>
      <c r="M40" s="23">
        <v>0</v>
      </c>
      <c r="N40" s="24">
        <v>4665</v>
      </c>
    </row>
    <row r="41" spans="2:14" x14ac:dyDescent="0.3">
      <c r="B41" s="33" t="s">
        <v>274</v>
      </c>
      <c r="C41" s="18" t="s">
        <v>275</v>
      </c>
      <c r="D41" s="18" t="s">
        <v>355</v>
      </c>
      <c r="E41" s="23">
        <v>0.49112543381259294</v>
      </c>
      <c r="F41" s="23">
        <v>0.50818046603867129</v>
      </c>
      <c r="G41" s="23">
        <v>0</v>
      </c>
      <c r="H41" s="23">
        <v>6.9410014873574617E-4</v>
      </c>
      <c r="I41" s="24">
        <v>50425</v>
      </c>
      <c r="J41" s="23">
        <v>0.47903156074362302</v>
      </c>
      <c r="K41" s="23">
        <v>0.52053610030263731</v>
      </c>
      <c r="L41" s="23">
        <v>0</v>
      </c>
      <c r="M41" s="23">
        <v>0</v>
      </c>
      <c r="N41" s="24">
        <v>11565</v>
      </c>
    </row>
    <row r="42" spans="2:14" x14ac:dyDescent="0.3">
      <c r="B42" s="33" t="s">
        <v>274</v>
      </c>
      <c r="C42" s="18" t="s">
        <v>276</v>
      </c>
      <c r="D42" s="18" t="s">
        <v>379</v>
      </c>
      <c r="E42" s="23">
        <v>0.48367060709276699</v>
      </c>
      <c r="F42" s="23">
        <v>0.5161290322580645</v>
      </c>
      <c r="G42" s="23">
        <v>6.6786883056167774E-5</v>
      </c>
      <c r="H42" s="23">
        <v>6.6786883056167774E-5</v>
      </c>
      <c r="I42" s="24">
        <v>74865</v>
      </c>
      <c r="J42" s="23">
        <v>0.47713920817369093</v>
      </c>
      <c r="K42" s="23">
        <v>0.52260536398467428</v>
      </c>
      <c r="L42" s="23">
        <v>2.5542784163473821E-4</v>
      </c>
      <c r="M42" s="23">
        <v>0</v>
      </c>
      <c r="N42" s="24">
        <v>19575</v>
      </c>
    </row>
    <row r="43" spans="2:14" x14ac:dyDescent="0.3">
      <c r="B43" s="33" t="s">
        <v>274</v>
      </c>
      <c r="C43" s="18" t="s">
        <v>277</v>
      </c>
      <c r="D43" s="18" t="s">
        <v>380</v>
      </c>
      <c r="E43" s="23">
        <v>0.48551959114139692</v>
      </c>
      <c r="F43" s="23">
        <v>0.5143384440658717</v>
      </c>
      <c r="G43" s="23">
        <v>1.4196479273140261E-4</v>
      </c>
      <c r="H43" s="23">
        <v>1.4196479273140261E-4</v>
      </c>
      <c r="I43" s="24">
        <v>35220</v>
      </c>
      <c r="J43" s="23">
        <v>0.47885835095137419</v>
      </c>
      <c r="K43" s="23">
        <v>0.52078928823114867</v>
      </c>
      <c r="L43" s="23">
        <v>0</v>
      </c>
      <c r="M43" s="23">
        <v>0</v>
      </c>
      <c r="N43" s="24">
        <v>14190</v>
      </c>
    </row>
    <row r="44" spans="2:14" x14ac:dyDescent="0.3">
      <c r="B44" s="33" t="s">
        <v>274</v>
      </c>
      <c r="C44" s="18" t="s">
        <v>278</v>
      </c>
      <c r="D44" s="18" t="s">
        <v>356</v>
      </c>
      <c r="E44" s="23">
        <v>0.48686744203959026</v>
      </c>
      <c r="F44" s="23">
        <v>0.5131325579604098</v>
      </c>
      <c r="G44" s="23">
        <v>7.7023800354309477E-5</v>
      </c>
      <c r="H44" s="23">
        <v>0</v>
      </c>
      <c r="I44" s="24">
        <v>64915</v>
      </c>
      <c r="J44" s="23">
        <v>0.46647398843930638</v>
      </c>
      <c r="K44" s="23">
        <v>0.53352601156069368</v>
      </c>
      <c r="L44" s="23">
        <v>0</v>
      </c>
      <c r="M44" s="23">
        <v>0</v>
      </c>
      <c r="N44" s="24">
        <v>17300</v>
      </c>
    </row>
    <row r="45" spans="2:14" x14ac:dyDescent="0.3">
      <c r="B45" s="33" t="s">
        <v>279</v>
      </c>
      <c r="C45" s="18" t="s">
        <v>280</v>
      </c>
      <c r="D45" s="18" t="s">
        <v>381</v>
      </c>
      <c r="E45" s="23">
        <v>0.491762621789194</v>
      </c>
      <c r="F45" s="23">
        <v>0.5078830823737821</v>
      </c>
      <c r="G45" s="23">
        <v>1.771479185119575E-4</v>
      </c>
      <c r="H45" s="23">
        <v>0</v>
      </c>
      <c r="I45" s="24">
        <v>28225</v>
      </c>
      <c r="J45" s="23">
        <v>0.480955088118249</v>
      </c>
      <c r="K45" s="23">
        <v>0.51904491188175095</v>
      </c>
      <c r="L45" s="23">
        <v>0</v>
      </c>
      <c r="M45" s="23">
        <v>0</v>
      </c>
      <c r="N45" s="24">
        <v>8795</v>
      </c>
    </row>
    <row r="46" spans="2:14" x14ac:dyDescent="0.3">
      <c r="B46" s="33" t="s">
        <v>279</v>
      </c>
      <c r="C46" s="18" t="s">
        <v>281</v>
      </c>
      <c r="D46" s="18" t="s">
        <v>357</v>
      </c>
      <c r="E46" s="23">
        <v>0.4795735190121308</v>
      </c>
      <c r="F46" s="23">
        <v>0.52015449056193219</v>
      </c>
      <c r="G46" s="23">
        <v>1.6319425556220421E-4</v>
      </c>
      <c r="H46" s="23">
        <v>5.43980851874014E-5</v>
      </c>
      <c r="I46" s="24">
        <v>91915</v>
      </c>
      <c r="J46" s="23">
        <v>0.46703755215577192</v>
      </c>
      <c r="K46" s="23">
        <v>0.53296244784422808</v>
      </c>
      <c r="L46" s="23">
        <v>0</v>
      </c>
      <c r="M46" s="23">
        <v>0</v>
      </c>
      <c r="N46" s="24">
        <v>17975</v>
      </c>
    </row>
    <row r="47" spans="2:14" x14ac:dyDescent="0.3">
      <c r="B47" s="33" t="s">
        <v>279</v>
      </c>
      <c r="C47" s="18" t="s">
        <v>282</v>
      </c>
      <c r="D47" s="18" t="s">
        <v>382</v>
      </c>
      <c r="E47" s="23">
        <v>0.49404373368146215</v>
      </c>
      <c r="F47" s="23">
        <v>0.50587467362924277</v>
      </c>
      <c r="G47" s="23">
        <v>8.1592689295039166E-5</v>
      </c>
      <c r="H47" s="23">
        <v>8.1592689295039166E-5</v>
      </c>
      <c r="I47" s="24">
        <v>61280</v>
      </c>
      <c r="J47" s="23">
        <v>0.48267808485792135</v>
      </c>
      <c r="K47" s="23">
        <v>0.51693265862203197</v>
      </c>
      <c r="L47" s="23">
        <v>0</v>
      </c>
      <c r="M47" s="23">
        <v>0</v>
      </c>
      <c r="N47" s="24">
        <v>12845</v>
      </c>
    </row>
    <row r="48" spans="2:14" x14ac:dyDescent="0.3">
      <c r="B48" s="33" t="s">
        <v>283</v>
      </c>
      <c r="C48" s="18" t="s">
        <v>284</v>
      </c>
      <c r="D48" s="18" t="s">
        <v>383</v>
      </c>
      <c r="E48" s="23">
        <v>0.47802469135802467</v>
      </c>
      <c r="F48" s="23">
        <v>0.5121975308641975</v>
      </c>
      <c r="G48" s="23">
        <v>1.9753086419753085E-4</v>
      </c>
      <c r="H48" s="23">
        <v>9.5802469135802468E-3</v>
      </c>
      <c r="I48" s="24">
        <v>50625</v>
      </c>
      <c r="J48" s="23">
        <v>0.45518763796909495</v>
      </c>
      <c r="K48" s="23">
        <v>0.53245033112582785</v>
      </c>
      <c r="L48" s="23">
        <v>4.4150110375275938E-4</v>
      </c>
      <c r="M48" s="23">
        <v>1.1920529801324504E-2</v>
      </c>
      <c r="N48" s="24">
        <v>11325</v>
      </c>
    </row>
    <row r="49" spans="2:14" x14ac:dyDescent="0.3">
      <c r="B49" s="33" t="s">
        <v>283</v>
      </c>
      <c r="C49" s="18" t="s">
        <v>285</v>
      </c>
      <c r="D49" s="18" t="s">
        <v>358</v>
      </c>
      <c r="E49" s="23">
        <v>0.48856548856548859</v>
      </c>
      <c r="F49" s="23">
        <v>0.51143451143451146</v>
      </c>
      <c r="G49" s="23">
        <v>2.0790020790020791E-4</v>
      </c>
      <c r="H49" s="23">
        <v>0</v>
      </c>
      <c r="I49" s="24">
        <v>24050</v>
      </c>
      <c r="J49" s="23">
        <v>0.47923757658270932</v>
      </c>
      <c r="K49" s="23">
        <v>0.52076242341729062</v>
      </c>
      <c r="L49" s="23">
        <v>0</v>
      </c>
      <c r="M49" s="23">
        <v>0</v>
      </c>
      <c r="N49" s="24">
        <v>7345</v>
      </c>
    </row>
    <row r="50" spans="2:14" x14ac:dyDescent="0.3">
      <c r="B50" s="33" t="s">
        <v>283</v>
      </c>
      <c r="C50" s="18" t="s">
        <v>286</v>
      </c>
      <c r="D50" s="18" t="s">
        <v>359</v>
      </c>
      <c r="E50" s="23">
        <v>0.47524901901599759</v>
      </c>
      <c r="F50" s="23">
        <v>0.52414729852097797</v>
      </c>
      <c r="G50" s="23">
        <v>0</v>
      </c>
      <c r="H50" s="23">
        <v>6.036824630244491E-4</v>
      </c>
      <c r="I50" s="24">
        <v>33130</v>
      </c>
      <c r="J50" s="23">
        <v>0.47340107591153618</v>
      </c>
      <c r="K50" s="23">
        <v>0.52540346682606098</v>
      </c>
      <c r="L50" s="23">
        <v>0</v>
      </c>
      <c r="M50" s="23">
        <v>5.977286312014345E-4</v>
      </c>
      <c r="N50" s="24">
        <v>8365</v>
      </c>
    </row>
    <row r="51" spans="2:14" x14ac:dyDescent="0.3">
      <c r="B51" s="33" t="s">
        <v>283</v>
      </c>
      <c r="C51" s="18" t="s">
        <v>287</v>
      </c>
      <c r="D51" s="18" t="s">
        <v>384</v>
      </c>
      <c r="E51" s="23">
        <v>0.47813097514340347</v>
      </c>
      <c r="F51" s="23">
        <v>0.52151051625239009</v>
      </c>
      <c r="G51" s="23">
        <v>3.5850860420650097E-4</v>
      </c>
      <c r="H51" s="23">
        <v>0</v>
      </c>
      <c r="I51" s="24">
        <v>41840</v>
      </c>
      <c r="J51" s="23">
        <v>0.46040942448821937</v>
      </c>
      <c r="K51" s="23">
        <v>0.53959057551178058</v>
      </c>
      <c r="L51" s="23">
        <v>3.8624951718810351E-4</v>
      </c>
      <c r="M51" s="23">
        <v>0</v>
      </c>
      <c r="N51" s="24">
        <v>12945</v>
      </c>
    </row>
    <row r="52" spans="2:14" x14ac:dyDescent="0.3">
      <c r="B52" s="33" t="s">
        <v>283</v>
      </c>
      <c r="C52" s="18" t="s">
        <v>288</v>
      </c>
      <c r="D52" s="18" t="s">
        <v>385</v>
      </c>
      <c r="E52" s="23">
        <v>0.48377028714107367</v>
      </c>
      <c r="F52" s="23">
        <v>0.51573033707865168</v>
      </c>
      <c r="G52" s="23">
        <v>1.2484394506866417E-4</v>
      </c>
      <c r="H52" s="23">
        <v>3.7453183520599252E-4</v>
      </c>
      <c r="I52" s="24">
        <v>40050</v>
      </c>
      <c r="J52" s="23">
        <v>0.47058823529411764</v>
      </c>
      <c r="K52" s="23">
        <v>0.52941176470588236</v>
      </c>
      <c r="L52" s="23">
        <v>0</v>
      </c>
      <c r="M52" s="23">
        <v>0</v>
      </c>
      <c r="N52" s="24">
        <v>7310</v>
      </c>
    </row>
    <row r="53" spans="2:14" x14ac:dyDescent="0.3">
      <c r="B53" s="33" t="s">
        <v>283</v>
      </c>
      <c r="C53" s="18" t="s">
        <v>289</v>
      </c>
      <c r="D53" s="18" t="s">
        <v>360</v>
      </c>
      <c r="E53" s="23">
        <v>0.47242963813900057</v>
      </c>
      <c r="F53" s="23">
        <v>0.527283170591614</v>
      </c>
      <c r="G53" s="23">
        <v>0</v>
      </c>
      <c r="H53" s="23">
        <v>0</v>
      </c>
      <c r="I53" s="24">
        <v>17410</v>
      </c>
      <c r="J53" s="23">
        <v>0.46206896551724136</v>
      </c>
      <c r="K53" s="23">
        <v>0.53793103448275859</v>
      </c>
      <c r="L53" s="23">
        <v>0</v>
      </c>
      <c r="M53" s="23">
        <v>0</v>
      </c>
      <c r="N53" s="24">
        <v>3625</v>
      </c>
    </row>
    <row r="54" spans="2:14" x14ac:dyDescent="0.3">
      <c r="B54" s="33" t="s">
        <v>290</v>
      </c>
      <c r="C54" s="18" t="s">
        <v>291</v>
      </c>
      <c r="D54" s="18" t="s">
        <v>361</v>
      </c>
      <c r="E54" s="23">
        <v>0.48625827814569539</v>
      </c>
      <c r="F54" s="23">
        <v>0.51374172185430467</v>
      </c>
      <c r="G54" s="23">
        <v>0</v>
      </c>
      <c r="H54" s="23">
        <v>0</v>
      </c>
      <c r="I54" s="24">
        <v>30200</v>
      </c>
      <c r="J54" s="23">
        <v>0.48496240601503759</v>
      </c>
      <c r="K54" s="23">
        <v>0.51503759398496241</v>
      </c>
      <c r="L54" s="23">
        <v>0</v>
      </c>
      <c r="M54" s="23">
        <v>0</v>
      </c>
      <c r="N54" s="24">
        <v>5320</v>
      </c>
    </row>
    <row r="55" spans="2:14" x14ac:dyDescent="0.3">
      <c r="B55" s="33" t="s">
        <v>290</v>
      </c>
      <c r="C55" s="18" t="s">
        <v>292</v>
      </c>
      <c r="D55" s="18" t="s">
        <v>386</v>
      </c>
      <c r="E55" s="23">
        <v>0.4833076527991782</v>
      </c>
      <c r="F55" s="23">
        <v>0.51643554185927065</v>
      </c>
      <c r="G55" s="23">
        <v>0</v>
      </c>
      <c r="H55" s="23">
        <v>2.5680534155110427E-4</v>
      </c>
      <c r="I55" s="24">
        <v>19470</v>
      </c>
      <c r="J55" s="23">
        <v>0.48571428571428571</v>
      </c>
      <c r="K55" s="23">
        <v>0.51428571428571423</v>
      </c>
      <c r="L55" s="23">
        <v>0</v>
      </c>
      <c r="M55" s="23">
        <v>0</v>
      </c>
      <c r="N55" s="24">
        <v>5600</v>
      </c>
    </row>
    <row r="56" spans="2:14" x14ac:dyDescent="0.3">
      <c r="B56" s="33" t="s">
        <v>290</v>
      </c>
      <c r="C56" s="18" t="s">
        <v>293</v>
      </c>
      <c r="D56" s="18" t="s">
        <v>362</v>
      </c>
      <c r="E56" s="23">
        <v>0.48984034833091439</v>
      </c>
      <c r="F56" s="23">
        <v>0.51015965166908561</v>
      </c>
      <c r="G56" s="23">
        <v>0</v>
      </c>
      <c r="H56" s="23">
        <v>0</v>
      </c>
      <c r="I56" s="24">
        <v>13780</v>
      </c>
      <c r="J56" s="23">
        <v>0.48942172073342738</v>
      </c>
      <c r="K56" s="23">
        <v>0.51057827926657262</v>
      </c>
      <c r="L56" s="23">
        <v>0</v>
      </c>
      <c r="M56" s="23">
        <v>0</v>
      </c>
      <c r="N56" s="24">
        <v>3545</v>
      </c>
    </row>
    <row r="57" spans="2:14" x14ac:dyDescent="0.3">
      <c r="B57" s="33" t="s">
        <v>290</v>
      </c>
      <c r="C57" s="18" t="s">
        <v>294</v>
      </c>
      <c r="D57" s="18" t="s">
        <v>363</v>
      </c>
      <c r="E57" s="23">
        <v>0.48315047021943575</v>
      </c>
      <c r="F57" s="23">
        <v>0.51645768025078365</v>
      </c>
      <c r="G57" s="23">
        <v>0</v>
      </c>
      <c r="H57" s="23">
        <v>3.9184952978056425E-4</v>
      </c>
      <c r="I57" s="24">
        <v>12760</v>
      </c>
      <c r="J57" s="23" t="s">
        <v>588</v>
      </c>
      <c r="K57" s="23" t="s">
        <v>588</v>
      </c>
      <c r="L57" s="23" t="s">
        <v>588</v>
      </c>
      <c r="M57" s="23" t="s">
        <v>588</v>
      </c>
      <c r="N57" s="24" t="s">
        <v>588</v>
      </c>
    </row>
    <row r="58" spans="2:14" x14ac:dyDescent="0.3">
      <c r="B58" s="33" t="s">
        <v>290</v>
      </c>
      <c r="C58" s="18" t="s">
        <v>295</v>
      </c>
      <c r="D58" s="18" t="s">
        <v>387</v>
      </c>
      <c r="E58" s="23">
        <v>0.47903340440653874</v>
      </c>
      <c r="F58" s="23">
        <v>0.52096659559346126</v>
      </c>
      <c r="G58" s="23">
        <v>0</v>
      </c>
      <c r="H58" s="23">
        <v>0</v>
      </c>
      <c r="I58" s="24">
        <v>7035</v>
      </c>
      <c r="J58" s="23">
        <v>0.47758620689655173</v>
      </c>
      <c r="K58" s="23">
        <v>0.52241379310344827</v>
      </c>
      <c r="L58" s="23">
        <v>0</v>
      </c>
      <c r="M58" s="23">
        <v>0</v>
      </c>
      <c r="N58" s="24">
        <v>2900</v>
      </c>
    </row>
    <row r="59" spans="2:14" x14ac:dyDescent="0.3">
      <c r="B59" s="33" t="s">
        <v>290</v>
      </c>
      <c r="C59" s="18" t="s">
        <v>296</v>
      </c>
      <c r="D59" s="18" t="s">
        <v>388</v>
      </c>
      <c r="E59" s="23">
        <v>0.48815426997245182</v>
      </c>
      <c r="F59" s="23">
        <v>0.51129476584022038</v>
      </c>
      <c r="G59" s="23">
        <v>3.6730945821854911E-4</v>
      </c>
      <c r="H59" s="23">
        <v>1.8365472910927456E-4</v>
      </c>
      <c r="I59" s="24">
        <v>27225</v>
      </c>
      <c r="J59" s="23">
        <v>0.48653500897666069</v>
      </c>
      <c r="K59" s="23">
        <v>0.51166965888689409</v>
      </c>
      <c r="L59" s="23">
        <v>0</v>
      </c>
      <c r="M59" s="23">
        <v>0</v>
      </c>
      <c r="N59" s="24">
        <v>2785</v>
      </c>
    </row>
    <row r="60" spans="2:14" x14ac:dyDescent="0.3">
      <c r="B60" s="33" t="s">
        <v>290</v>
      </c>
      <c r="C60" s="18" t="s">
        <v>297</v>
      </c>
      <c r="D60" s="18" t="s">
        <v>364</v>
      </c>
      <c r="E60" s="23">
        <v>0.47434119278779474</v>
      </c>
      <c r="F60" s="23">
        <v>0.52519648636153493</v>
      </c>
      <c r="G60" s="23">
        <v>0</v>
      </c>
      <c r="H60" s="23">
        <v>2.311604253351826E-4</v>
      </c>
      <c r="I60" s="24">
        <v>21630</v>
      </c>
      <c r="J60" s="23">
        <v>0.46569814366424533</v>
      </c>
      <c r="K60" s="23">
        <v>0.53430185633575467</v>
      </c>
      <c r="L60" s="23">
        <v>0</v>
      </c>
      <c r="M60" s="23">
        <v>0</v>
      </c>
      <c r="N60" s="24">
        <v>6195</v>
      </c>
    </row>
    <row r="61" spans="2:14" ht="6.75" customHeight="1" x14ac:dyDescent="0.3">
      <c r="I61" s="24"/>
    </row>
    <row r="62" spans="2:14" x14ac:dyDescent="0.3">
      <c r="B62" s="33" t="s">
        <v>250</v>
      </c>
      <c r="C62" s="18" t="s">
        <v>38</v>
      </c>
      <c r="D62" s="21" t="s">
        <v>152</v>
      </c>
      <c r="E62" s="23">
        <v>0.49748892171344167</v>
      </c>
      <c r="F62" s="23">
        <v>0.50251107828655839</v>
      </c>
      <c r="G62" s="23">
        <v>0</v>
      </c>
      <c r="H62" s="23">
        <v>0</v>
      </c>
      <c r="I62" s="24">
        <v>16925</v>
      </c>
      <c r="J62" s="23" t="s">
        <v>588</v>
      </c>
      <c r="K62" s="23" t="s">
        <v>588</v>
      </c>
      <c r="L62" s="23" t="s">
        <v>588</v>
      </c>
      <c r="M62" s="23" t="s">
        <v>588</v>
      </c>
      <c r="N62" s="24" t="s">
        <v>588</v>
      </c>
    </row>
    <row r="63" spans="2:14" x14ac:dyDescent="0.3">
      <c r="B63" s="33" t="s">
        <v>250</v>
      </c>
      <c r="C63" s="18" t="s">
        <v>40</v>
      </c>
      <c r="D63" s="21" t="s">
        <v>153</v>
      </c>
      <c r="E63" s="23">
        <v>0.49617633828160146</v>
      </c>
      <c r="F63" s="23">
        <v>0.50292397660818711</v>
      </c>
      <c r="G63" s="23">
        <v>4.4984255510571302E-4</v>
      </c>
      <c r="H63" s="23">
        <v>0</v>
      </c>
      <c r="I63" s="24">
        <v>11115</v>
      </c>
      <c r="J63" s="23">
        <v>0.4968394437420986</v>
      </c>
      <c r="K63" s="23">
        <v>0.50316055625790135</v>
      </c>
      <c r="L63" s="23">
        <v>0</v>
      </c>
      <c r="M63" s="23">
        <v>0</v>
      </c>
      <c r="N63" s="24">
        <v>3955</v>
      </c>
    </row>
    <row r="64" spans="2:14" x14ac:dyDescent="0.3">
      <c r="B64" s="33" t="s">
        <v>250</v>
      </c>
      <c r="C64" s="18" t="s">
        <v>42</v>
      </c>
      <c r="D64" s="21" t="s">
        <v>300</v>
      </c>
      <c r="E64" s="23">
        <v>0.47215639810426541</v>
      </c>
      <c r="F64" s="23">
        <v>0.52725118483412325</v>
      </c>
      <c r="G64" s="23">
        <v>5.9241706161137445E-4</v>
      </c>
      <c r="H64" s="23">
        <v>0</v>
      </c>
      <c r="I64" s="24">
        <v>8440</v>
      </c>
      <c r="J64" s="23">
        <v>0.48339973439575035</v>
      </c>
      <c r="K64" s="23">
        <v>0.51527224435590968</v>
      </c>
      <c r="L64" s="23">
        <v>0</v>
      </c>
      <c r="M64" s="23">
        <v>0</v>
      </c>
      <c r="N64" s="24">
        <v>3765</v>
      </c>
    </row>
    <row r="65" spans="2:14" x14ac:dyDescent="0.3">
      <c r="B65" s="33" t="s">
        <v>250</v>
      </c>
      <c r="C65" s="18" t="s">
        <v>43</v>
      </c>
      <c r="D65" s="21" t="s">
        <v>301</v>
      </c>
      <c r="E65" s="23">
        <v>0.48783877692842254</v>
      </c>
      <c r="F65" s="23">
        <v>0.51216122307157752</v>
      </c>
      <c r="G65" s="23">
        <v>0</v>
      </c>
      <c r="H65" s="23">
        <v>0</v>
      </c>
      <c r="I65" s="24">
        <v>14390</v>
      </c>
      <c r="J65" s="23" t="s">
        <v>588</v>
      </c>
      <c r="K65" s="23" t="s">
        <v>588</v>
      </c>
      <c r="L65" s="23" t="s">
        <v>588</v>
      </c>
      <c r="M65" s="23" t="s">
        <v>588</v>
      </c>
      <c r="N65" s="24" t="s">
        <v>588</v>
      </c>
    </row>
    <row r="66" spans="2:14" x14ac:dyDescent="0.3">
      <c r="B66" s="33" t="s">
        <v>250</v>
      </c>
      <c r="C66" s="18" t="s">
        <v>45</v>
      </c>
      <c r="D66" s="21" t="s">
        <v>156</v>
      </c>
      <c r="E66" s="23">
        <v>0.46402640264026401</v>
      </c>
      <c r="F66" s="23">
        <v>0.53597359735973593</v>
      </c>
      <c r="G66" s="23">
        <v>0</v>
      </c>
      <c r="H66" s="23">
        <v>0</v>
      </c>
      <c r="I66" s="24">
        <v>7575</v>
      </c>
      <c r="J66" s="23">
        <v>0.46366782006920415</v>
      </c>
      <c r="K66" s="23">
        <v>0.53633217993079585</v>
      </c>
      <c r="L66" s="23">
        <v>0</v>
      </c>
      <c r="M66" s="23">
        <v>0</v>
      </c>
      <c r="N66" s="24">
        <v>1445</v>
      </c>
    </row>
    <row r="67" spans="2:14" x14ac:dyDescent="0.3">
      <c r="B67" s="33" t="s">
        <v>250</v>
      </c>
      <c r="C67" s="18" t="s">
        <v>47</v>
      </c>
      <c r="D67" s="21" t="s">
        <v>158</v>
      </c>
      <c r="E67" s="23">
        <v>0.48040786598689</v>
      </c>
      <c r="F67" s="23">
        <v>0.51944646758922064</v>
      </c>
      <c r="G67" s="23">
        <v>0</v>
      </c>
      <c r="H67" s="23">
        <v>1.4566642388929351E-4</v>
      </c>
      <c r="I67" s="24">
        <v>34325</v>
      </c>
      <c r="J67" s="23">
        <v>0.46846295162278018</v>
      </c>
      <c r="K67" s="23">
        <v>0.53153704837721982</v>
      </c>
      <c r="L67" s="23">
        <v>0</v>
      </c>
      <c r="M67" s="23">
        <v>0</v>
      </c>
      <c r="N67" s="24">
        <v>8165</v>
      </c>
    </row>
    <row r="68" spans="2:14" x14ac:dyDescent="0.3">
      <c r="B68" s="33" t="s">
        <v>250</v>
      </c>
      <c r="C68" s="18" t="s">
        <v>48</v>
      </c>
      <c r="D68" s="21" t="s">
        <v>159</v>
      </c>
      <c r="E68" s="23">
        <v>0.48399558498896245</v>
      </c>
      <c r="F68" s="23">
        <v>0.51600441501103755</v>
      </c>
      <c r="G68" s="23">
        <v>0</v>
      </c>
      <c r="H68" s="23">
        <v>5.5187637969094923E-4</v>
      </c>
      <c r="I68" s="24">
        <v>9060</v>
      </c>
      <c r="J68" s="23">
        <v>0.46253229974160209</v>
      </c>
      <c r="K68" s="23">
        <v>0.53746770025839796</v>
      </c>
      <c r="L68" s="23">
        <v>0</v>
      </c>
      <c r="M68" s="23">
        <v>0</v>
      </c>
      <c r="N68" s="24">
        <v>1935</v>
      </c>
    </row>
    <row r="69" spans="2:14" x14ac:dyDescent="0.3">
      <c r="B69" s="33" t="s">
        <v>250</v>
      </c>
      <c r="C69" s="18" t="s">
        <v>49</v>
      </c>
      <c r="D69" s="21" t="s">
        <v>302</v>
      </c>
      <c r="E69" s="23">
        <v>0.48597771801767192</v>
      </c>
      <c r="F69" s="23">
        <v>0.51363810987322323</v>
      </c>
      <c r="G69" s="23">
        <v>0</v>
      </c>
      <c r="H69" s="23">
        <v>0</v>
      </c>
      <c r="I69" s="24">
        <v>13015</v>
      </c>
      <c r="J69" s="23">
        <v>0.48803827751196172</v>
      </c>
      <c r="K69" s="23">
        <v>0.51355661881977677</v>
      </c>
      <c r="L69" s="23">
        <v>0</v>
      </c>
      <c r="M69" s="23">
        <v>0</v>
      </c>
      <c r="N69" s="24">
        <v>3135</v>
      </c>
    </row>
    <row r="70" spans="2:14" x14ac:dyDescent="0.3">
      <c r="B70" s="33" t="s">
        <v>250</v>
      </c>
      <c r="C70" s="18" t="s">
        <v>50</v>
      </c>
      <c r="D70" s="21" t="s">
        <v>160</v>
      </c>
      <c r="E70" s="23">
        <v>0.47076023391812866</v>
      </c>
      <c r="F70" s="23">
        <v>0.52014294996751143</v>
      </c>
      <c r="G70" s="23">
        <v>0</v>
      </c>
      <c r="H70" s="23">
        <v>8.771929824561403E-3</v>
      </c>
      <c r="I70" s="24">
        <v>15390</v>
      </c>
      <c r="J70" s="23">
        <v>0.5</v>
      </c>
      <c r="K70" s="23">
        <v>0.49469964664310956</v>
      </c>
      <c r="L70" s="23">
        <v>0</v>
      </c>
      <c r="M70" s="23">
        <v>5.3003533568904597E-3</v>
      </c>
      <c r="N70" s="24">
        <v>2830</v>
      </c>
    </row>
    <row r="71" spans="2:14" x14ac:dyDescent="0.3">
      <c r="B71" s="33" t="s">
        <v>250</v>
      </c>
      <c r="C71" s="18" t="s">
        <v>58</v>
      </c>
      <c r="D71" s="21" t="s">
        <v>166</v>
      </c>
      <c r="E71" s="23">
        <v>0.48258950465914663</v>
      </c>
      <c r="F71" s="23">
        <v>0.51741049534085337</v>
      </c>
      <c r="G71" s="23">
        <v>4.9043648847474255E-4</v>
      </c>
      <c r="H71" s="23">
        <v>0</v>
      </c>
      <c r="I71" s="24">
        <v>10195</v>
      </c>
      <c r="J71" s="23">
        <v>0.44871794871794873</v>
      </c>
      <c r="K71" s="23">
        <v>0.55128205128205132</v>
      </c>
      <c r="L71" s="23">
        <v>0</v>
      </c>
      <c r="M71" s="23">
        <v>0</v>
      </c>
      <c r="N71" s="24">
        <v>390</v>
      </c>
    </row>
    <row r="72" spans="2:14" x14ac:dyDescent="0.3">
      <c r="B72" s="33" t="s">
        <v>250</v>
      </c>
      <c r="C72" s="18" t="s">
        <v>59</v>
      </c>
      <c r="D72" s="21" t="s">
        <v>167</v>
      </c>
      <c r="E72" s="23">
        <v>0.48218347232752085</v>
      </c>
      <c r="F72" s="23">
        <v>0.5178165276724791</v>
      </c>
      <c r="G72" s="23">
        <v>0</v>
      </c>
      <c r="H72" s="23">
        <v>0</v>
      </c>
      <c r="I72" s="24">
        <v>6595</v>
      </c>
      <c r="J72" s="23">
        <v>0.46712018140589567</v>
      </c>
      <c r="K72" s="23">
        <v>0.53061224489795922</v>
      </c>
      <c r="L72" s="23">
        <v>0</v>
      </c>
      <c r="M72" s="23">
        <v>0</v>
      </c>
      <c r="N72" s="24">
        <v>2205</v>
      </c>
    </row>
    <row r="73" spans="2:14" x14ac:dyDescent="0.3">
      <c r="B73" s="33" t="s">
        <v>250</v>
      </c>
      <c r="C73" s="18" t="s">
        <v>68</v>
      </c>
      <c r="D73" s="21" t="s">
        <v>303</v>
      </c>
      <c r="E73" s="23">
        <v>0.47473487211478477</v>
      </c>
      <c r="F73" s="23">
        <v>0.52464129756706179</v>
      </c>
      <c r="G73" s="23">
        <v>6.2383031815346226E-4</v>
      </c>
      <c r="H73" s="23">
        <v>0</v>
      </c>
      <c r="I73" s="24">
        <v>8015</v>
      </c>
      <c r="J73" s="23">
        <v>0.46514285714285714</v>
      </c>
      <c r="K73" s="23">
        <v>0.53485714285714281</v>
      </c>
      <c r="L73" s="23">
        <v>1.1428571428571429E-3</v>
      </c>
      <c r="M73" s="23">
        <v>0</v>
      </c>
      <c r="N73" s="24">
        <v>4375</v>
      </c>
    </row>
    <row r="74" spans="2:14" x14ac:dyDescent="0.3">
      <c r="B74" s="33" t="s">
        <v>250</v>
      </c>
      <c r="C74" s="18" t="s">
        <v>69</v>
      </c>
      <c r="D74" s="21" t="s">
        <v>172</v>
      </c>
      <c r="E74" s="23">
        <v>0.4849044978434997</v>
      </c>
      <c r="F74" s="23">
        <v>0.51509550215650035</v>
      </c>
      <c r="G74" s="23">
        <v>6.1614294516327791E-4</v>
      </c>
      <c r="H74" s="23">
        <v>0</v>
      </c>
      <c r="I74" s="24">
        <v>8115</v>
      </c>
      <c r="J74" s="23">
        <v>0.46035242290748901</v>
      </c>
      <c r="K74" s="23">
        <v>0.53964757709251099</v>
      </c>
      <c r="L74" s="23">
        <v>0</v>
      </c>
      <c r="M74" s="23">
        <v>0</v>
      </c>
      <c r="N74" s="24">
        <v>2270</v>
      </c>
    </row>
    <row r="75" spans="2:14" x14ac:dyDescent="0.3">
      <c r="B75" s="33" t="s">
        <v>240</v>
      </c>
      <c r="C75" s="18" t="s">
        <v>21</v>
      </c>
      <c r="D75" s="21" t="s">
        <v>304</v>
      </c>
      <c r="E75" s="23" t="s">
        <v>588</v>
      </c>
      <c r="F75" s="23" t="s">
        <v>588</v>
      </c>
      <c r="G75" s="23" t="s">
        <v>588</v>
      </c>
      <c r="H75" s="23" t="s">
        <v>588</v>
      </c>
      <c r="I75" s="24" t="s">
        <v>588</v>
      </c>
      <c r="J75" s="23" t="s">
        <v>588</v>
      </c>
      <c r="K75" s="23" t="s">
        <v>588</v>
      </c>
      <c r="L75" s="23" t="s">
        <v>588</v>
      </c>
      <c r="M75" s="23" t="s">
        <v>588</v>
      </c>
      <c r="N75" s="24" t="s">
        <v>588</v>
      </c>
    </row>
    <row r="76" spans="2:14" x14ac:dyDescent="0.3">
      <c r="B76" s="33" t="s">
        <v>240</v>
      </c>
      <c r="C76" s="18" t="s">
        <v>22</v>
      </c>
      <c r="D76" s="21" t="s">
        <v>141</v>
      </c>
      <c r="E76" s="23">
        <v>0.49884348496530456</v>
      </c>
      <c r="F76" s="23">
        <v>0.50115651503469549</v>
      </c>
      <c r="G76" s="23">
        <v>0</v>
      </c>
      <c r="H76" s="23">
        <v>0</v>
      </c>
      <c r="I76" s="24">
        <v>25940</v>
      </c>
      <c r="J76" s="23">
        <v>0.49197487787857641</v>
      </c>
      <c r="K76" s="23">
        <v>0.50802512212142359</v>
      </c>
      <c r="L76" s="23">
        <v>0</v>
      </c>
      <c r="M76" s="23">
        <v>0</v>
      </c>
      <c r="N76" s="24">
        <v>7165</v>
      </c>
    </row>
    <row r="77" spans="2:14" x14ac:dyDescent="0.3">
      <c r="B77" s="33" t="s">
        <v>240</v>
      </c>
      <c r="C77" s="18" t="s">
        <v>23</v>
      </c>
      <c r="D77" s="21" t="s">
        <v>305</v>
      </c>
      <c r="E77" s="23">
        <v>0.46831275720164611</v>
      </c>
      <c r="F77" s="23">
        <v>0.531275720164609</v>
      </c>
      <c r="G77" s="23">
        <v>4.1152263374485596E-4</v>
      </c>
      <c r="H77" s="23">
        <v>0</v>
      </c>
      <c r="I77" s="24">
        <v>12150</v>
      </c>
      <c r="J77" s="23">
        <v>0.46634615384615385</v>
      </c>
      <c r="K77" s="23">
        <v>0.53365384615384615</v>
      </c>
      <c r="L77" s="23">
        <v>0</v>
      </c>
      <c r="M77" s="23">
        <v>0</v>
      </c>
      <c r="N77" s="24">
        <v>4160</v>
      </c>
    </row>
    <row r="78" spans="2:14" x14ac:dyDescent="0.3">
      <c r="B78" s="33" t="s">
        <v>240</v>
      </c>
      <c r="C78" s="18" t="s">
        <v>24</v>
      </c>
      <c r="D78" s="21" t="s">
        <v>142</v>
      </c>
      <c r="E78" s="23">
        <v>0.48523698523698522</v>
      </c>
      <c r="F78" s="23">
        <v>0.51476301476301478</v>
      </c>
      <c r="G78" s="23">
        <v>0</v>
      </c>
      <c r="H78" s="23">
        <v>3.885003885003885E-4</v>
      </c>
      <c r="I78" s="24">
        <v>12870</v>
      </c>
      <c r="J78" s="23" t="s">
        <v>588</v>
      </c>
      <c r="K78" s="23" t="s">
        <v>588</v>
      </c>
      <c r="L78" s="23" t="s">
        <v>588</v>
      </c>
      <c r="M78" s="23" t="s">
        <v>588</v>
      </c>
      <c r="N78" s="24" t="s">
        <v>588</v>
      </c>
    </row>
    <row r="79" spans="2:14" x14ac:dyDescent="0.3">
      <c r="B79" s="33" t="s">
        <v>240</v>
      </c>
      <c r="C79" s="18" t="s">
        <v>25</v>
      </c>
      <c r="D79" s="21" t="s">
        <v>306</v>
      </c>
      <c r="E79" s="23">
        <v>0.49010416666666667</v>
      </c>
      <c r="F79" s="23">
        <v>0.50937500000000002</v>
      </c>
      <c r="G79" s="23">
        <v>5.2083333333333333E-4</v>
      </c>
      <c r="H79" s="23">
        <v>0</v>
      </c>
      <c r="I79" s="24">
        <v>9600</v>
      </c>
      <c r="J79" s="23">
        <v>0.46842878120411158</v>
      </c>
      <c r="K79" s="23">
        <v>0.53157121879588842</v>
      </c>
      <c r="L79" s="23">
        <v>0</v>
      </c>
      <c r="M79" s="23">
        <v>0</v>
      </c>
      <c r="N79" s="24">
        <v>3405</v>
      </c>
    </row>
    <row r="80" spans="2:14" x14ac:dyDescent="0.3">
      <c r="B80" s="33" t="s">
        <v>240</v>
      </c>
      <c r="C80" s="18" t="s">
        <v>26</v>
      </c>
      <c r="D80" s="21" t="s">
        <v>307</v>
      </c>
      <c r="E80" s="23">
        <v>0.48032936870997256</v>
      </c>
      <c r="F80" s="23">
        <v>0.50411710887465688</v>
      </c>
      <c r="G80" s="23">
        <v>1.5096065873741994E-2</v>
      </c>
      <c r="H80" s="23">
        <v>0</v>
      </c>
      <c r="I80" s="24">
        <v>10930</v>
      </c>
      <c r="J80" s="23">
        <v>0.49479166666666669</v>
      </c>
      <c r="K80" s="23">
        <v>0.4826388888888889</v>
      </c>
      <c r="L80" s="23">
        <v>2.0833333333333332E-2</v>
      </c>
      <c r="M80" s="23">
        <v>0</v>
      </c>
      <c r="N80" s="24">
        <v>2880</v>
      </c>
    </row>
    <row r="81" spans="2:14" x14ac:dyDescent="0.3">
      <c r="B81" s="33" t="s">
        <v>240</v>
      </c>
      <c r="C81" s="18" t="s">
        <v>27</v>
      </c>
      <c r="D81" s="21" t="s">
        <v>143</v>
      </c>
      <c r="E81" s="23">
        <v>0.46342571558382556</v>
      </c>
      <c r="F81" s="23">
        <v>0.53566560654248074</v>
      </c>
      <c r="G81" s="23">
        <v>4.5433893684688776E-4</v>
      </c>
      <c r="H81" s="23">
        <v>0</v>
      </c>
      <c r="I81" s="24">
        <v>11005</v>
      </c>
      <c r="J81" s="23">
        <v>0.46296296296296297</v>
      </c>
      <c r="K81" s="23">
        <v>0.53703703703703709</v>
      </c>
      <c r="L81" s="23">
        <v>0</v>
      </c>
      <c r="M81" s="23">
        <v>0</v>
      </c>
      <c r="N81" s="24">
        <v>1890</v>
      </c>
    </row>
    <row r="82" spans="2:14" x14ac:dyDescent="0.3">
      <c r="B82" s="33" t="s">
        <v>240</v>
      </c>
      <c r="C82" s="18" t="s">
        <v>28</v>
      </c>
      <c r="D82" s="21" t="s">
        <v>144</v>
      </c>
      <c r="E82" s="23">
        <v>0.48621629809148742</v>
      </c>
      <c r="F82" s="23">
        <v>0.51378370190851252</v>
      </c>
      <c r="G82" s="23">
        <v>0</v>
      </c>
      <c r="H82" s="23">
        <v>0</v>
      </c>
      <c r="I82" s="24">
        <v>16505</v>
      </c>
      <c r="J82" s="23">
        <v>0.48220973782771537</v>
      </c>
      <c r="K82" s="23">
        <v>0.51779026217228463</v>
      </c>
      <c r="L82" s="23">
        <v>0</v>
      </c>
      <c r="M82" s="23">
        <v>0</v>
      </c>
      <c r="N82" s="24">
        <v>5340</v>
      </c>
    </row>
    <row r="83" spans="2:14" x14ac:dyDescent="0.3">
      <c r="B83" s="33" t="s">
        <v>240</v>
      </c>
      <c r="C83" s="18" t="s">
        <v>29</v>
      </c>
      <c r="D83" s="21" t="s">
        <v>145</v>
      </c>
      <c r="E83" s="23">
        <v>0.33812228533244237</v>
      </c>
      <c r="F83" s="23">
        <v>0.38857333778817238</v>
      </c>
      <c r="G83" s="23">
        <v>1.2696291346475109E-2</v>
      </c>
      <c r="H83" s="23">
        <v>0.26060808553291015</v>
      </c>
      <c r="I83" s="24">
        <v>14965</v>
      </c>
      <c r="J83" s="23">
        <v>0.39386792452830188</v>
      </c>
      <c r="K83" s="23">
        <v>0.42688679245283018</v>
      </c>
      <c r="L83" s="23">
        <v>1.4150943396226415E-2</v>
      </c>
      <c r="M83" s="23">
        <v>0.1650943396226415</v>
      </c>
      <c r="N83" s="24">
        <v>4240</v>
      </c>
    </row>
    <row r="84" spans="2:14" x14ac:dyDescent="0.3">
      <c r="B84" s="33" t="s">
        <v>240</v>
      </c>
      <c r="C84" s="18" t="s">
        <v>30</v>
      </c>
      <c r="D84" s="21" t="s">
        <v>146</v>
      </c>
      <c r="E84" s="23">
        <v>0.46756152125279643</v>
      </c>
      <c r="F84" s="23">
        <v>0.53243847874720363</v>
      </c>
      <c r="G84" s="23">
        <v>0</v>
      </c>
      <c r="H84" s="23">
        <v>0</v>
      </c>
      <c r="I84" s="24">
        <v>6705</v>
      </c>
      <c r="J84" s="23">
        <v>0.47506561679790027</v>
      </c>
      <c r="K84" s="23">
        <v>0.52493438320209973</v>
      </c>
      <c r="L84" s="23">
        <v>0</v>
      </c>
      <c r="M84" s="23">
        <v>0</v>
      </c>
      <c r="N84" s="24">
        <v>1905</v>
      </c>
    </row>
    <row r="85" spans="2:14" x14ac:dyDescent="0.3">
      <c r="B85" s="33" t="s">
        <v>240</v>
      </c>
      <c r="C85" s="18" t="s">
        <v>31</v>
      </c>
      <c r="D85" s="21" t="s">
        <v>308</v>
      </c>
      <c r="E85" s="23">
        <v>0.46648971466489714</v>
      </c>
      <c r="F85" s="23">
        <v>0.53317850033178504</v>
      </c>
      <c r="G85" s="23">
        <v>0</v>
      </c>
      <c r="H85" s="23">
        <v>0</v>
      </c>
      <c r="I85" s="24">
        <v>15070</v>
      </c>
      <c r="J85" s="23">
        <v>0.46494464944649444</v>
      </c>
      <c r="K85" s="23">
        <v>0.5350553505535055</v>
      </c>
      <c r="L85" s="23">
        <v>0</v>
      </c>
      <c r="M85" s="23">
        <v>0</v>
      </c>
      <c r="N85" s="24">
        <v>4065</v>
      </c>
    </row>
    <row r="86" spans="2:14" x14ac:dyDescent="0.3">
      <c r="B86" s="33" t="s">
        <v>240</v>
      </c>
      <c r="C86" s="18" t="s">
        <v>32</v>
      </c>
      <c r="D86" s="21" t="s">
        <v>309</v>
      </c>
      <c r="E86" s="23">
        <v>0.51086169442433016</v>
      </c>
      <c r="F86" s="23">
        <v>0.48913830557566979</v>
      </c>
      <c r="G86" s="23">
        <v>0</v>
      </c>
      <c r="H86" s="23">
        <v>0</v>
      </c>
      <c r="I86" s="24">
        <v>13810</v>
      </c>
      <c r="J86" s="23" t="s">
        <v>588</v>
      </c>
      <c r="K86" s="23" t="s">
        <v>588</v>
      </c>
      <c r="L86" s="23" t="s">
        <v>588</v>
      </c>
      <c r="M86" s="23" t="s">
        <v>588</v>
      </c>
      <c r="N86" s="24" t="s">
        <v>588</v>
      </c>
    </row>
    <row r="87" spans="2:14" x14ac:dyDescent="0.3">
      <c r="B87" s="33" t="s">
        <v>240</v>
      </c>
      <c r="C87" s="18" t="s">
        <v>425</v>
      </c>
      <c r="D87" s="21" t="s">
        <v>426</v>
      </c>
      <c r="E87" s="23">
        <v>0.48323793949304988</v>
      </c>
      <c r="F87" s="23">
        <v>0.51676206050695017</v>
      </c>
      <c r="G87" s="23">
        <v>0</v>
      </c>
      <c r="H87" s="23">
        <v>0</v>
      </c>
      <c r="I87" s="24">
        <v>6115</v>
      </c>
      <c r="J87" s="23">
        <v>0.54545454545454541</v>
      </c>
      <c r="K87" s="23">
        <v>0.45454545454545453</v>
      </c>
      <c r="L87" s="23">
        <v>0</v>
      </c>
      <c r="M87" s="23">
        <v>0</v>
      </c>
      <c r="N87" s="24">
        <v>55</v>
      </c>
    </row>
    <row r="88" spans="2:14" x14ac:dyDescent="0.3">
      <c r="B88" s="33" t="s">
        <v>240</v>
      </c>
      <c r="C88" s="18" t="s">
        <v>33</v>
      </c>
      <c r="D88" s="21" t="s">
        <v>147</v>
      </c>
      <c r="E88" s="23">
        <v>0.46670572153876194</v>
      </c>
      <c r="F88" s="23">
        <v>0.5329037297402851</v>
      </c>
      <c r="G88" s="23">
        <v>0</v>
      </c>
      <c r="H88" s="23">
        <v>1.9527436047646945E-4</v>
      </c>
      <c r="I88" s="24">
        <v>25605</v>
      </c>
      <c r="J88" s="23" t="s">
        <v>588</v>
      </c>
      <c r="K88" s="23" t="s">
        <v>588</v>
      </c>
      <c r="L88" s="23" t="s">
        <v>588</v>
      </c>
      <c r="M88" s="23" t="s">
        <v>588</v>
      </c>
      <c r="N88" s="24" t="s">
        <v>588</v>
      </c>
    </row>
    <row r="89" spans="2:14" x14ac:dyDescent="0.3">
      <c r="B89" s="33" t="s">
        <v>240</v>
      </c>
      <c r="C89" s="18" t="s">
        <v>34</v>
      </c>
      <c r="D89" s="21" t="s">
        <v>148</v>
      </c>
      <c r="E89" s="23">
        <v>0.49016203703703703</v>
      </c>
      <c r="F89" s="23">
        <v>0.5092592592592593</v>
      </c>
      <c r="G89" s="23">
        <v>0</v>
      </c>
      <c r="H89" s="23">
        <v>5.7870370370370367E-4</v>
      </c>
      <c r="I89" s="24">
        <v>8640</v>
      </c>
      <c r="J89" s="23">
        <v>0.52487135506003435</v>
      </c>
      <c r="K89" s="23">
        <v>0.47512864493996571</v>
      </c>
      <c r="L89" s="23">
        <v>0</v>
      </c>
      <c r="M89" s="23">
        <v>0</v>
      </c>
      <c r="N89" s="24">
        <v>2915</v>
      </c>
    </row>
    <row r="90" spans="2:14" x14ac:dyDescent="0.3">
      <c r="B90" s="33" t="s">
        <v>240</v>
      </c>
      <c r="C90" s="18" t="s">
        <v>35</v>
      </c>
      <c r="D90" s="21" t="s">
        <v>149</v>
      </c>
      <c r="E90" s="23">
        <v>0.49825174825174823</v>
      </c>
      <c r="F90" s="23">
        <v>0.50174825174825177</v>
      </c>
      <c r="G90" s="23">
        <v>0</v>
      </c>
      <c r="H90" s="23">
        <v>0</v>
      </c>
      <c r="I90" s="24">
        <v>5720</v>
      </c>
      <c r="J90" s="23">
        <v>0.49049429657794674</v>
      </c>
      <c r="K90" s="23">
        <v>0.50950570342205326</v>
      </c>
      <c r="L90" s="23">
        <v>0</v>
      </c>
      <c r="M90" s="23">
        <v>0</v>
      </c>
      <c r="N90" s="24">
        <v>2630</v>
      </c>
    </row>
    <row r="91" spans="2:14" x14ac:dyDescent="0.3">
      <c r="B91" s="33" t="s">
        <v>240</v>
      </c>
      <c r="C91" s="18" t="s">
        <v>36</v>
      </c>
      <c r="D91" s="21" t="s">
        <v>150</v>
      </c>
      <c r="E91" s="23">
        <v>0.48781375045471081</v>
      </c>
      <c r="F91" s="23">
        <v>0.51182248090214622</v>
      </c>
      <c r="G91" s="23">
        <v>0</v>
      </c>
      <c r="H91" s="23">
        <v>0</v>
      </c>
      <c r="I91" s="24">
        <v>13745</v>
      </c>
      <c r="J91" s="23">
        <v>0.47278911564625853</v>
      </c>
      <c r="K91" s="23">
        <v>0.52721088435374153</v>
      </c>
      <c r="L91" s="23">
        <v>0</v>
      </c>
      <c r="M91" s="23">
        <v>0</v>
      </c>
      <c r="N91" s="24">
        <v>2940</v>
      </c>
    </row>
    <row r="92" spans="2:14" x14ac:dyDescent="0.3">
      <c r="B92" s="33" t="s">
        <v>240</v>
      </c>
      <c r="C92" s="18" t="s">
        <v>37</v>
      </c>
      <c r="D92" s="21" t="s">
        <v>151</v>
      </c>
      <c r="E92" s="23">
        <v>0.49351585014409222</v>
      </c>
      <c r="F92" s="23">
        <v>0.50648414985590773</v>
      </c>
      <c r="G92" s="23">
        <v>0</v>
      </c>
      <c r="H92" s="23">
        <v>0</v>
      </c>
      <c r="I92" s="24">
        <v>6940</v>
      </c>
      <c r="J92" s="23">
        <v>0.48562300319488816</v>
      </c>
      <c r="K92" s="23">
        <v>0.51437699680511184</v>
      </c>
      <c r="L92" s="23">
        <v>0</v>
      </c>
      <c r="M92" s="23">
        <v>0</v>
      </c>
      <c r="N92" s="24">
        <v>1565</v>
      </c>
    </row>
    <row r="93" spans="2:14" x14ac:dyDescent="0.3">
      <c r="B93" s="33" t="s">
        <v>262</v>
      </c>
      <c r="C93" s="18" t="s">
        <v>39</v>
      </c>
      <c r="D93" s="21" t="s">
        <v>310</v>
      </c>
      <c r="E93" s="78" t="s">
        <v>588</v>
      </c>
      <c r="F93" s="78" t="s">
        <v>588</v>
      </c>
      <c r="G93" s="78" t="s">
        <v>588</v>
      </c>
      <c r="H93" s="78" t="s">
        <v>588</v>
      </c>
      <c r="I93" s="78" t="s">
        <v>588</v>
      </c>
      <c r="J93" s="78" t="s">
        <v>588</v>
      </c>
      <c r="K93" s="78" t="s">
        <v>588</v>
      </c>
      <c r="L93" s="78" t="s">
        <v>588</v>
      </c>
      <c r="M93" s="78" t="s">
        <v>588</v>
      </c>
      <c r="N93" s="78" t="s">
        <v>588</v>
      </c>
    </row>
    <row r="94" spans="2:14" x14ac:dyDescent="0.3">
      <c r="B94" s="33" t="s">
        <v>262</v>
      </c>
      <c r="C94" s="18" t="s">
        <v>41</v>
      </c>
      <c r="D94" s="21" t="s">
        <v>154</v>
      </c>
      <c r="E94" s="23">
        <v>0.48294679399727147</v>
      </c>
      <c r="F94" s="23">
        <v>0.51705320600272853</v>
      </c>
      <c r="G94" s="23">
        <v>0</v>
      </c>
      <c r="H94" s="23">
        <v>0</v>
      </c>
      <c r="I94" s="24">
        <v>7330</v>
      </c>
      <c r="J94" s="23" t="s">
        <v>588</v>
      </c>
      <c r="K94" s="23" t="s">
        <v>588</v>
      </c>
      <c r="L94" s="23" t="s">
        <v>588</v>
      </c>
      <c r="M94" s="23" t="s">
        <v>588</v>
      </c>
      <c r="N94" s="24" t="s">
        <v>588</v>
      </c>
    </row>
    <row r="95" spans="2:14" x14ac:dyDescent="0.3">
      <c r="B95" s="33" t="s">
        <v>262</v>
      </c>
      <c r="C95" s="18" t="s">
        <v>44</v>
      </c>
      <c r="D95" s="21" t="s">
        <v>155</v>
      </c>
      <c r="E95" s="23">
        <v>0.4672553348050037</v>
      </c>
      <c r="F95" s="23">
        <v>0.53348050036791761</v>
      </c>
      <c r="G95" s="23">
        <v>0</v>
      </c>
      <c r="H95" s="23">
        <v>0</v>
      </c>
      <c r="I95" s="24">
        <v>6795</v>
      </c>
      <c r="J95" s="23">
        <v>0.45628997867803839</v>
      </c>
      <c r="K95" s="23">
        <v>0.54371002132196167</v>
      </c>
      <c r="L95" s="23">
        <v>0</v>
      </c>
      <c r="M95" s="23">
        <v>0</v>
      </c>
      <c r="N95" s="24">
        <v>2345</v>
      </c>
    </row>
    <row r="96" spans="2:14" x14ac:dyDescent="0.3">
      <c r="B96" s="33" t="s">
        <v>262</v>
      </c>
      <c r="C96" s="18" t="s">
        <v>46</v>
      </c>
      <c r="D96" s="21" t="s">
        <v>157</v>
      </c>
      <c r="E96" s="23">
        <v>0.48157248157248156</v>
      </c>
      <c r="F96" s="23">
        <v>0.51842751842751844</v>
      </c>
      <c r="G96" s="23">
        <v>0</v>
      </c>
      <c r="H96" s="23">
        <v>0</v>
      </c>
      <c r="I96" s="24">
        <v>10175</v>
      </c>
      <c r="J96" s="23">
        <v>0.44444444444444442</v>
      </c>
      <c r="K96" s="23">
        <v>0.55555555555555558</v>
      </c>
      <c r="L96" s="23">
        <v>0</v>
      </c>
      <c r="M96" s="23">
        <v>0</v>
      </c>
      <c r="N96" s="24">
        <v>3105</v>
      </c>
    </row>
    <row r="97" spans="2:14" x14ac:dyDescent="0.3">
      <c r="B97" s="33" t="s">
        <v>262</v>
      </c>
      <c r="C97" s="18" t="s">
        <v>51</v>
      </c>
      <c r="D97" s="21" t="s">
        <v>161</v>
      </c>
      <c r="E97" s="23">
        <v>0.4370860927152318</v>
      </c>
      <c r="F97" s="23">
        <v>0.46730132450331124</v>
      </c>
      <c r="G97" s="23">
        <v>0</v>
      </c>
      <c r="H97" s="23">
        <v>9.5198675496688742E-2</v>
      </c>
      <c r="I97" s="24">
        <v>12080</v>
      </c>
      <c r="J97" s="23">
        <v>0.44004171011470283</v>
      </c>
      <c r="K97" s="23">
        <v>0.52241918665276332</v>
      </c>
      <c r="L97" s="23">
        <v>0</v>
      </c>
      <c r="M97" s="23">
        <v>3.7539103232533892E-2</v>
      </c>
      <c r="N97" s="24">
        <v>4795</v>
      </c>
    </row>
    <row r="98" spans="2:14" x14ac:dyDescent="0.3">
      <c r="B98" s="33" t="s">
        <v>262</v>
      </c>
      <c r="C98" s="18" t="s">
        <v>52</v>
      </c>
      <c r="D98" s="21" t="s">
        <v>162</v>
      </c>
      <c r="E98" s="23">
        <v>0.4896254378873619</v>
      </c>
      <c r="F98" s="23">
        <v>0.50956615467528965</v>
      </c>
      <c r="G98" s="23">
        <v>0</v>
      </c>
      <c r="H98" s="23">
        <v>5.3893829156561571E-4</v>
      </c>
      <c r="I98" s="24">
        <v>18555</v>
      </c>
      <c r="J98" s="23" t="s">
        <v>588</v>
      </c>
      <c r="K98" s="23" t="s">
        <v>588</v>
      </c>
      <c r="L98" s="23" t="s">
        <v>588</v>
      </c>
      <c r="M98" s="23" t="s">
        <v>588</v>
      </c>
      <c r="N98" s="24" t="s">
        <v>588</v>
      </c>
    </row>
    <row r="99" spans="2:14" x14ac:dyDescent="0.3">
      <c r="B99" s="33" t="s">
        <v>262</v>
      </c>
      <c r="C99" s="18" t="s">
        <v>53</v>
      </c>
      <c r="D99" s="21" t="s">
        <v>311</v>
      </c>
      <c r="E99" s="23">
        <v>0.51014492753623186</v>
      </c>
      <c r="F99" s="23">
        <v>0.48949275362318839</v>
      </c>
      <c r="G99" s="23">
        <v>7.246376811594203E-4</v>
      </c>
      <c r="H99" s="23">
        <v>0</v>
      </c>
      <c r="I99" s="24">
        <v>13800</v>
      </c>
      <c r="J99" s="23">
        <v>0.49459041731066461</v>
      </c>
      <c r="K99" s="23">
        <v>0.50540958268933545</v>
      </c>
      <c r="L99" s="23">
        <v>0</v>
      </c>
      <c r="M99" s="23">
        <v>0</v>
      </c>
      <c r="N99" s="24">
        <v>3235</v>
      </c>
    </row>
    <row r="100" spans="2:14" x14ac:dyDescent="0.3">
      <c r="B100" s="33" t="s">
        <v>262</v>
      </c>
      <c r="C100" s="18" t="s">
        <v>54</v>
      </c>
      <c r="D100" s="21" t="s">
        <v>163</v>
      </c>
      <c r="E100" s="23" t="s">
        <v>588</v>
      </c>
      <c r="F100" s="23" t="s">
        <v>588</v>
      </c>
      <c r="G100" s="23" t="s">
        <v>588</v>
      </c>
      <c r="H100" s="23" t="s">
        <v>588</v>
      </c>
      <c r="I100" s="24" t="s">
        <v>588</v>
      </c>
      <c r="J100" s="23" t="s">
        <v>588</v>
      </c>
      <c r="K100" s="23" t="s">
        <v>588</v>
      </c>
      <c r="L100" s="23" t="s">
        <v>588</v>
      </c>
      <c r="M100" s="23" t="s">
        <v>588</v>
      </c>
      <c r="N100" s="24" t="s">
        <v>588</v>
      </c>
    </row>
    <row r="101" spans="2:14" x14ac:dyDescent="0.3">
      <c r="B101" s="33" t="s">
        <v>262</v>
      </c>
      <c r="C101" s="18" t="s">
        <v>56</v>
      </c>
      <c r="D101" s="21" t="s">
        <v>164</v>
      </c>
      <c r="E101" s="23">
        <v>0.47516457211250746</v>
      </c>
      <c r="F101" s="23">
        <v>0.52423698384201078</v>
      </c>
      <c r="G101" s="23">
        <v>0</v>
      </c>
      <c r="H101" s="23">
        <v>5.9844404548174744E-4</v>
      </c>
      <c r="I101" s="24">
        <v>8355</v>
      </c>
      <c r="J101" s="23">
        <v>0.44181034482758619</v>
      </c>
      <c r="K101" s="23">
        <v>0.55818965517241381</v>
      </c>
      <c r="L101" s="23">
        <v>0</v>
      </c>
      <c r="M101" s="23">
        <v>0</v>
      </c>
      <c r="N101" s="24">
        <v>2320</v>
      </c>
    </row>
    <row r="102" spans="2:14" x14ac:dyDescent="0.3">
      <c r="B102" s="33" t="s">
        <v>262</v>
      </c>
      <c r="C102" s="18" t="s">
        <v>57</v>
      </c>
      <c r="D102" s="21" t="s">
        <v>165</v>
      </c>
      <c r="E102" s="23">
        <v>0.49611650485436892</v>
      </c>
      <c r="F102" s="23">
        <v>0.50339805825242723</v>
      </c>
      <c r="G102" s="23">
        <v>0</v>
      </c>
      <c r="H102" s="23">
        <v>4.8543689320388347E-4</v>
      </c>
      <c r="I102" s="24">
        <v>10300</v>
      </c>
      <c r="J102" s="23">
        <v>0.46354883081155435</v>
      </c>
      <c r="K102" s="23">
        <v>0.53645116918844571</v>
      </c>
      <c r="L102" s="23">
        <v>0</v>
      </c>
      <c r="M102" s="23">
        <v>0</v>
      </c>
      <c r="N102" s="24">
        <v>3635</v>
      </c>
    </row>
    <row r="103" spans="2:14" x14ac:dyDescent="0.3">
      <c r="B103" s="33" t="s">
        <v>262</v>
      </c>
      <c r="C103" s="18" t="s">
        <v>60</v>
      </c>
      <c r="D103" s="21" t="s">
        <v>168</v>
      </c>
      <c r="E103" s="23">
        <v>0.50163576881134131</v>
      </c>
      <c r="F103" s="23">
        <v>0.4976372228280625</v>
      </c>
      <c r="G103" s="23">
        <v>7.2700836059614682E-4</v>
      </c>
      <c r="H103" s="23">
        <v>3.6350418029807341E-4</v>
      </c>
      <c r="I103" s="24">
        <v>13755</v>
      </c>
      <c r="J103" s="23">
        <v>0.46788990825688076</v>
      </c>
      <c r="K103" s="23">
        <v>0.53134556574923553</v>
      </c>
      <c r="L103" s="23">
        <v>0</v>
      </c>
      <c r="M103" s="23">
        <v>7.6452599388379206E-4</v>
      </c>
      <c r="N103" s="24">
        <v>6540</v>
      </c>
    </row>
    <row r="104" spans="2:14" x14ac:dyDescent="0.3">
      <c r="B104" s="33" t="s">
        <v>262</v>
      </c>
      <c r="C104" s="18" t="s">
        <v>55</v>
      </c>
      <c r="D104" s="21" t="s">
        <v>312</v>
      </c>
      <c r="E104" s="23">
        <v>0.50224820143884896</v>
      </c>
      <c r="F104" s="23">
        <v>0.49775179856115109</v>
      </c>
      <c r="G104" s="23">
        <v>0</v>
      </c>
      <c r="H104" s="23">
        <v>4.496402877697842E-4</v>
      </c>
      <c r="I104" s="24">
        <v>11120</v>
      </c>
      <c r="J104" s="23" t="s">
        <v>588</v>
      </c>
      <c r="K104" s="23" t="s">
        <v>588</v>
      </c>
      <c r="L104" s="23" t="s">
        <v>588</v>
      </c>
      <c r="M104" s="23" t="s">
        <v>588</v>
      </c>
      <c r="N104" s="24" t="s">
        <v>588</v>
      </c>
    </row>
    <row r="105" spans="2:14" x14ac:dyDescent="0.3">
      <c r="B105" s="33" t="s">
        <v>262</v>
      </c>
      <c r="C105" s="18" t="s">
        <v>61</v>
      </c>
      <c r="D105" s="21" t="s">
        <v>169</v>
      </c>
      <c r="E105" s="23">
        <v>0.47262247838616717</v>
      </c>
      <c r="F105" s="23">
        <v>0.52497598463016326</v>
      </c>
      <c r="G105" s="23">
        <v>1.9212295869356388E-3</v>
      </c>
      <c r="H105" s="23">
        <v>0</v>
      </c>
      <c r="I105" s="24">
        <v>10410</v>
      </c>
      <c r="J105" s="23">
        <v>0.46263345195729538</v>
      </c>
      <c r="K105" s="23">
        <v>0.53499406880189804</v>
      </c>
      <c r="L105" s="23">
        <v>1.1862396204033216E-3</v>
      </c>
      <c r="M105" s="23">
        <v>0</v>
      </c>
      <c r="N105" s="24">
        <v>4215</v>
      </c>
    </row>
    <row r="106" spans="2:14" x14ac:dyDescent="0.3">
      <c r="B106" s="33" t="s">
        <v>262</v>
      </c>
      <c r="C106" s="18" t="s">
        <v>62</v>
      </c>
      <c r="D106" s="21" t="s">
        <v>170</v>
      </c>
      <c r="E106" s="23">
        <v>0.48945868945868948</v>
      </c>
      <c r="F106" s="23">
        <v>0.5103988603988604</v>
      </c>
      <c r="G106" s="23">
        <v>0</v>
      </c>
      <c r="H106" s="23">
        <v>1.4245014245014244E-4</v>
      </c>
      <c r="I106" s="24">
        <v>35100</v>
      </c>
      <c r="J106" s="23">
        <v>0.46986721144024512</v>
      </c>
      <c r="K106" s="23">
        <v>0.53013278855975488</v>
      </c>
      <c r="L106" s="23">
        <v>0</v>
      </c>
      <c r="M106" s="23">
        <v>0</v>
      </c>
      <c r="N106" s="24">
        <v>9790</v>
      </c>
    </row>
    <row r="107" spans="2:14" x14ac:dyDescent="0.3">
      <c r="B107" s="33" t="s">
        <v>262</v>
      </c>
      <c r="C107" s="18" t="s">
        <v>63</v>
      </c>
      <c r="D107" s="21" t="s">
        <v>313</v>
      </c>
      <c r="E107" s="23">
        <v>0.47938708500547245</v>
      </c>
      <c r="F107" s="23">
        <v>0.52024808464064209</v>
      </c>
      <c r="G107" s="23">
        <v>0</v>
      </c>
      <c r="H107" s="23">
        <v>0</v>
      </c>
      <c r="I107" s="24">
        <v>13705</v>
      </c>
      <c r="J107" s="23" t="s">
        <v>588</v>
      </c>
      <c r="K107" s="23" t="s">
        <v>588</v>
      </c>
      <c r="L107" s="23" t="s">
        <v>588</v>
      </c>
      <c r="M107" s="23" t="s">
        <v>588</v>
      </c>
      <c r="N107" s="24" t="s">
        <v>588</v>
      </c>
    </row>
    <row r="108" spans="2:14" x14ac:dyDescent="0.3">
      <c r="B108" s="33" t="s">
        <v>262</v>
      </c>
      <c r="C108" s="18" t="s">
        <v>64</v>
      </c>
      <c r="D108" s="21" t="s">
        <v>314</v>
      </c>
      <c r="E108" s="23">
        <v>0.48263135041250543</v>
      </c>
      <c r="F108" s="23">
        <v>0.51715154146765085</v>
      </c>
      <c r="G108" s="23">
        <v>0</v>
      </c>
      <c r="H108" s="23">
        <v>2.1710811984368216E-4</v>
      </c>
      <c r="I108" s="24">
        <v>23030</v>
      </c>
      <c r="J108" s="23">
        <v>0.49420849420849422</v>
      </c>
      <c r="K108" s="23">
        <v>0.5067567567567568</v>
      </c>
      <c r="L108" s="23">
        <v>0</v>
      </c>
      <c r="M108" s="23">
        <v>0</v>
      </c>
      <c r="N108" s="24">
        <v>5180</v>
      </c>
    </row>
    <row r="109" spans="2:14" x14ac:dyDescent="0.3">
      <c r="B109" s="33" t="s">
        <v>262</v>
      </c>
      <c r="C109" s="18" t="s">
        <v>65</v>
      </c>
      <c r="D109" s="21" t="s">
        <v>315</v>
      </c>
      <c r="E109" s="23">
        <v>0.49185874392049062</v>
      </c>
      <c r="F109" s="23">
        <v>0.50200888137026856</v>
      </c>
      <c r="G109" s="23">
        <v>0</v>
      </c>
      <c r="H109" s="23">
        <v>6.1323747092408539E-3</v>
      </c>
      <c r="I109" s="24">
        <v>23645</v>
      </c>
      <c r="J109" s="23">
        <v>0.46770601336302897</v>
      </c>
      <c r="K109" s="23">
        <v>0.52932442464736451</v>
      </c>
      <c r="L109" s="23">
        <v>0</v>
      </c>
      <c r="M109" s="23">
        <v>2.9695619896065329E-3</v>
      </c>
      <c r="N109" s="24">
        <v>6735</v>
      </c>
    </row>
    <row r="110" spans="2:14" x14ac:dyDescent="0.3">
      <c r="B110" s="33" t="s">
        <v>262</v>
      </c>
      <c r="C110" s="18" t="s">
        <v>66</v>
      </c>
      <c r="D110" s="21" t="s">
        <v>316</v>
      </c>
      <c r="E110" s="23">
        <v>0.49304377332880894</v>
      </c>
      <c r="F110" s="23">
        <v>0.50627757041058707</v>
      </c>
      <c r="G110" s="23">
        <v>3.3932813030200206E-4</v>
      </c>
      <c r="H110" s="23">
        <v>0</v>
      </c>
      <c r="I110" s="24">
        <v>14735</v>
      </c>
      <c r="J110" s="23">
        <v>0.47916666666666669</v>
      </c>
      <c r="K110" s="23">
        <v>0.52083333333333337</v>
      </c>
      <c r="L110" s="23">
        <v>0</v>
      </c>
      <c r="M110" s="23">
        <v>0</v>
      </c>
      <c r="N110" s="24">
        <v>3120</v>
      </c>
    </row>
    <row r="111" spans="2:14" x14ac:dyDescent="0.3">
      <c r="B111" s="33" t="s">
        <v>262</v>
      </c>
      <c r="C111" s="18" t="s">
        <v>67</v>
      </c>
      <c r="D111" s="21" t="s">
        <v>171</v>
      </c>
      <c r="E111" s="23">
        <v>0.4863157894736842</v>
      </c>
      <c r="F111" s="23">
        <v>0.51368421052631574</v>
      </c>
      <c r="G111" s="23">
        <v>0</v>
      </c>
      <c r="H111" s="23">
        <v>0</v>
      </c>
      <c r="I111" s="24">
        <v>9500</v>
      </c>
      <c r="J111" s="23">
        <v>0.4616724738675958</v>
      </c>
      <c r="K111" s="23">
        <v>0.5383275261324042</v>
      </c>
      <c r="L111" s="23">
        <v>0</v>
      </c>
      <c r="M111" s="23">
        <v>0</v>
      </c>
      <c r="N111" s="24">
        <v>2870</v>
      </c>
    </row>
    <row r="112" spans="2:14" x14ac:dyDescent="0.3">
      <c r="B112" s="33" t="s">
        <v>262</v>
      </c>
      <c r="C112" s="18" t="s">
        <v>70</v>
      </c>
      <c r="D112" s="21" t="s">
        <v>173</v>
      </c>
      <c r="E112" s="23">
        <v>0.48962061560486758</v>
      </c>
      <c r="F112" s="23">
        <v>0.51037938439513242</v>
      </c>
      <c r="G112" s="23">
        <v>0</v>
      </c>
      <c r="H112" s="23">
        <v>0</v>
      </c>
      <c r="I112" s="24">
        <v>13970</v>
      </c>
      <c r="J112" s="23">
        <v>0.49519890260631</v>
      </c>
      <c r="K112" s="23">
        <v>0.50480109739368995</v>
      </c>
      <c r="L112" s="23">
        <v>0</v>
      </c>
      <c r="M112" s="23">
        <v>0</v>
      </c>
      <c r="N112" s="24">
        <v>3645</v>
      </c>
    </row>
    <row r="113" spans="2:14" x14ac:dyDescent="0.3">
      <c r="B113" s="33" t="s">
        <v>262</v>
      </c>
      <c r="C113" s="18" t="s">
        <v>71</v>
      </c>
      <c r="D113" s="21" t="s">
        <v>174</v>
      </c>
      <c r="E113" s="23">
        <v>0.48580697485806973</v>
      </c>
      <c r="F113" s="23">
        <v>0.51419302514193022</v>
      </c>
      <c r="G113" s="23">
        <v>0</v>
      </c>
      <c r="H113" s="23">
        <v>0</v>
      </c>
      <c r="I113" s="24">
        <v>6165</v>
      </c>
      <c r="J113" s="23">
        <v>0.46500000000000002</v>
      </c>
      <c r="K113" s="23">
        <v>0.53249999999999997</v>
      </c>
      <c r="L113" s="23">
        <v>0</v>
      </c>
      <c r="M113" s="23">
        <v>0</v>
      </c>
      <c r="N113" s="24">
        <v>2000</v>
      </c>
    </row>
    <row r="114" spans="2:14" x14ac:dyDescent="0.3">
      <c r="B114" s="33" t="s">
        <v>274</v>
      </c>
      <c r="C114" s="18" t="s">
        <v>73</v>
      </c>
      <c r="D114" s="21" t="s">
        <v>176</v>
      </c>
      <c r="E114" s="23" t="s">
        <v>588</v>
      </c>
      <c r="F114" s="23" t="s">
        <v>588</v>
      </c>
      <c r="G114" s="23" t="s">
        <v>588</v>
      </c>
      <c r="H114" s="23" t="s">
        <v>588</v>
      </c>
      <c r="I114" s="24" t="s">
        <v>588</v>
      </c>
      <c r="J114" s="23" t="s">
        <v>588</v>
      </c>
      <c r="K114" s="23" t="s">
        <v>588</v>
      </c>
      <c r="L114" s="23" t="s">
        <v>588</v>
      </c>
      <c r="M114" s="23" t="s">
        <v>588</v>
      </c>
      <c r="N114" s="24" t="s">
        <v>588</v>
      </c>
    </row>
    <row r="115" spans="2:14" x14ac:dyDescent="0.3">
      <c r="B115" s="33" t="s">
        <v>274</v>
      </c>
      <c r="C115" s="18" t="s">
        <v>75</v>
      </c>
      <c r="D115" s="21" t="s">
        <v>178</v>
      </c>
      <c r="E115" s="23">
        <v>0.48672086720867208</v>
      </c>
      <c r="F115" s="23">
        <v>0.51327913279132786</v>
      </c>
      <c r="G115" s="23">
        <v>0</v>
      </c>
      <c r="H115" s="23">
        <v>0</v>
      </c>
      <c r="I115" s="24">
        <v>9225</v>
      </c>
      <c r="J115" s="23">
        <v>0.45183887915936954</v>
      </c>
      <c r="K115" s="23">
        <v>0.54640980735551659</v>
      </c>
      <c r="L115" s="23">
        <v>0</v>
      </c>
      <c r="M115" s="23">
        <v>0</v>
      </c>
      <c r="N115" s="24">
        <v>2855</v>
      </c>
    </row>
    <row r="116" spans="2:14" x14ac:dyDescent="0.3">
      <c r="B116" s="33" t="s">
        <v>274</v>
      </c>
      <c r="C116" s="18" t="s">
        <v>78</v>
      </c>
      <c r="D116" s="21" t="s">
        <v>181</v>
      </c>
      <c r="E116" s="23">
        <v>0.48497324001646769</v>
      </c>
      <c r="F116" s="23">
        <v>0.51502675998353231</v>
      </c>
      <c r="G116" s="23">
        <v>0</v>
      </c>
      <c r="H116" s="23">
        <v>0</v>
      </c>
      <c r="I116" s="24">
        <v>12145</v>
      </c>
      <c r="J116" s="23" t="s">
        <v>588</v>
      </c>
      <c r="K116" s="23" t="s">
        <v>588</v>
      </c>
      <c r="L116" s="23" t="s">
        <v>588</v>
      </c>
      <c r="M116" s="23" t="s">
        <v>588</v>
      </c>
      <c r="N116" s="24" t="s">
        <v>588</v>
      </c>
    </row>
    <row r="117" spans="2:14" x14ac:dyDescent="0.3">
      <c r="B117" s="33" t="s">
        <v>274</v>
      </c>
      <c r="C117" s="18" t="s">
        <v>79</v>
      </c>
      <c r="D117" s="21" t="s">
        <v>317</v>
      </c>
      <c r="E117" s="23">
        <v>0.48094652735095267</v>
      </c>
      <c r="F117" s="23">
        <v>0.51905347264904733</v>
      </c>
      <c r="G117" s="23">
        <v>0</v>
      </c>
      <c r="H117" s="23">
        <v>0</v>
      </c>
      <c r="I117" s="24">
        <v>16270</v>
      </c>
      <c r="J117" s="23">
        <v>0.44655929721815518</v>
      </c>
      <c r="K117" s="23">
        <v>0.55344070278184476</v>
      </c>
      <c r="L117" s="23">
        <v>0</v>
      </c>
      <c r="M117" s="23">
        <v>0</v>
      </c>
      <c r="N117" s="24">
        <v>6830</v>
      </c>
    </row>
    <row r="118" spans="2:14" x14ac:dyDescent="0.3">
      <c r="B118" s="33" t="s">
        <v>274</v>
      </c>
      <c r="C118" s="18" t="s">
        <v>81</v>
      </c>
      <c r="D118" s="21" t="s">
        <v>318</v>
      </c>
      <c r="E118" s="23">
        <v>0.47612456747404847</v>
      </c>
      <c r="F118" s="23">
        <v>0.52387543252595159</v>
      </c>
      <c r="G118" s="23">
        <v>0</v>
      </c>
      <c r="H118" s="23">
        <v>0</v>
      </c>
      <c r="I118" s="24">
        <v>14450</v>
      </c>
      <c r="J118" s="23">
        <v>0.46511627906976744</v>
      </c>
      <c r="K118" s="23">
        <v>0.53351573187414503</v>
      </c>
      <c r="L118" s="23">
        <v>0</v>
      </c>
      <c r="M118" s="23">
        <v>0</v>
      </c>
      <c r="N118" s="24">
        <v>3655</v>
      </c>
    </row>
    <row r="119" spans="2:14" x14ac:dyDescent="0.3">
      <c r="B119" s="33" t="s">
        <v>274</v>
      </c>
      <c r="C119" s="18" t="s">
        <v>82</v>
      </c>
      <c r="D119" s="21" t="s">
        <v>319</v>
      </c>
      <c r="E119" s="23">
        <v>0.48166110942709911</v>
      </c>
      <c r="F119" s="23">
        <v>0.51833889057290083</v>
      </c>
      <c r="G119" s="23">
        <v>0</v>
      </c>
      <c r="H119" s="23">
        <v>0</v>
      </c>
      <c r="I119" s="24">
        <v>16495</v>
      </c>
      <c r="J119" s="23">
        <v>0.4728132387706856</v>
      </c>
      <c r="K119" s="23">
        <v>0.5271867612293144</v>
      </c>
      <c r="L119" s="23">
        <v>0</v>
      </c>
      <c r="M119" s="23">
        <v>0</v>
      </c>
      <c r="N119" s="24">
        <v>4230</v>
      </c>
    </row>
    <row r="120" spans="2:14" x14ac:dyDescent="0.3">
      <c r="B120" s="33" t="s">
        <v>274</v>
      </c>
      <c r="C120" s="18" t="s">
        <v>85</v>
      </c>
      <c r="D120" s="21" t="s">
        <v>184</v>
      </c>
      <c r="E120" s="23">
        <v>0.45402298850574713</v>
      </c>
      <c r="F120" s="23">
        <v>0.5451559934318555</v>
      </c>
      <c r="G120" s="23">
        <v>0</v>
      </c>
      <c r="H120" s="23">
        <v>0</v>
      </c>
      <c r="I120" s="24">
        <v>6090</v>
      </c>
      <c r="J120" s="23" t="s">
        <v>588</v>
      </c>
      <c r="K120" s="23" t="s">
        <v>588</v>
      </c>
      <c r="L120" s="23" t="s">
        <v>588</v>
      </c>
      <c r="M120" s="23" t="s">
        <v>588</v>
      </c>
      <c r="N120" s="24" t="s">
        <v>588</v>
      </c>
    </row>
    <row r="121" spans="2:14" x14ac:dyDescent="0.3">
      <c r="B121" s="33" t="s">
        <v>274</v>
      </c>
      <c r="C121" s="18" t="s">
        <v>86</v>
      </c>
      <c r="D121" s="21" t="s">
        <v>320</v>
      </c>
      <c r="E121" s="23">
        <v>0.47737765466297322</v>
      </c>
      <c r="F121" s="23">
        <v>0.52169898430286243</v>
      </c>
      <c r="G121" s="23">
        <v>0</v>
      </c>
      <c r="H121" s="23">
        <v>0</v>
      </c>
      <c r="I121" s="24">
        <v>5415</v>
      </c>
      <c r="J121" s="23">
        <v>0.46468401486988847</v>
      </c>
      <c r="K121" s="23">
        <v>0.53531598513011147</v>
      </c>
      <c r="L121" s="23">
        <v>0</v>
      </c>
      <c r="M121" s="23">
        <v>0</v>
      </c>
      <c r="N121" s="24">
        <v>1345</v>
      </c>
    </row>
    <row r="122" spans="2:14" x14ac:dyDescent="0.3">
      <c r="B122" s="33" t="s">
        <v>274</v>
      </c>
      <c r="C122" s="18" t="s">
        <v>87</v>
      </c>
      <c r="D122" s="21" t="s">
        <v>321</v>
      </c>
      <c r="E122" s="23">
        <v>0.49780808572820262</v>
      </c>
      <c r="F122" s="23">
        <v>0.50219191427179732</v>
      </c>
      <c r="G122" s="23">
        <v>0</v>
      </c>
      <c r="H122" s="23">
        <v>4.8709206039941551E-4</v>
      </c>
      <c r="I122" s="24">
        <v>10265</v>
      </c>
      <c r="J122" s="23">
        <v>0.49827784156142363</v>
      </c>
      <c r="K122" s="23">
        <v>0.50172215843857637</v>
      </c>
      <c r="L122" s="23">
        <v>0</v>
      </c>
      <c r="M122" s="23">
        <v>0</v>
      </c>
      <c r="N122" s="24">
        <v>4355</v>
      </c>
    </row>
    <row r="123" spans="2:14" x14ac:dyDescent="0.3">
      <c r="B123" s="33" t="s">
        <v>274</v>
      </c>
      <c r="C123" s="18" t="s">
        <v>89</v>
      </c>
      <c r="D123" s="21" t="s">
        <v>186</v>
      </c>
      <c r="E123" s="23">
        <v>0.49117872666837126</v>
      </c>
      <c r="F123" s="23">
        <v>0.50856558424955256</v>
      </c>
      <c r="G123" s="23">
        <v>2.5568908207619537E-4</v>
      </c>
      <c r="H123" s="23">
        <v>0</v>
      </c>
      <c r="I123" s="24">
        <v>19555</v>
      </c>
      <c r="J123" s="23">
        <v>0.47864506627393227</v>
      </c>
      <c r="K123" s="23">
        <v>0.52135493372606778</v>
      </c>
      <c r="L123" s="23">
        <v>0</v>
      </c>
      <c r="M123" s="23">
        <v>0</v>
      </c>
      <c r="N123" s="24">
        <v>6790</v>
      </c>
    </row>
    <row r="124" spans="2:14" x14ac:dyDescent="0.3">
      <c r="B124" s="33" t="s">
        <v>274</v>
      </c>
      <c r="C124" s="18" t="s">
        <v>92</v>
      </c>
      <c r="D124" s="21" t="s">
        <v>189</v>
      </c>
      <c r="E124" s="23">
        <v>0.48849557522123893</v>
      </c>
      <c r="F124" s="23">
        <v>0.51120943952802356</v>
      </c>
      <c r="G124" s="23">
        <v>0</v>
      </c>
      <c r="H124" s="23">
        <v>0</v>
      </c>
      <c r="I124" s="24">
        <v>16950</v>
      </c>
      <c r="J124" s="23">
        <v>0.48097826086956524</v>
      </c>
      <c r="K124" s="23">
        <v>0.51902173913043481</v>
      </c>
      <c r="L124" s="23">
        <v>0</v>
      </c>
      <c r="M124" s="23">
        <v>0</v>
      </c>
      <c r="N124" s="24">
        <v>3680</v>
      </c>
    </row>
    <row r="125" spans="2:14" x14ac:dyDescent="0.3">
      <c r="B125" s="33" t="s">
        <v>274</v>
      </c>
      <c r="C125" s="18" t="s">
        <v>93</v>
      </c>
      <c r="D125" s="21" t="s">
        <v>190</v>
      </c>
      <c r="E125" s="23">
        <v>0.50415052573325958</v>
      </c>
      <c r="F125" s="23">
        <v>0.49584947426674048</v>
      </c>
      <c r="G125" s="23">
        <v>0</v>
      </c>
      <c r="H125" s="23">
        <v>0</v>
      </c>
      <c r="I125" s="24">
        <v>9035</v>
      </c>
      <c r="J125" s="23">
        <v>0.50314465408805031</v>
      </c>
      <c r="K125" s="23">
        <v>0.49685534591194969</v>
      </c>
      <c r="L125" s="23">
        <v>0</v>
      </c>
      <c r="M125" s="23">
        <v>0</v>
      </c>
      <c r="N125" s="24">
        <v>2385</v>
      </c>
    </row>
    <row r="126" spans="2:14" x14ac:dyDescent="0.3">
      <c r="B126" s="33" t="s">
        <v>274</v>
      </c>
      <c r="C126" s="18" t="s">
        <v>94</v>
      </c>
      <c r="D126" s="21" t="s">
        <v>322</v>
      </c>
      <c r="E126" s="23" t="s">
        <v>588</v>
      </c>
      <c r="F126" s="23" t="s">
        <v>588</v>
      </c>
      <c r="G126" s="23" t="s">
        <v>588</v>
      </c>
      <c r="H126" s="23" t="s">
        <v>588</v>
      </c>
      <c r="I126" s="24" t="s">
        <v>588</v>
      </c>
      <c r="J126" s="23" t="s">
        <v>588</v>
      </c>
      <c r="K126" s="23" t="s">
        <v>588</v>
      </c>
      <c r="L126" s="23" t="s">
        <v>588</v>
      </c>
      <c r="M126" s="23" t="s">
        <v>588</v>
      </c>
      <c r="N126" s="24" t="s">
        <v>588</v>
      </c>
    </row>
    <row r="127" spans="2:14" x14ac:dyDescent="0.3">
      <c r="B127" s="33" t="s">
        <v>274</v>
      </c>
      <c r="C127" s="18" t="s">
        <v>95</v>
      </c>
      <c r="D127" s="21" t="s">
        <v>323</v>
      </c>
      <c r="E127" s="23">
        <v>0.4845303867403315</v>
      </c>
      <c r="F127" s="23">
        <v>0.51546961325966856</v>
      </c>
      <c r="G127" s="23">
        <v>0</v>
      </c>
      <c r="H127" s="23">
        <v>0</v>
      </c>
      <c r="I127" s="24">
        <v>9050</v>
      </c>
      <c r="J127" s="23">
        <v>0.47184986595174261</v>
      </c>
      <c r="K127" s="23">
        <v>0.52815013404825739</v>
      </c>
      <c r="L127" s="23">
        <v>0</v>
      </c>
      <c r="M127" s="23">
        <v>0</v>
      </c>
      <c r="N127" s="24">
        <v>3730</v>
      </c>
    </row>
    <row r="128" spans="2:14" x14ac:dyDescent="0.3">
      <c r="B128" s="33" t="s">
        <v>274</v>
      </c>
      <c r="C128" s="18" t="s">
        <v>96</v>
      </c>
      <c r="D128" s="21" t="s">
        <v>191</v>
      </c>
      <c r="E128" s="23">
        <v>0.46898638426626321</v>
      </c>
      <c r="F128" s="23">
        <v>0.53101361573373673</v>
      </c>
      <c r="G128" s="23">
        <v>0</v>
      </c>
      <c r="H128" s="23">
        <v>0</v>
      </c>
      <c r="I128" s="24">
        <v>9915</v>
      </c>
      <c r="J128" s="23">
        <v>0.45421245421245421</v>
      </c>
      <c r="K128" s="23">
        <v>0.54578754578754574</v>
      </c>
      <c r="L128" s="23">
        <v>0</v>
      </c>
      <c r="M128" s="23">
        <v>0</v>
      </c>
      <c r="N128" s="24">
        <v>5460</v>
      </c>
    </row>
    <row r="129" spans="2:14" x14ac:dyDescent="0.3">
      <c r="B129" s="33" t="s">
        <v>274</v>
      </c>
      <c r="C129" s="18" t="s">
        <v>98</v>
      </c>
      <c r="D129" s="21" t="s">
        <v>192</v>
      </c>
      <c r="E129" s="23">
        <v>0.56026365348399243</v>
      </c>
      <c r="F129" s="23">
        <v>0.43973634651600751</v>
      </c>
      <c r="G129" s="23">
        <v>0</v>
      </c>
      <c r="H129" s="23">
        <v>0</v>
      </c>
      <c r="I129" s="24">
        <v>5310</v>
      </c>
      <c r="J129" s="23">
        <v>0.56544502617801051</v>
      </c>
      <c r="K129" s="23">
        <v>0.43455497382198954</v>
      </c>
      <c r="L129" s="23">
        <v>0</v>
      </c>
      <c r="M129" s="23">
        <v>0</v>
      </c>
      <c r="N129" s="24">
        <v>955</v>
      </c>
    </row>
    <row r="130" spans="2:14" x14ac:dyDescent="0.3">
      <c r="B130" s="33" t="s">
        <v>274</v>
      </c>
      <c r="C130" s="18" t="s">
        <v>99</v>
      </c>
      <c r="D130" s="21" t="s">
        <v>193</v>
      </c>
      <c r="E130" s="23">
        <v>0.48477525374577091</v>
      </c>
      <c r="F130" s="23">
        <v>0.51474142097631703</v>
      </c>
      <c r="G130" s="23">
        <v>0</v>
      </c>
      <c r="H130" s="23">
        <v>0</v>
      </c>
      <c r="I130" s="24">
        <v>10345</v>
      </c>
      <c r="J130" s="23">
        <v>0.48368794326241132</v>
      </c>
      <c r="K130" s="23">
        <v>0.51631205673758862</v>
      </c>
      <c r="L130" s="23">
        <v>0</v>
      </c>
      <c r="M130" s="23">
        <v>0</v>
      </c>
      <c r="N130" s="24">
        <v>3525</v>
      </c>
    </row>
    <row r="131" spans="2:14" x14ac:dyDescent="0.3">
      <c r="B131" s="33" t="s">
        <v>274</v>
      </c>
      <c r="C131" s="18" t="s">
        <v>100</v>
      </c>
      <c r="D131" s="21" t="s">
        <v>194</v>
      </c>
      <c r="E131" s="23">
        <v>0.4889502762430939</v>
      </c>
      <c r="F131" s="23">
        <v>0.51104972375690605</v>
      </c>
      <c r="G131" s="23">
        <v>0</v>
      </c>
      <c r="H131" s="23">
        <v>0</v>
      </c>
      <c r="I131" s="24">
        <v>7240</v>
      </c>
      <c r="J131" s="23" t="s">
        <v>588</v>
      </c>
      <c r="K131" s="23" t="s">
        <v>588</v>
      </c>
      <c r="L131" s="23" t="s">
        <v>588</v>
      </c>
      <c r="M131" s="23" t="s">
        <v>588</v>
      </c>
      <c r="N131" s="24" t="s">
        <v>588</v>
      </c>
    </row>
    <row r="132" spans="2:14" x14ac:dyDescent="0.3">
      <c r="B132" s="33" t="s">
        <v>274</v>
      </c>
      <c r="C132" s="18" t="s">
        <v>101</v>
      </c>
      <c r="D132" s="21" t="s">
        <v>195</v>
      </c>
      <c r="E132" s="23">
        <v>0.47783251231527096</v>
      </c>
      <c r="F132" s="23">
        <v>0.52216748768472909</v>
      </c>
      <c r="G132" s="23">
        <v>0</v>
      </c>
      <c r="H132" s="23">
        <v>0</v>
      </c>
      <c r="I132" s="24">
        <v>13195</v>
      </c>
      <c r="J132" s="23">
        <v>0.47123893805309736</v>
      </c>
      <c r="K132" s="23">
        <v>0.52876106194690264</v>
      </c>
      <c r="L132" s="23">
        <v>0</v>
      </c>
      <c r="M132" s="23">
        <v>0</v>
      </c>
      <c r="N132" s="24">
        <v>4520</v>
      </c>
    </row>
    <row r="133" spans="2:14" x14ac:dyDescent="0.3">
      <c r="B133" s="33" t="s">
        <v>274</v>
      </c>
      <c r="C133" s="18" t="s">
        <v>105</v>
      </c>
      <c r="D133" s="21" t="s">
        <v>197</v>
      </c>
      <c r="E133" s="23">
        <v>0.50301204819277112</v>
      </c>
      <c r="F133" s="23">
        <v>0.49665327978580992</v>
      </c>
      <c r="G133" s="23">
        <v>0</v>
      </c>
      <c r="H133" s="23">
        <v>3.3467202141900936E-4</v>
      </c>
      <c r="I133" s="24">
        <v>14940</v>
      </c>
      <c r="J133" s="23">
        <v>0.51476793248945152</v>
      </c>
      <c r="K133" s="23">
        <v>0.4838255977496484</v>
      </c>
      <c r="L133" s="23">
        <v>0</v>
      </c>
      <c r="M133" s="23">
        <v>0</v>
      </c>
      <c r="N133" s="24">
        <v>3555</v>
      </c>
    </row>
    <row r="134" spans="2:14" x14ac:dyDescent="0.3">
      <c r="B134" s="33" t="s">
        <v>274</v>
      </c>
      <c r="C134" s="18" t="s">
        <v>106</v>
      </c>
      <c r="D134" s="21" t="s">
        <v>198</v>
      </c>
      <c r="E134" s="23">
        <v>0.47955801104972373</v>
      </c>
      <c r="F134" s="23">
        <v>0.51712707182320439</v>
      </c>
      <c r="G134" s="23">
        <v>0</v>
      </c>
      <c r="H134" s="23">
        <v>3.8674033149171273E-3</v>
      </c>
      <c r="I134" s="24">
        <v>9050</v>
      </c>
      <c r="J134" s="23" t="s">
        <v>588</v>
      </c>
      <c r="K134" s="23" t="s">
        <v>588</v>
      </c>
      <c r="L134" s="23" t="s">
        <v>588</v>
      </c>
      <c r="M134" s="23" t="s">
        <v>588</v>
      </c>
      <c r="N134" s="24" t="s">
        <v>588</v>
      </c>
    </row>
    <row r="135" spans="2:14" x14ac:dyDescent="0.3">
      <c r="B135" s="33" t="s">
        <v>274</v>
      </c>
      <c r="C135" s="18" t="s">
        <v>111</v>
      </c>
      <c r="D135" s="21" t="s">
        <v>324</v>
      </c>
      <c r="E135" s="23">
        <v>0.47807435653002861</v>
      </c>
      <c r="F135" s="23">
        <v>0.52144899904671116</v>
      </c>
      <c r="G135" s="23">
        <v>0</v>
      </c>
      <c r="H135" s="23">
        <v>0</v>
      </c>
      <c r="I135" s="24">
        <v>10490</v>
      </c>
      <c r="J135" s="23">
        <v>0.47108307045215564</v>
      </c>
      <c r="K135" s="23">
        <v>0.52891692954784442</v>
      </c>
      <c r="L135" s="23">
        <v>0</v>
      </c>
      <c r="M135" s="23">
        <v>0</v>
      </c>
      <c r="N135" s="24">
        <v>4755</v>
      </c>
    </row>
    <row r="136" spans="2:14" x14ac:dyDescent="0.3">
      <c r="B136" s="33" t="s">
        <v>279</v>
      </c>
      <c r="C136" s="18" t="s">
        <v>74</v>
      </c>
      <c r="D136" s="21" t="s">
        <v>177</v>
      </c>
      <c r="E136" s="23">
        <v>0.54969749351771824</v>
      </c>
      <c r="F136" s="23">
        <v>0.45030250648228176</v>
      </c>
      <c r="G136" s="23">
        <v>0</v>
      </c>
      <c r="H136" s="23">
        <v>0</v>
      </c>
      <c r="I136" s="24">
        <v>5785</v>
      </c>
      <c r="J136" s="23">
        <v>0.53874538745387457</v>
      </c>
      <c r="K136" s="23">
        <v>0.46125461254612549</v>
      </c>
      <c r="L136" s="23">
        <v>0</v>
      </c>
      <c r="M136" s="23">
        <v>0</v>
      </c>
      <c r="N136" s="24">
        <v>1355</v>
      </c>
    </row>
    <row r="137" spans="2:14" x14ac:dyDescent="0.3">
      <c r="B137" s="33" t="s">
        <v>279</v>
      </c>
      <c r="C137" s="18" t="s">
        <v>76</v>
      </c>
      <c r="D137" s="21" t="s">
        <v>179</v>
      </c>
      <c r="E137" s="23">
        <v>0.49486803519061584</v>
      </c>
      <c r="F137" s="23">
        <v>0.50513196480938416</v>
      </c>
      <c r="G137" s="23">
        <v>0</v>
      </c>
      <c r="H137" s="23">
        <v>0</v>
      </c>
      <c r="I137" s="24">
        <v>6820</v>
      </c>
      <c r="J137" s="23">
        <v>0.48257839721254353</v>
      </c>
      <c r="K137" s="23">
        <v>0.51742160278745641</v>
      </c>
      <c r="L137" s="23">
        <v>0</v>
      </c>
      <c r="M137" s="23">
        <v>0</v>
      </c>
      <c r="N137" s="24">
        <v>2870</v>
      </c>
    </row>
    <row r="138" spans="2:14" x14ac:dyDescent="0.3">
      <c r="B138" s="33" t="s">
        <v>279</v>
      </c>
      <c r="C138" s="18" t="s">
        <v>77</v>
      </c>
      <c r="D138" s="21" t="s">
        <v>180</v>
      </c>
      <c r="E138" s="23">
        <v>0.47935921133703019</v>
      </c>
      <c r="F138" s="23">
        <v>0.52064078866296981</v>
      </c>
      <c r="G138" s="23">
        <v>0</v>
      </c>
      <c r="H138" s="23">
        <v>0</v>
      </c>
      <c r="I138" s="24">
        <v>8115</v>
      </c>
      <c r="J138" s="23">
        <v>0.45730550284629978</v>
      </c>
      <c r="K138" s="23">
        <v>0.54269449715370022</v>
      </c>
      <c r="L138" s="23">
        <v>0</v>
      </c>
      <c r="M138" s="23">
        <v>0</v>
      </c>
      <c r="N138" s="24">
        <v>2635</v>
      </c>
    </row>
    <row r="139" spans="2:14" x14ac:dyDescent="0.3">
      <c r="B139" s="33" t="s">
        <v>279</v>
      </c>
      <c r="C139" s="18" t="s">
        <v>80</v>
      </c>
      <c r="D139" s="21" t="s">
        <v>325</v>
      </c>
      <c r="E139" s="23">
        <v>0.49047619047619045</v>
      </c>
      <c r="F139" s="23">
        <v>0.50761904761904764</v>
      </c>
      <c r="G139" s="23">
        <v>0</v>
      </c>
      <c r="H139" s="23">
        <v>0</v>
      </c>
      <c r="I139" s="24">
        <v>5250</v>
      </c>
      <c r="J139" s="23">
        <v>0.47272727272727272</v>
      </c>
      <c r="K139" s="23">
        <v>0.52727272727272723</v>
      </c>
      <c r="L139" s="23">
        <v>0</v>
      </c>
      <c r="M139" s="23">
        <v>0</v>
      </c>
      <c r="N139" s="24">
        <v>1650</v>
      </c>
    </row>
    <row r="140" spans="2:14" x14ac:dyDescent="0.3">
      <c r="B140" s="33" t="s">
        <v>279</v>
      </c>
      <c r="C140" s="18" t="s">
        <v>83</v>
      </c>
      <c r="D140" s="21" t="s">
        <v>182</v>
      </c>
      <c r="E140" s="23" t="s">
        <v>588</v>
      </c>
      <c r="F140" s="23" t="s">
        <v>588</v>
      </c>
      <c r="G140" s="23" t="s">
        <v>588</v>
      </c>
      <c r="H140" s="23" t="s">
        <v>588</v>
      </c>
      <c r="I140" s="24" t="s">
        <v>588</v>
      </c>
      <c r="J140" s="23" t="s">
        <v>588</v>
      </c>
      <c r="K140" s="23" t="s">
        <v>588</v>
      </c>
      <c r="L140" s="23" t="s">
        <v>588</v>
      </c>
      <c r="M140" s="23" t="s">
        <v>588</v>
      </c>
      <c r="N140" s="24" t="s">
        <v>588</v>
      </c>
    </row>
    <row r="141" spans="2:14" x14ac:dyDescent="0.3">
      <c r="B141" s="33" t="s">
        <v>279</v>
      </c>
      <c r="C141" s="18" t="s">
        <v>84</v>
      </c>
      <c r="D141" s="21" t="s">
        <v>183</v>
      </c>
      <c r="E141" s="23" t="s">
        <v>588</v>
      </c>
      <c r="F141" s="23" t="s">
        <v>588</v>
      </c>
      <c r="G141" s="23" t="s">
        <v>588</v>
      </c>
      <c r="H141" s="23" t="s">
        <v>588</v>
      </c>
      <c r="I141" s="24" t="s">
        <v>588</v>
      </c>
      <c r="J141" s="23" t="s">
        <v>588</v>
      </c>
      <c r="K141" s="23" t="s">
        <v>588</v>
      </c>
      <c r="L141" s="23" t="s">
        <v>588</v>
      </c>
      <c r="M141" s="23" t="s">
        <v>588</v>
      </c>
      <c r="N141" s="24" t="s">
        <v>588</v>
      </c>
    </row>
    <row r="142" spans="2:14" x14ac:dyDescent="0.3">
      <c r="B142" s="33" t="s">
        <v>279</v>
      </c>
      <c r="C142" s="18" t="s">
        <v>88</v>
      </c>
      <c r="D142" s="21" t="s">
        <v>185</v>
      </c>
      <c r="E142" s="23">
        <v>0.48731808731808735</v>
      </c>
      <c r="F142" s="23">
        <v>0.51226611226611229</v>
      </c>
      <c r="G142" s="23">
        <v>4.1580041580041582E-4</v>
      </c>
      <c r="H142" s="23">
        <v>0</v>
      </c>
      <c r="I142" s="24">
        <v>12025</v>
      </c>
      <c r="J142" s="23">
        <v>0.48704663212435234</v>
      </c>
      <c r="K142" s="23">
        <v>0.51295336787564771</v>
      </c>
      <c r="L142" s="23">
        <v>0</v>
      </c>
      <c r="M142" s="23">
        <v>0</v>
      </c>
      <c r="N142" s="24">
        <v>2895</v>
      </c>
    </row>
    <row r="143" spans="2:14" x14ac:dyDescent="0.3">
      <c r="B143" s="33" t="s">
        <v>279</v>
      </c>
      <c r="C143" s="18" t="s">
        <v>72</v>
      </c>
      <c r="D143" s="21" t="s">
        <v>175</v>
      </c>
      <c r="E143" s="23">
        <v>0.49148282602624965</v>
      </c>
      <c r="F143" s="23">
        <v>0.5085171739737504</v>
      </c>
      <c r="G143" s="23">
        <v>0</v>
      </c>
      <c r="H143" s="23">
        <v>0</v>
      </c>
      <c r="I143" s="24">
        <v>17905</v>
      </c>
      <c r="J143" s="23">
        <v>0.49389671361502346</v>
      </c>
      <c r="K143" s="23">
        <v>0.50610328638497648</v>
      </c>
      <c r="L143" s="23">
        <v>0</v>
      </c>
      <c r="M143" s="23">
        <v>0</v>
      </c>
      <c r="N143" s="24">
        <v>5325</v>
      </c>
    </row>
    <row r="144" spans="2:14" x14ac:dyDescent="0.3">
      <c r="B144" s="33" t="s">
        <v>279</v>
      </c>
      <c r="C144" s="18" t="s">
        <v>423</v>
      </c>
      <c r="D144" s="21" t="s">
        <v>424</v>
      </c>
      <c r="E144" s="23" t="s">
        <v>588</v>
      </c>
      <c r="F144" s="23" t="s">
        <v>588</v>
      </c>
      <c r="G144" s="23" t="s">
        <v>588</v>
      </c>
      <c r="H144" s="23" t="s">
        <v>588</v>
      </c>
      <c r="I144" s="24" t="s">
        <v>588</v>
      </c>
      <c r="J144" s="23" t="s">
        <v>588</v>
      </c>
      <c r="K144" s="23" t="s">
        <v>588</v>
      </c>
      <c r="L144" s="23" t="s">
        <v>588</v>
      </c>
      <c r="M144" s="23" t="s">
        <v>588</v>
      </c>
      <c r="N144" s="24" t="s">
        <v>588</v>
      </c>
    </row>
    <row r="145" spans="2:14" x14ac:dyDescent="0.3">
      <c r="B145" s="33" t="s">
        <v>279</v>
      </c>
      <c r="C145" s="18" t="s">
        <v>90</v>
      </c>
      <c r="D145" s="21" t="s">
        <v>187</v>
      </c>
      <c r="E145" s="23">
        <v>0.47551367217673413</v>
      </c>
      <c r="F145" s="23">
        <v>0.52402286420515987</v>
      </c>
      <c r="G145" s="23">
        <v>4.6346361810597868E-4</v>
      </c>
      <c r="H145" s="23">
        <v>0</v>
      </c>
      <c r="I145" s="24">
        <v>32365</v>
      </c>
      <c r="J145" s="23" t="s">
        <v>588</v>
      </c>
      <c r="K145" s="23" t="s">
        <v>588</v>
      </c>
      <c r="L145" s="23" t="s">
        <v>588</v>
      </c>
      <c r="M145" s="23" t="s">
        <v>588</v>
      </c>
      <c r="N145" s="24" t="s">
        <v>588</v>
      </c>
    </row>
    <row r="146" spans="2:14" x14ac:dyDescent="0.3">
      <c r="B146" s="33" t="s">
        <v>279</v>
      </c>
      <c r="C146" s="18" t="s">
        <v>102</v>
      </c>
      <c r="D146" s="21" t="s">
        <v>422</v>
      </c>
      <c r="E146" s="23">
        <v>0.48620199146514936</v>
      </c>
      <c r="F146" s="23">
        <v>0.51379800853485069</v>
      </c>
      <c r="G146" s="23">
        <v>0</v>
      </c>
      <c r="H146" s="23">
        <v>0</v>
      </c>
      <c r="I146" s="24">
        <v>17575</v>
      </c>
      <c r="J146" s="23" t="s">
        <v>588</v>
      </c>
      <c r="K146" s="23" t="s">
        <v>588</v>
      </c>
      <c r="L146" s="23" t="s">
        <v>588</v>
      </c>
      <c r="M146" s="23" t="s">
        <v>588</v>
      </c>
      <c r="N146" s="24" t="s">
        <v>588</v>
      </c>
    </row>
    <row r="147" spans="2:14" x14ac:dyDescent="0.3">
      <c r="B147" s="33" t="s">
        <v>279</v>
      </c>
      <c r="C147" s="18" t="s">
        <v>91</v>
      </c>
      <c r="D147" s="21" t="s">
        <v>188</v>
      </c>
      <c r="E147" s="23" t="s">
        <v>588</v>
      </c>
      <c r="F147" s="23" t="s">
        <v>588</v>
      </c>
      <c r="G147" s="23" t="s">
        <v>588</v>
      </c>
      <c r="H147" s="23" t="s">
        <v>588</v>
      </c>
      <c r="I147" s="24" t="s">
        <v>588</v>
      </c>
      <c r="J147" s="23" t="s">
        <v>588</v>
      </c>
      <c r="K147" s="23" t="s">
        <v>588</v>
      </c>
      <c r="L147" s="23" t="s">
        <v>588</v>
      </c>
      <c r="M147" s="23" t="s">
        <v>588</v>
      </c>
      <c r="N147" s="24" t="s">
        <v>588</v>
      </c>
    </row>
    <row r="148" spans="2:14" x14ac:dyDescent="0.3">
      <c r="B148" s="33" t="s">
        <v>279</v>
      </c>
      <c r="C148" s="18" t="s">
        <v>97</v>
      </c>
      <c r="D148" s="21" t="s">
        <v>326</v>
      </c>
      <c r="E148" s="23">
        <v>0.48242514413241583</v>
      </c>
      <c r="F148" s="23">
        <v>0.51738887855681603</v>
      </c>
      <c r="G148" s="23">
        <v>0</v>
      </c>
      <c r="H148" s="23">
        <v>0</v>
      </c>
      <c r="I148" s="24">
        <v>26885</v>
      </c>
      <c r="J148" s="23">
        <v>0.47760210803689063</v>
      </c>
      <c r="K148" s="23">
        <v>0.52173913043478259</v>
      </c>
      <c r="L148" s="23">
        <v>0</v>
      </c>
      <c r="M148" s="23">
        <v>0</v>
      </c>
      <c r="N148" s="24">
        <v>7590</v>
      </c>
    </row>
    <row r="149" spans="2:14" x14ac:dyDescent="0.3">
      <c r="B149" s="33" t="s">
        <v>279</v>
      </c>
      <c r="C149" s="18" t="s">
        <v>103</v>
      </c>
      <c r="D149" s="21" t="s">
        <v>196</v>
      </c>
      <c r="E149" s="23">
        <v>0.49268292682926829</v>
      </c>
      <c r="F149" s="23">
        <v>0.50731707317073171</v>
      </c>
      <c r="G149" s="23">
        <v>0</v>
      </c>
      <c r="H149" s="23">
        <v>0</v>
      </c>
      <c r="I149" s="24">
        <v>8200</v>
      </c>
      <c r="J149" s="23">
        <v>0.4558058925476603</v>
      </c>
      <c r="K149" s="23">
        <v>0.54419410745233965</v>
      </c>
      <c r="L149" s="23">
        <v>0</v>
      </c>
      <c r="M149" s="23">
        <v>0</v>
      </c>
      <c r="N149" s="24">
        <v>2885</v>
      </c>
    </row>
    <row r="150" spans="2:14" x14ac:dyDescent="0.3">
      <c r="B150" s="33" t="s">
        <v>279</v>
      </c>
      <c r="C150" s="18" t="s">
        <v>104</v>
      </c>
      <c r="D150" s="21" t="s">
        <v>328</v>
      </c>
      <c r="E150" s="23">
        <v>0.47531891292290629</v>
      </c>
      <c r="F150" s="23">
        <v>0.52468108707709371</v>
      </c>
      <c r="G150" s="23">
        <v>0</v>
      </c>
      <c r="H150" s="23">
        <v>0</v>
      </c>
      <c r="I150" s="24">
        <v>9015</v>
      </c>
      <c r="J150" s="23">
        <v>0.45018450184501846</v>
      </c>
      <c r="K150" s="23">
        <v>0.54981549815498154</v>
      </c>
      <c r="L150" s="23">
        <v>0</v>
      </c>
      <c r="M150" s="23">
        <v>0</v>
      </c>
      <c r="N150" s="24">
        <v>2710</v>
      </c>
    </row>
    <row r="151" spans="2:14" x14ac:dyDescent="0.3">
      <c r="B151" s="33" t="s">
        <v>279</v>
      </c>
      <c r="C151" s="18" t="s">
        <v>107</v>
      </c>
      <c r="D151" s="21" t="s">
        <v>329</v>
      </c>
      <c r="E151" s="23">
        <v>0.49546666666666667</v>
      </c>
      <c r="F151" s="23">
        <v>0.50453333333333328</v>
      </c>
      <c r="G151" s="23">
        <v>0</v>
      </c>
      <c r="H151" s="23">
        <v>0</v>
      </c>
      <c r="I151" s="24">
        <v>9375</v>
      </c>
      <c r="J151" s="23">
        <v>0.47359735973597361</v>
      </c>
      <c r="K151" s="23">
        <v>0.52640264026402639</v>
      </c>
      <c r="L151" s="23">
        <v>0</v>
      </c>
      <c r="M151" s="23">
        <v>0</v>
      </c>
      <c r="N151" s="24">
        <v>3030</v>
      </c>
    </row>
    <row r="152" spans="2:14" x14ac:dyDescent="0.3">
      <c r="B152" s="33" t="s">
        <v>279</v>
      </c>
      <c r="C152" s="18" t="s">
        <v>108</v>
      </c>
      <c r="D152" s="21" t="s">
        <v>330</v>
      </c>
      <c r="E152" s="23">
        <v>0.48871650211565587</v>
      </c>
      <c r="F152" s="23">
        <v>0.51057827926657262</v>
      </c>
      <c r="G152" s="23">
        <v>0</v>
      </c>
      <c r="H152" s="23">
        <v>0</v>
      </c>
      <c r="I152" s="24">
        <v>7090</v>
      </c>
      <c r="J152" s="23">
        <v>0.44490644490644493</v>
      </c>
      <c r="K152" s="23">
        <v>0.55509355509355507</v>
      </c>
      <c r="L152" s="23">
        <v>0</v>
      </c>
      <c r="M152" s="23">
        <v>0</v>
      </c>
      <c r="N152" s="24">
        <v>2405</v>
      </c>
    </row>
    <row r="153" spans="2:14" x14ac:dyDescent="0.3">
      <c r="B153" s="33" t="s">
        <v>279</v>
      </c>
      <c r="C153" s="18" t="s">
        <v>109</v>
      </c>
      <c r="D153" s="21" t="s">
        <v>199</v>
      </c>
      <c r="E153" s="23">
        <v>0.48307291666666669</v>
      </c>
      <c r="F153" s="23">
        <v>0.51692708333333337</v>
      </c>
      <c r="G153" s="23">
        <v>0</v>
      </c>
      <c r="H153" s="23">
        <v>0</v>
      </c>
      <c r="I153" s="24">
        <v>7680</v>
      </c>
      <c r="J153" s="23">
        <v>0.47044917257683216</v>
      </c>
      <c r="K153" s="23">
        <v>0.52955082742316784</v>
      </c>
      <c r="L153" s="23">
        <v>0</v>
      </c>
      <c r="M153" s="23">
        <v>0</v>
      </c>
      <c r="N153" s="24">
        <v>2115</v>
      </c>
    </row>
    <row r="154" spans="2:14" x14ac:dyDescent="0.3">
      <c r="B154" s="33" t="s">
        <v>279</v>
      </c>
      <c r="C154" s="18" t="s">
        <v>110</v>
      </c>
      <c r="D154" s="21" t="s">
        <v>331</v>
      </c>
      <c r="E154" s="23">
        <v>0.47817189631650753</v>
      </c>
      <c r="F154" s="23">
        <v>0.52182810368349253</v>
      </c>
      <c r="G154" s="23">
        <v>0</v>
      </c>
      <c r="H154" s="23">
        <v>0</v>
      </c>
      <c r="I154" s="24">
        <v>7330</v>
      </c>
      <c r="J154" s="23">
        <v>0.47685185185185186</v>
      </c>
      <c r="K154" s="23">
        <v>0.52314814814814814</v>
      </c>
      <c r="L154" s="23">
        <v>0</v>
      </c>
      <c r="M154" s="23">
        <v>0</v>
      </c>
      <c r="N154" s="24">
        <v>2160</v>
      </c>
    </row>
    <row r="155" spans="2:14" x14ac:dyDescent="0.3">
      <c r="B155" s="33" t="s">
        <v>283</v>
      </c>
      <c r="C155" s="18" t="s">
        <v>112</v>
      </c>
      <c r="D155" s="21" t="s">
        <v>332</v>
      </c>
      <c r="E155" s="23">
        <v>0.46647646219686162</v>
      </c>
      <c r="F155" s="23">
        <v>0.53352353780313833</v>
      </c>
      <c r="G155" s="23">
        <v>0</v>
      </c>
      <c r="H155" s="23">
        <v>0</v>
      </c>
      <c r="I155" s="24">
        <v>7010</v>
      </c>
      <c r="J155" s="23">
        <v>0.45070422535211269</v>
      </c>
      <c r="K155" s="23">
        <v>0.54225352112676062</v>
      </c>
      <c r="L155" s="23">
        <v>0</v>
      </c>
      <c r="M155" s="23">
        <v>0</v>
      </c>
      <c r="N155" s="24">
        <v>710</v>
      </c>
    </row>
    <row r="156" spans="2:14" x14ac:dyDescent="0.3">
      <c r="B156" s="33" t="s">
        <v>283</v>
      </c>
      <c r="C156" s="18" t="s">
        <v>113</v>
      </c>
      <c r="D156" s="21" t="s">
        <v>200</v>
      </c>
      <c r="E156" s="23">
        <v>0.48294434470377018</v>
      </c>
      <c r="F156" s="23">
        <v>0.51660682226211851</v>
      </c>
      <c r="G156" s="23">
        <v>0</v>
      </c>
      <c r="H156" s="23">
        <v>0</v>
      </c>
      <c r="I156" s="24">
        <v>11140</v>
      </c>
      <c r="J156" s="23" t="s">
        <v>588</v>
      </c>
      <c r="K156" s="23" t="s">
        <v>588</v>
      </c>
      <c r="L156" s="23" t="s">
        <v>588</v>
      </c>
      <c r="M156" s="23" t="s">
        <v>588</v>
      </c>
      <c r="N156" s="24" t="s">
        <v>588</v>
      </c>
    </row>
    <row r="157" spans="2:14" x14ac:dyDescent="0.3">
      <c r="B157" s="33" t="s">
        <v>283</v>
      </c>
      <c r="C157" s="18" t="s">
        <v>114</v>
      </c>
      <c r="D157" s="21" t="s">
        <v>333</v>
      </c>
      <c r="E157" s="23">
        <v>0.47727272727272729</v>
      </c>
      <c r="F157" s="23">
        <v>0.52272727272727271</v>
      </c>
      <c r="G157" s="23">
        <v>0</v>
      </c>
      <c r="H157" s="23">
        <v>0</v>
      </c>
      <c r="I157" s="24">
        <v>11000</v>
      </c>
      <c r="J157" s="23" t="s">
        <v>588</v>
      </c>
      <c r="K157" s="23" t="s">
        <v>588</v>
      </c>
      <c r="L157" s="23" t="s">
        <v>588</v>
      </c>
      <c r="M157" s="23" t="s">
        <v>588</v>
      </c>
      <c r="N157" s="24" t="s">
        <v>588</v>
      </c>
    </row>
    <row r="158" spans="2:14" x14ac:dyDescent="0.3">
      <c r="B158" s="33" t="s">
        <v>283</v>
      </c>
      <c r="C158" s="18" t="s">
        <v>115</v>
      </c>
      <c r="D158" s="21" t="s">
        <v>201</v>
      </c>
      <c r="E158" s="23">
        <v>0.46845360824742266</v>
      </c>
      <c r="F158" s="23">
        <v>0.52783505154639176</v>
      </c>
      <c r="G158" s="23">
        <v>4.1237113402061858E-4</v>
      </c>
      <c r="H158" s="23">
        <v>3.2989690721649486E-3</v>
      </c>
      <c r="I158" s="24">
        <v>12125</v>
      </c>
      <c r="J158" s="23">
        <v>0.45259165613147911</v>
      </c>
      <c r="K158" s="23">
        <v>0.54487989886219979</v>
      </c>
      <c r="L158" s="23">
        <v>0</v>
      </c>
      <c r="M158" s="23">
        <v>2.5284450063211127E-3</v>
      </c>
      <c r="N158" s="24">
        <v>3955</v>
      </c>
    </row>
    <row r="159" spans="2:14" x14ac:dyDescent="0.3">
      <c r="B159" s="33" t="s">
        <v>283</v>
      </c>
      <c r="C159" s="18" t="s">
        <v>116</v>
      </c>
      <c r="D159" s="21" t="s">
        <v>202</v>
      </c>
      <c r="E159" s="23">
        <v>0.45777988614800758</v>
      </c>
      <c r="F159" s="23">
        <v>0.54174573055028463</v>
      </c>
      <c r="G159" s="23">
        <v>0</v>
      </c>
      <c r="H159" s="23">
        <v>0</v>
      </c>
      <c r="I159" s="24">
        <v>10540</v>
      </c>
      <c r="J159" s="23">
        <v>0.45992366412213742</v>
      </c>
      <c r="K159" s="23">
        <v>0.54007633587786263</v>
      </c>
      <c r="L159" s="23">
        <v>0</v>
      </c>
      <c r="M159" s="23">
        <v>0</v>
      </c>
      <c r="N159" s="24">
        <v>2620</v>
      </c>
    </row>
    <row r="160" spans="2:14" x14ac:dyDescent="0.3">
      <c r="B160" s="33" t="s">
        <v>283</v>
      </c>
      <c r="C160" s="18" t="s">
        <v>117</v>
      </c>
      <c r="D160" s="21" t="s">
        <v>203</v>
      </c>
      <c r="E160" s="23">
        <v>0.48856548856548859</v>
      </c>
      <c r="F160" s="23">
        <v>0.51143451143451146</v>
      </c>
      <c r="G160" s="23">
        <v>2.0790020790020791E-4</v>
      </c>
      <c r="H160" s="23">
        <v>0</v>
      </c>
      <c r="I160" s="24">
        <v>24050</v>
      </c>
      <c r="J160" s="23">
        <v>0.47923757658270932</v>
      </c>
      <c r="K160" s="23">
        <v>0.52076242341729062</v>
      </c>
      <c r="L160" s="23">
        <v>0</v>
      </c>
      <c r="M160" s="23">
        <v>0</v>
      </c>
      <c r="N160" s="24">
        <v>7345</v>
      </c>
    </row>
    <row r="161" spans="2:14" x14ac:dyDescent="0.3">
      <c r="B161" s="33" t="s">
        <v>283</v>
      </c>
      <c r="C161" s="18" t="s">
        <v>118</v>
      </c>
      <c r="D161" s="21" t="s">
        <v>204</v>
      </c>
      <c r="E161" s="23">
        <v>0.4716531681753216</v>
      </c>
      <c r="F161" s="23">
        <v>0.52787041448308714</v>
      </c>
      <c r="G161" s="23">
        <v>4.764173415912339E-4</v>
      </c>
      <c r="H161" s="23">
        <v>0</v>
      </c>
      <c r="I161" s="24">
        <v>10495</v>
      </c>
      <c r="J161" s="23">
        <v>0.43876177658142662</v>
      </c>
      <c r="K161" s="23">
        <v>0.55989232839838488</v>
      </c>
      <c r="L161" s="23">
        <v>0</v>
      </c>
      <c r="M161" s="23">
        <v>0</v>
      </c>
      <c r="N161" s="24">
        <v>3715</v>
      </c>
    </row>
    <row r="162" spans="2:14" x14ac:dyDescent="0.3">
      <c r="B162" s="33" t="s">
        <v>283</v>
      </c>
      <c r="C162" s="18" t="s">
        <v>119</v>
      </c>
      <c r="D162" s="21" t="s">
        <v>334</v>
      </c>
      <c r="E162" s="23">
        <v>0.47985004686035615</v>
      </c>
      <c r="F162" s="23">
        <v>0.52108716026241797</v>
      </c>
      <c r="G162" s="23">
        <v>0</v>
      </c>
      <c r="H162" s="23">
        <v>0</v>
      </c>
      <c r="I162" s="24">
        <v>5335</v>
      </c>
      <c r="J162" s="23">
        <v>0.50710900473933651</v>
      </c>
      <c r="K162" s="23">
        <v>0.49289099526066349</v>
      </c>
      <c r="L162" s="23">
        <v>0</v>
      </c>
      <c r="M162" s="23">
        <v>0</v>
      </c>
      <c r="N162" s="24">
        <v>1055</v>
      </c>
    </row>
    <row r="163" spans="2:14" x14ac:dyDescent="0.3">
      <c r="B163" s="33" t="s">
        <v>283</v>
      </c>
      <c r="C163" s="18" t="s">
        <v>120</v>
      </c>
      <c r="D163" s="21" t="s">
        <v>335</v>
      </c>
      <c r="E163" s="23">
        <v>0.47062262496346097</v>
      </c>
      <c r="F163" s="23">
        <v>0.50336159017831039</v>
      </c>
      <c r="G163" s="23">
        <v>2.9231218941829873E-4</v>
      </c>
      <c r="H163" s="23">
        <v>2.5723472668810289E-2</v>
      </c>
      <c r="I163" s="24">
        <v>17105</v>
      </c>
      <c r="J163" s="23">
        <v>0.4490216271884655</v>
      </c>
      <c r="K163" s="23">
        <v>0.52420185375901129</v>
      </c>
      <c r="L163" s="23">
        <v>0</v>
      </c>
      <c r="M163" s="23">
        <v>2.6776519052523172E-2</v>
      </c>
      <c r="N163" s="24">
        <v>4855</v>
      </c>
    </row>
    <row r="164" spans="2:14" x14ac:dyDescent="0.3">
      <c r="B164" s="33" t="s">
        <v>283</v>
      </c>
      <c r="C164" s="18" t="s">
        <v>121</v>
      </c>
      <c r="D164" s="21" t="s">
        <v>205</v>
      </c>
      <c r="E164" s="23">
        <v>0.50216450216450215</v>
      </c>
      <c r="F164" s="23">
        <v>0.49735449735449733</v>
      </c>
      <c r="G164" s="23">
        <v>0</v>
      </c>
      <c r="H164" s="23">
        <v>0</v>
      </c>
      <c r="I164" s="24">
        <v>10395</v>
      </c>
      <c r="J164" s="23">
        <v>0.47117296222664018</v>
      </c>
      <c r="K164" s="23">
        <v>0.52882703777335982</v>
      </c>
      <c r="L164" s="23">
        <v>0</v>
      </c>
      <c r="M164" s="23">
        <v>0</v>
      </c>
      <c r="N164" s="24">
        <v>2515</v>
      </c>
    </row>
    <row r="165" spans="2:14" x14ac:dyDescent="0.3">
      <c r="B165" s="33" t="s">
        <v>283</v>
      </c>
      <c r="C165" s="18" t="s">
        <v>122</v>
      </c>
      <c r="D165" s="21" t="s">
        <v>206</v>
      </c>
      <c r="E165" s="23">
        <v>0.48830514573587619</v>
      </c>
      <c r="F165" s="23">
        <v>0.51133501259445846</v>
      </c>
      <c r="G165" s="23">
        <v>0</v>
      </c>
      <c r="H165" s="23">
        <v>0</v>
      </c>
      <c r="I165" s="24">
        <v>13895</v>
      </c>
      <c r="J165" s="23">
        <v>0.46795523906408953</v>
      </c>
      <c r="K165" s="23">
        <v>0.53204476093591047</v>
      </c>
      <c r="L165" s="23">
        <v>0</v>
      </c>
      <c r="M165" s="23">
        <v>0</v>
      </c>
      <c r="N165" s="24">
        <v>4915</v>
      </c>
    </row>
    <row r="166" spans="2:14" x14ac:dyDescent="0.3">
      <c r="B166" s="33" t="s">
        <v>283</v>
      </c>
      <c r="C166" s="18" t="s">
        <v>123</v>
      </c>
      <c r="D166" s="21" t="s">
        <v>336</v>
      </c>
      <c r="E166" s="23">
        <v>0.47401328644001561</v>
      </c>
      <c r="F166" s="23">
        <v>0.52598671355998439</v>
      </c>
      <c r="G166" s="23">
        <v>0</v>
      </c>
      <c r="H166" s="23">
        <v>0</v>
      </c>
      <c r="I166" s="24">
        <v>12795</v>
      </c>
      <c r="J166" s="23">
        <v>0.45454545454545453</v>
      </c>
      <c r="K166" s="23">
        <v>0.54545454545454541</v>
      </c>
      <c r="L166" s="23">
        <v>0</v>
      </c>
      <c r="M166" s="23">
        <v>0</v>
      </c>
      <c r="N166" s="24">
        <v>5005</v>
      </c>
    </row>
    <row r="167" spans="2:14" x14ac:dyDescent="0.3">
      <c r="B167" s="33" t="s">
        <v>283</v>
      </c>
      <c r="C167" s="18" t="s">
        <v>124</v>
      </c>
      <c r="D167" s="21" t="s">
        <v>207</v>
      </c>
      <c r="E167" s="23">
        <v>0.48018648018648019</v>
      </c>
      <c r="F167" s="23">
        <v>0.51914751914751911</v>
      </c>
      <c r="G167" s="23">
        <v>0</v>
      </c>
      <c r="H167" s="23">
        <v>9.99000999000999E-4</v>
      </c>
      <c r="I167" s="24">
        <v>15015</v>
      </c>
      <c r="J167" s="23">
        <v>0.47489539748953974</v>
      </c>
      <c r="K167" s="23">
        <v>0.52510460251046021</v>
      </c>
      <c r="L167" s="23">
        <v>0</v>
      </c>
      <c r="M167" s="23">
        <v>0</v>
      </c>
      <c r="N167" s="24">
        <v>2390</v>
      </c>
    </row>
    <row r="168" spans="2:14" x14ac:dyDescent="0.3">
      <c r="B168" s="33" t="s">
        <v>283</v>
      </c>
      <c r="C168" s="18" t="s">
        <v>125</v>
      </c>
      <c r="D168" s="21" t="s">
        <v>208</v>
      </c>
      <c r="E168" s="23" t="s">
        <v>588</v>
      </c>
      <c r="F168" s="23" t="s">
        <v>588</v>
      </c>
      <c r="G168" s="23" t="s">
        <v>588</v>
      </c>
      <c r="H168" s="23" t="s">
        <v>588</v>
      </c>
      <c r="I168" s="24" t="s">
        <v>588</v>
      </c>
      <c r="J168" s="23" t="s">
        <v>588</v>
      </c>
      <c r="K168" s="23" t="s">
        <v>588</v>
      </c>
      <c r="L168" s="23" t="s">
        <v>588</v>
      </c>
      <c r="M168" s="23" t="s">
        <v>588</v>
      </c>
      <c r="N168" s="24" t="s">
        <v>588</v>
      </c>
    </row>
    <row r="169" spans="2:14" ht="14.9" customHeight="1" x14ac:dyDescent="0.3">
      <c r="B169" s="33" t="s">
        <v>283</v>
      </c>
      <c r="C169" s="18" t="s">
        <v>126</v>
      </c>
      <c r="D169" s="21" t="s">
        <v>337</v>
      </c>
      <c r="E169" s="23">
        <v>0.47667147667147669</v>
      </c>
      <c r="F169" s="23">
        <v>0.52332852332852331</v>
      </c>
      <c r="G169" s="23">
        <v>0</v>
      </c>
      <c r="H169" s="23">
        <v>0</v>
      </c>
      <c r="I169" s="24">
        <v>10395</v>
      </c>
      <c r="J169" s="23">
        <v>0.46404109589041098</v>
      </c>
      <c r="K169" s="23">
        <v>0.53595890410958902</v>
      </c>
      <c r="L169" s="23">
        <v>0</v>
      </c>
      <c r="M169" s="23">
        <v>0</v>
      </c>
      <c r="N169" s="24">
        <v>2920</v>
      </c>
    </row>
    <row r="170" spans="2:14" x14ac:dyDescent="0.3">
      <c r="B170" s="33" t="s">
        <v>283</v>
      </c>
      <c r="C170" s="18" t="s">
        <v>127</v>
      </c>
      <c r="D170" s="21" t="s">
        <v>209</v>
      </c>
      <c r="E170" s="23">
        <v>0.48694665153234962</v>
      </c>
      <c r="F170" s="23">
        <v>0.51267499054105181</v>
      </c>
      <c r="G170" s="23">
        <v>3.7835792659856227E-4</v>
      </c>
      <c r="H170" s="23">
        <v>0</v>
      </c>
      <c r="I170" s="24">
        <v>13215</v>
      </c>
      <c r="J170" s="23">
        <v>0.47949526813880128</v>
      </c>
      <c r="K170" s="23">
        <v>0.52050473186119872</v>
      </c>
      <c r="L170" s="23">
        <v>0</v>
      </c>
      <c r="M170" s="23">
        <v>0</v>
      </c>
      <c r="N170" s="24">
        <v>3170</v>
      </c>
    </row>
    <row r="171" spans="2:14" x14ac:dyDescent="0.3">
      <c r="B171" s="33" t="s">
        <v>283</v>
      </c>
      <c r="C171" s="18" t="s">
        <v>128</v>
      </c>
      <c r="D171" s="21" t="s">
        <v>338</v>
      </c>
      <c r="E171" s="23">
        <v>0.48339973439575035</v>
      </c>
      <c r="F171" s="23">
        <v>0.51593625498007967</v>
      </c>
      <c r="G171" s="23">
        <v>0</v>
      </c>
      <c r="H171" s="23">
        <v>8.8534749889331564E-4</v>
      </c>
      <c r="I171" s="24">
        <v>22590</v>
      </c>
      <c r="J171" s="23">
        <v>0.48041775456919061</v>
      </c>
      <c r="K171" s="23">
        <v>0.51871192341166228</v>
      </c>
      <c r="L171" s="23">
        <v>0</v>
      </c>
      <c r="M171" s="23">
        <v>8.703220191470844E-4</v>
      </c>
      <c r="N171" s="24">
        <v>5745</v>
      </c>
    </row>
    <row r="172" spans="2:14" x14ac:dyDescent="0.3">
      <c r="B172" s="33" t="s">
        <v>290</v>
      </c>
      <c r="C172" s="18" t="s">
        <v>129</v>
      </c>
      <c r="D172" s="21" t="s">
        <v>210</v>
      </c>
      <c r="E172" s="23">
        <v>0.47531461761858662</v>
      </c>
      <c r="F172" s="23">
        <v>0.52468538238141338</v>
      </c>
      <c r="G172" s="23">
        <v>0</v>
      </c>
      <c r="H172" s="23">
        <v>0</v>
      </c>
      <c r="I172" s="24">
        <v>5165</v>
      </c>
      <c r="J172" s="23">
        <v>0.46938775510204084</v>
      </c>
      <c r="K172" s="23">
        <v>0.53287981859410427</v>
      </c>
      <c r="L172" s="23">
        <v>0</v>
      </c>
      <c r="M172" s="23">
        <v>0</v>
      </c>
      <c r="N172" s="24">
        <v>2205</v>
      </c>
    </row>
    <row r="173" spans="2:14" x14ac:dyDescent="0.3">
      <c r="B173" s="33" t="s">
        <v>290</v>
      </c>
      <c r="C173" s="18" t="s">
        <v>130</v>
      </c>
      <c r="D173" s="21" t="s">
        <v>211</v>
      </c>
      <c r="E173" s="23">
        <v>0.48984034833091439</v>
      </c>
      <c r="F173" s="23">
        <v>0.51015965166908561</v>
      </c>
      <c r="G173" s="23">
        <v>0</v>
      </c>
      <c r="H173" s="23">
        <v>0</v>
      </c>
      <c r="I173" s="24">
        <v>13780</v>
      </c>
      <c r="J173" s="23">
        <v>0.48942172073342738</v>
      </c>
      <c r="K173" s="23">
        <v>0.51057827926657262</v>
      </c>
      <c r="L173" s="23">
        <v>0</v>
      </c>
      <c r="M173" s="23">
        <v>0</v>
      </c>
      <c r="N173" s="24">
        <v>3545</v>
      </c>
    </row>
    <row r="174" spans="2:14" x14ac:dyDescent="0.3">
      <c r="B174" s="33" t="s">
        <v>290</v>
      </c>
      <c r="C174" s="18" t="s">
        <v>131</v>
      </c>
      <c r="D174" s="21" t="s">
        <v>212</v>
      </c>
      <c r="E174" s="23">
        <v>0.49036777583187391</v>
      </c>
      <c r="F174" s="23">
        <v>0.50875656742556918</v>
      </c>
      <c r="G174" s="23">
        <v>0</v>
      </c>
      <c r="H174" s="23">
        <v>8.7565674255691769E-4</v>
      </c>
      <c r="I174" s="24">
        <v>5710</v>
      </c>
      <c r="J174" s="23">
        <v>0.5</v>
      </c>
      <c r="K174" s="23">
        <v>0.5</v>
      </c>
      <c r="L174" s="23">
        <v>0</v>
      </c>
      <c r="M174" s="23">
        <v>0</v>
      </c>
      <c r="N174" s="24">
        <v>1840</v>
      </c>
    </row>
    <row r="175" spans="2:14" x14ac:dyDescent="0.3">
      <c r="B175" s="33" t="s">
        <v>290</v>
      </c>
      <c r="C175" s="18" t="s">
        <v>132</v>
      </c>
      <c r="D175" s="21" t="s">
        <v>213</v>
      </c>
      <c r="E175" s="23">
        <v>0.47958628198149156</v>
      </c>
      <c r="F175" s="23">
        <v>0.51986935220468156</v>
      </c>
      <c r="G175" s="23">
        <v>0</v>
      </c>
      <c r="H175" s="23">
        <v>0</v>
      </c>
      <c r="I175" s="24">
        <v>9185</v>
      </c>
      <c r="J175" s="23">
        <v>0.48653500897666069</v>
      </c>
      <c r="K175" s="23">
        <v>0.51166965888689409</v>
      </c>
      <c r="L175" s="23">
        <v>0</v>
      </c>
      <c r="M175" s="23">
        <v>0</v>
      </c>
      <c r="N175" s="24">
        <v>2785</v>
      </c>
    </row>
    <row r="176" spans="2:14" x14ac:dyDescent="0.3">
      <c r="B176" s="33" t="s">
        <v>290</v>
      </c>
      <c r="C176" s="18" t="s">
        <v>134</v>
      </c>
      <c r="D176" s="21" t="s">
        <v>214</v>
      </c>
      <c r="E176" s="23">
        <v>0.47903340440653874</v>
      </c>
      <c r="F176" s="23">
        <v>0.52096659559346126</v>
      </c>
      <c r="G176" s="23">
        <v>0</v>
      </c>
      <c r="H176" s="23">
        <v>0</v>
      </c>
      <c r="I176" s="24">
        <v>7035</v>
      </c>
      <c r="J176" s="23">
        <v>0.47758620689655173</v>
      </c>
      <c r="K176" s="23">
        <v>0.52241379310344827</v>
      </c>
      <c r="L176" s="23">
        <v>0</v>
      </c>
      <c r="M176" s="23">
        <v>0</v>
      </c>
      <c r="N176" s="24">
        <v>2900</v>
      </c>
    </row>
    <row r="177" spans="2:14" x14ac:dyDescent="0.3">
      <c r="B177" s="33" t="s">
        <v>290</v>
      </c>
      <c r="C177" s="18" t="s">
        <v>135</v>
      </c>
      <c r="D177" s="21" t="s">
        <v>339</v>
      </c>
      <c r="E177" s="23">
        <v>0.48683274021352313</v>
      </c>
      <c r="F177" s="23">
        <v>0.51316725978647681</v>
      </c>
      <c r="G177" s="23">
        <v>0</v>
      </c>
      <c r="H177" s="23">
        <v>0</v>
      </c>
      <c r="I177" s="24">
        <v>14050</v>
      </c>
      <c r="J177" s="23" t="s">
        <v>588</v>
      </c>
      <c r="K177" s="23" t="s">
        <v>588</v>
      </c>
      <c r="L177" s="23" t="s">
        <v>588</v>
      </c>
      <c r="M177" s="23" t="s">
        <v>588</v>
      </c>
      <c r="N177" s="24" t="s">
        <v>588</v>
      </c>
    </row>
    <row r="178" spans="2:14" x14ac:dyDescent="0.3">
      <c r="B178" s="33" t="s">
        <v>290</v>
      </c>
      <c r="C178" s="18" t="s">
        <v>136</v>
      </c>
      <c r="D178" s="21" t="s">
        <v>215</v>
      </c>
      <c r="E178" s="23">
        <v>0.47547605308713214</v>
      </c>
      <c r="F178" s="23">
        <v>0.52452394691286786</v>
      </c>
      <c r="G178" s="23">
        <v>0</v>
      </c>
      <c r="H178" s="23">
        <v>0</v>
      </c>
      <c r="I178" s="24">
        <v>8665</v>
      </c>
      <c r="J178" s="23">
        <v>0.48303393213572854</v>
      </c>
      <c r="K178" s="23">
        <v>0.51696606786427146</v>
      </c>
      <c r="L178" s="23">
        <v>0</v>
      </c>
      <c r="M178" s="23">
        <v>0</v>
      </c>
      <c r="N178" s="24">
        <v>2505</v>
      </c>
    </row>
    <row r="179" spans="2:14" x14ac:dyDescent="0.3">
      <c r="B179" s="33" t="s">
        <v>290</v>
      </c>
      <c r="C179" s="18" t="s">
        <v>137</v>
      </c>
      <c r="D179" s="21" t="s">
        <v>216</v>
      </c>
      <c r="E179" s="23">
        <v>0.48871442590775271</v>
      </c>
      <c r="F179" s="23">
        <v>0.51128557409224729</v>
      </c>
      <c r="G179" s="23">
        <v>0</v>
      </c>
      <c r="H179" s="23">
        <v>0</v>
      </c>
      <c r="I179" s="24">
        <v>5095</v>
      </c>
      <c r="J179" s="23">
        <v>0.47410358565737054</v>
      </c>
      <c r="K179" s="23">
        <v>0.52589641434262946</v>
      </c>
      <c r="L179" s="23">
        <v>0</v>
      </c>
      <c r="M179" s="23">
        <v>0</v>
      </c>
      <c r="N179" s="24">
        <v>1255</v>
      </c>
    </row>
    <row r="180" spans="2:14" x14ac:dyDescent="0.3">
      <c r="B180" s="33" t="s">
        <v>290</v>
      </c>
      <c r="C180" s="18" t="s">
        <v>138</v>
      </c>
      <c r="D180" s="21" t="s">
        <v>217</v>
      </c>
      <c r="E180" s="23">
        <v>0.48315047021943575</v>
      </c>
      <c r="F180" s="23">
        <v>0.51645768025078365</v>
      </c>
      <c r="G180" s="23">
        <v>0</v>
      </c>
      <c r="H180" s="23">
        <v>3.9184952978056425E-4</v>
      </c>
      <c r="I180" s="24">
        <v>12760</v>
      </c>
      <c r="J180" s="23" t="s">
        <v>588</v>
      </c>
      <c r="K180" s="23" t="s">
        <v>588</v>
      </c>
      <c r="L180" s="23" t="s">
        <v>588</v>
      </c>
      <c r="M180" s="23" t="s">
        <v>588</v>
      </c>
      <c r="N180" s="24" t="s">
        <v>588</v>
      </c>
    </row>
    <row r="181" spans="2:14" x14ac:dyDescent="0.3">
      <c r="B181" s="33" t="s">
        <v>290</v>
      </c>
      <c r="C181" s="18" t="s">
        <v>139</v>
      </c>
      <c r="D181" s="21" t="s">
        <v>340</v>
      </c>
      <c r="E181" s="23">
        <v>0.48211731044349071</v>
      </c>
      <c r="F181" s="23">
        <v>0.51788268955650929</v>
      </c>
      <c r="G181" s="23">
        <v>0</v>
      </c>
      <c r="H181" s="23">
        <v>0</v>
      </c>
      <c r="I181" s="24">
        <v>6990</v>
      </c>
      <c r="J181" s="23">
        <v>0.48505747126436782</v>
      </c>
      <c r="K181" s="23">
        <v>0.51494252873563218</v>
      </c>
      <c r="L181" s="23">
        <v>0</v>
      </c>
      <c r="M181" s="23">
        <v>0</v>
      </c>
      <c r="N181" s="24">
        <v>2175</v>
      </c>
    </row>
    <row r="182" spans="2:14" x14ac:dyDescent="0.3">
      <c r="B182" s="33" t="s">
        <v>290</v>
      </c>
      <c r="C182" s="18" t="s">
        <v>140</v>
      </c>
      <c r="D182" s="21" t="s">
        <v>218</v>
      </c>
      <c r="E182" s="23">
        <v>0.49238016070933777</v>
      </c>
      <c r="F182" s="23">
        <v>0.50706566916043228</v>
      </c>
      <c r="G182" s="23">
        <v>2.7708506511499033E-4</v>
      </c>
      <c r="H182" s="23">
        <v>2.7708506511499033E-4</v>
      </c>
      <c r="I182" s="24">
        <v>18045</v>
      </c>
      <c r="J182" s="23" t="s">
        <v>588</v>
      </c>
      <c r="K182" s="23" t="s">
        <v>588</v>
      </c>
      <c r="L182" s="23" t="s">
        <v>588</v>
      </c>
      <c r="M182" s="23" t="s">
        <v>588</v>
      </c>
      <c r="N182" s="24" t="s">
        <v>588</v>
      </c>
    </row>
    <row r="183" spans="2:14" x14ac:dyDescent="0.3">
      <c r="B183" s="33" t="s">
        <v>290</v>
      </c>
      <c r="C183" s="18" t="s">
        <v>341</v>
      </c>
      <c r="D183" s="21" t="s">
        <v>342</v>
      </c>
      <c r="E183" s="23">
        <v>0.474179829890644</v>
      </c>
      <c r="F183" s="23">
        <v>0.52551640340218708</v>
      </c>
      <c r="G183" s="23">
        <v>0</v>
      </c>
      <c r="H183" s="23">
        <v>3.0376670716889426E-4</v>
      </c>
      <c r="I183" s="24">
        <v>16460</v>
      </c>
      <c r="J183" s="23">
        <v>0.46424090338770391</v>
      </c>
      <c r="K183" s="23">
        <v>0.53575909661229615</v>
      </c>
      <c r="L183" s="23">
        <v>0</v>
      </c>
      <c r="M183" s="23">
        <v>0</v>
      </c>
      <c r="N183" s="24">
        <v>3985</v>
      </c>
    </row>
    <row r="184" spans="2:14" x14ac:dyDescent="0.3">
      <c r="B184" s="33" t="s">
        <v>290</v>
      </c>
      <c r="C184" s="18" t="s">
        <v>133</v>
      </c>
      <c r="D184" s="21" t="s">
        <v>343</v>
      </c>
      <c r="E184" s="23">
        <v>0.48853711790393012</v>
      </c>
      <c r="F184" s="23">
        <v>0.51146288209606983</v>
      </c>
      <c r="G184" s="23">
        <v>0</v>
      </c>
      <c r="H184" s="23">
        <v>0</v>
      </c>
      <c r="I184" s="24">
        <v>9160</v>
      </c>
      <c r="J184" s="23">
        <v>0.48489666136724963</v>
      </c>
      <c r="K184" s="23">
        <v>0.51510333863275037</v>
      </c>
      <c r="L184" s="23">
        <v>0</v>
      </c>
      <c r="M184" s="23">
        <v>0</v>
      </c>
      <c r="N184" s="24">
        <v>3145</v>
      </c>
    </row>
    <row r="185" spans="2:14" x14ac:dyDescent="0.3">
      <c r="B185"/>
      <c r="C185"/>
      <c r="D185"/>
      <c r="E185"/>
      <c r="F185"/>
      <c r="G185"/>
      <c r="H185"/>
      <c r="I185"/>
      <c r="J185"/>
      <c r="K185"/>
      <c r="L185"/>
      <c r="M185"/>
      <c r="N185"/>
    </row>
    <row r="186" spans="2:14" x14ac:dyDescent="0.3">
      <c r="B186" s="35" t="s">
        <v>241</v>
      </c>
    </row>
    <row r="187" spans="2:14" x14ac:dyDescent="0.3">
      <c r="B187" s="16"/>
    </row>
    <row r="188" spans="2:14" x14ac:dyDescent="0.3">
      <c r="B188" s="16" t="s">
        <v>560</v>
      </c>
    </row>
    <row r="189" spans="2:14" x14ac:dyDescent="0.3">
      <c r="B189" s="16" t="s">
        <v>242</v>
      </c>
    </row>
    <row r="190" spans="2:14" x14ac:dyDescent="0.3">
      <c r="B190" s="16" t="s">
        <v>243</v>
      </c>
    </row>
    <row r="191" spans="2:14" x14ac:dyDescent="0.3">
      <c r="B191" s="88" t="s">
        <v>602</v>
      </c>
    </row>
    <row r="192" spans="2:14" x14ac:dyDescent="0.3">
      <c r="B192" s="87" t="s">
        <v>603</v>
      </c>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sortState xmlns:xlrd2="http://schemas.microsoft.com/office/spreadsheetml/2017/richdata2" ref="A62:D292">
    <sortCondition ref="D62"/>
  </sortState>
  <mergeCells count="2">
    <mergeCell ref="E15:I15"/>
    <mergeCell ref="J15:N15"/>
  </mergeCells>
  <phoneticPr fontId="0" type="noConversion"/>
  <hyperlinks>
    <hyperlink ref="B192" r:id="rId1" tooltip="https://digital.nhs.uk/data-and-information/data-collections-and-data-sets/data-sets/emergency-care-data-set-ecds/ecds-guidance" display="https://digital.nhs.uk/data-and-information/data-collections-and-data-sets/data-sets/emergency-care-data-set-ecds/ecds-guidance" xr:uid="{E12EDDE0-6D90-477A-B47E-4BEC9C6216B5}"/>
  </hyperlinks>
  <pageMargins left="0.74803149606299213" right="0.74803149606299213" top="0.98425196850393704" bottom="0.98425196850393704" header="0.51181102362204722" footer="0.51181102362204722"/>
  <pageSetup paperSize="9" scale="26" orientation="landscape" r:id="rId2"/>
  <headerFooter alignWithMargins="0"/>
  <rowBreaks count="1" manualBreakCount="1">
    <brk id="17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BE73-29E6-41D3-98A4-F6D9015C3506}">
  <dimension ref="B1:N311"/>
  <sheetViews>
    <sheetView showGridLines="0" zoomScale="85" zoomScaleNormal="85" zoomScaleSheetLayoutView="25" workbookViewId="0"/>
  </sheetViews>
  <sheetFormatPr defaultColWidth="9.453125" defaultRowHeight="13.5" x14ac:dyDescent="0.3"/>
  <cols>
    <col min="1" max="1" width="1.54296875" style="2" customWidth="1"/>
    <col min="2" max="2" width="26" style="2" customWidth="1"/>
    <col min="3" max="3" width="10.54296875" style="2" customWidth="1"/>
    <col min="4" max="4" width="82.54296875" style="2" bestFit="1" customWidth="1"/>
    <col min="5" max="6" width="14.453125" style="2" customWidth="1"/>
    <col min="7" max="7" width="17.453125" style="2" bestFit="1" customWidth="1"/>
    <col min="8" max="11" width="14.453125" style="2" customWidth="1"/>
    <col min="12" max="12" width="17.453125" style="2" bestFit="1" customWidth="1"/>
    <col min="13" max="14" width="14.453125" style="2" customWidth="1"/>
    <col min="15" max="15" width="9.453125" style="2" customWidth="1"/>
    <col min="16" max="16384" width="9.453125" style="2"/>
  </cols>
  <sheetData>
    <row r="1" spans="2:14" s="15" customFormat="1" ht="18" customHeight="1" x14ac:dyDescent="0.35"/>
    <row r="2" spans="2:14" ht="19.5" customHeight="1" x14ac:dyDescent="0.3">
      <c r="B2" s="3" t="s">
        <v>0</v>
      </c>
      <c r="C2" s="22" t="s">
        <v>404</v>
      </c>
    </row>
    <row r="3" spans="2:14" ht="12.75" customHeight="1" x14ac:dyDescent="0.3">
      <c r="B3" s="3" t="s">
        <v>4</v>
      </c>
      <c r="C3" s="12" t="s">
        <v>539</v>
      </c>
    </row>
    <row r="4" spans="2:14" ht="12.75" customHeight="1" x14ac:dyDescent="0.3">
      <c r="B4" s="3"/>
      <c r="C4" s="6"/>
    </row>
    <row r="5" spans="2:14" ht="15" x14ac:dyDescent="0.3">
      <c r="B5" s="3" t="s">
        <v>1</v>
      </c>
      <c r="C5" s="45" t="str">
        <f>'System &amp; Provider Summary - T1'!$C$5</f>
        <v>June 2025</v>
      </c>
    </row>
    <row r="6" spans="2:14" x14ac:dyDescent="0.3">
      <c r="B6" s="3" t="s">
        <v>2</v>
      </c>
      <c r="C6" s="2" t="s">
        <v>396</v>
      </c>
    </row>
    <row r="7" spans="2:14" ht="12.75" customHeight="1" x14ac:dyDescent="0.3">
      <c r="B7" s="3" t="s">
        <v>6</v>
      </c>
      <c r="C7" s="2" t="s">
        <v>537</v>
      </c>
    </row>
    <row r="8" spans="2:14" ht="12.75" customHeight="1" x14ac:dyDescent="0.3">
      <c r="B8" s="3" t="s">
        <v>3</v>
      </c>
      <c r="C8" s="2" t="str">
        <f>'System &amp; Provider Summary - T1'!C8</f>
        <v>10th July 2025</v>
      </c>
    </row>
    <row r="9" spans="2:14" ht="12.75" customHeight="1" x14ac:dyDescent="0.3">
      <c r="B9" s="3" t="s">
        <v>5</v>
      </c>
      <c r="C9" s="8" t="s">
        <v>400</v>
      </c>
    </row>
    <row r="10" spans="2:14" ht="12.75" customHeight="1" x14ac:dyDescent="0.3">
      <c r="B10" s="3" t="s">
        <v>8</v>
      </c>
      <c r="C10" s="2" t="str">
        <f>'System &amp; Provider Summary - T1'!C10</f>
        <v>Published (Provisional) - Official Statistics in development</v>
      </c>
    </row>
    <row r="11" spans="2:14" ht="12.75" customHeight="1" x14ac:dyDescent="0.3">
      <c r="B11" s="3" t="s">
        <v>9</v>
      </c>
      <c r="C11" s="2" t="str">
        <f>'System &amp; Provider Summary - T1'!C11</f>
        <v>Kerry Evert - england.aedata@nhs.net</v>
      </c>
    </row>
    <row r="12" spans="2:14" x14ac:dyDescent="0.3">
      <c r="B12" s="3"/>
    </row>
    <row r="13" spans="2:14" ht="15" x14ac:dyDescent="0.3">
      <c r="B13" s="5" t="s">
        <v>408</v>
      </c>
    </row>
    <row r="14" spans="2:14" ht="15" x14ac:dyDescent="0.3">
      <c r="B14" s="5"/>
      <c r="C14" s="5"/>
    </row>
    <row r="15" spans="2:14" customFormat="1" x14ac:dyDescent="0.25">
      <c r="C15" s="39"/>
      <c r="E15" s="84" t="s">
        <v>393</v>
      </c>
      <c r="F15" s="85"/>
      <c r="G15" s="85"/>
      <c r="H15" s="85"/>
      <c r="I15" s="86"/>
      <c r="J15" s="84" t="s">
        <v>392</v>
      </c>
      <c r="K15" s="85"/>
      <c r="L15" s="85"/>
      <c r="M15" s="85"/>
      <c r="N15" s="86"/>
    </row>
    <row r="16" spans="2:14" s="12" customFormat="1" ht="27" x14ac:dyDescent="0.25">
      <c r="B16" s="47" t="s">
        <v>239</v>
      </c>
      <c r="C16" s="11" t="s">
        <v>248</v>
      </c>
      <c r="D16" s="10" t="s">
        <v>249</v>
      </c>
      <c r="E16" s="40" t="s">
        <v>11</v>
      </c>
      <c r="F16" s="40" t="s">
        <v>12</v>
      </c>
      <c r="G16" s="40" t="s">
        <v>405</v>
      </c>
      <c r="H16" s="41" t="s">
        <v>14</v>
      </c>
      <c r="I16" s="41" t="s">
        <v>344</v>
      </c>
      <c r="J16" s="40" t="s">
        <v>11</v>
      </c>
      <c r="K16" s="40" t="s">
        <v>12</v>
      </c>
      <c r="L16" s="40" t="s">
        <v>405</v>
      </c>
      <c r="M16" s="41" t="s">
        <v>14</v>
      </c>
      <c r="N16" s="41" t="s">
        <v>344</v>
      </c>
    </row>
    <row r="17" spans="2:14" x14ac:dyDescent="0.3">
      <c r="B17" s="49" t="s">
        <v>7</v>
      </c>
      <c r="C17" s="1" t="s">
        <v>7</v>
      </c>
      <c r="D17" s="13" t="s">
        <v>10</v>
      </c>
      <c r="E17" s="26">
        <v>0.47357586284537939</v>
      </c>
      <c r="F17" s="26">
        <v>0.51847920486345656</v>
      </c>
      <c r="G17" s="26">
        <v>2.4660383629794032E-4</v>
      </c>
      <c r="H17" s="26">
        <v>7.7090503607921343E-3</v>
      </c>
      <c r="I17" s="25">
        <v>466336</v>
      </c>
      <c r="J17" s="26">
        <v>0.46994991652754592</v>
      </c>
      <c r="K17" s="26">
        <v>0.52949360044518645</v>
      </c>
      <c r="L17" s="26">
        <v>0</v>
      </c>
      <c r="M17" s="26">
        <v>2.7824151363383418E-4</v>
      </c>
      <c r="N17" s="25">
        <v>17971</v>
      </c>
    </row>
    <row r="18" spans="2:14" x14ac:dyDescent="0.3">
      <c r="D18" s="4"/>
      <c r="E18" s="7"/>
      <c r="F18" s="7"/>
      <c r="G18" s="7"/>
      <c r="H18" s="7"/>
      <c r="J18" s="7"/>
      <c r="K18" s="7"/>
      <c r="L18" s="7"/>
      <c r="M18" s="7"/>
    </row>
    <row r="19" spans="2:14" x14ac:dyDescent="0.3">
      <c r="B19" s="33" t="s">
        <v>250</v>
      </c>
      <c r="C19" s="18" t="s">
        <v>251</v>
      </c>
      <c r="D19" s="18" t="s">
        <v>365</v>
      </c>
      <c r="E19" s="23" t="s">
        <v>588</v>
      </c>
      <c r="F19" s="23" t="s">
        <v>588</v>
      </c>
      <c r="G19" s="23" t="s">
        <v>588</v>
      </c>
      <c r="H19" s="23" t="s">
        <v>588</v>
      </c>
      <c r="I19" s="24" t="s">
        <v>588</v>
      </c>
      <c r="J19" s="23" t="s">
        <v>588</v>
      </c>
      <c r="K19" s="23" t="s">
        <v>588</v>
      </c>
      <c r="L19" s="23" t="s">
        <v>588</v>
      </c>
      <c r="M19" s="23" t="s">
        <v>588</v>
      </c>
      <c r="N19" s="24" t="s">
        <v>588</v>
      </c>
    </row>
    <row r="20" spans="2:14" x14ac:dyDescent="0.3">
      <c r="B20" s="33" t="s">
        <v>250</v>
      </c>
      <c r="C20" s="18" t="s">
        <v>252</v>
      </c>
      <c r="D20" s="18" t="s">
        <v>366</v>
      </c>
      <c r="E20" s="23">
        <v>0.43084260731319557</v>
      </c>
      <c r="F20" s="23">
        <v>0.56915739268680443</v>
      </c>
      <c r="G20" s="23">
        <v>0</v>
      </c>
      <c r="H20" s="23">
        <v>0</v>
      </c>
      <c r="I20" s="24">
        <v>3145</v>
      </c>
      <c r="J20" s="23" t="s">
        <v>588</v>
      </c>
      <c r="K20" s="23" t="s">
        <v>588</v>
      </c>
      <c r="L20" s="23" t="s">
        <v>588</v>
      </c>
      <c r="M20" s="23" t="s">
        <v>588</v>
      </c>
      <c r="N20" s="24" t="s">
        <v>588</v>
      </c>
    </row>
    <row r="21" spans="2:14" x14ac:dyDescent="0.3">
      <c r="B21" s="33" t="s">
        <v>250</v>
      </c>
      <c r="C21" s="18" t="s">
        <v>253</v>
      </c>
      <c r="D21" s="18" t="s">
        <v>367</v>
      </c>
      <c r="E21" s="23">
        <v>0.47631176770249617</v>
      </c>
      <c r="F21" s="23">
        <v>0.52368823229750383</v>
      </c>
      <c r="G21" s="23">
        <v>0</v>
      </c>
      <c r="H21" s="23">
        <v>0</v>
      </c>
      <c r="I21" s="24">
        <v>9815</v>
      </c>
      <c r="J21" s="23" t="s">
        <v>588</v>
      </c>
      <c r="K21" s="23" t="s">
        <v>588</v>
      </c>
      <c r="L21" s="23" t="s">
        <v>588</v>
      </c>
      <c r="M21" s="23" t="s">
        <v>588</v>
      </c>
      <c r="N21" s="24" t="s">
        <v>588</v>
      </c>
    </row>
    <row r="22" spans="2:14" x14ac:dyDescent="0.3">
      <c r="B22" s="33" t="s">
        <v>250</v>
      </c>
      <c r="C22" s="18" t="s">
        <v>254</v>
      </c>
      <c r="D22" s="18" t="s">
        <v>368</v>
      </c>
      <c r="E22" s="23">
        <v>0.48600779312787812</v>
      </c>
      <c r="F22" s="23">
        <v>0.51363797378675169</v>
      </c>
      <c r="G22" s="23">
        <v>0</v>
      </c>
      <c r="H22" s="23">
        <v>0</v>
      </c>
      <c r="I22" s="24">
        <v>14115</v>
      </c>
      <c r="J22" s="23">
        <v>0.5</v>
      </c>
      <c r="K22" s="23">
        <v>0.5</v>
      </c>
      <c r="L22" s="23">
        <v>0</v>
      </c>
      <c r="M22" s="23">
        <v>0</v>
      </c>
      <c r="N22" s="24">
        <v>10</v>
      </c>
    </row>
    <row r="23" spans="2:14" x14ac:dyDescent="0.3">
      <c r="B23" s="33" t="s">
        <v>250</v>
      </c>
      <c r="C23" s="18" t="s">
        <v>255</v>
      </c>
      <c r="D23" s="18" t="s">
        <v>369</v>
      </c>
      <c r="E23" s="23" t="s">
        <v>588</v>
      </c>
      <c r="F23" s="23" t="s">
        <v>588</v>
      </c>
      <c r="G23" s="23" t="s">
        <v>588</v>
      </c>
      <c r="H23" s="23" t="s">
        <v>588</v>
      </c>
      <c r="I23" s="24" t="s">
        <v>588</v>
      </c>
      <c r="J23" s="23" t="s">
        <v>588</v>
      </c>
      <c r="K23" s="23" t="s">
        <v>588</v>
      </c>
      <c r="L23" s="23" t="s">
        <v>588</v>
      </c>
      <c r="M23" s="23" t="s">
        <v>588</v>
      </c>
      <c r="N23" s="24" t="s">
        <v>588</v>
      </c>
    </row>
    <row r="24" spans="2:14" x14ac:dyDescent="0.3">
      <c r="B24" s="33" t="s">
        <v>250</v>
      </c>
      <c r="C24" s="18" t="s">
        <v>256</v>
      </c>
      <c r="D24" s="18" t="s">
        <v>370</v>
      </c>
      <c r="E24" s="23">
        <v>0.48099027409372236</v>
      </c>
      <c r="F24" s="23">
        <v>0.51635720601237844</v>
      </c>
      <c r="G24" s="23">
        <v>0</v>
      </c>
      <c r="H24" s="23">
        <v>2.6525198938992041E-3</v>
      </c>
      <c r="I24" s="24">
        <v>5655</v>
      </c>
      <c r="J24" s="23">
        <v>0.42857142857142855</v>
      </c>
      <c r="K24" s="23">
        <v>0.42857142857142855</v>
      </c>
      <c r="L24" s="23">
        <v>0</v>
      </c>
      <c r="M24" s="23">
        <v>0</v>
      </c>
      <c r="N24" s="24">
        <v>35</v>
      </c>
    </row>
    <row r="25" spans="2:14" x14ac:dyDescent="0.3">
      <c r="B25" s="33" t="s">
        <v>240</v>
      </c>
      <c r="C25" s="18" t="s">
        <v>257</v>
      </c>
      <c r="D25" s="18" t="s">
        <v>347</v>
      </c>
      <c r="E25" s="23">
        <v>0.47783696853955171</v>
      </c>
      <c r="F25" s="23">
        <v>0.52075585485978493</v>
      </c>
      <c r="G25" s="23">
        <v>1.4071766006633832E-3</v>
      </c>
      <c r="H25" s="23">
        <v>0</v>
      </c>
      <c r="I25" s="24">
        <v>49745</v>
      </c>
      <c r="J25" s="23">
        <v>0.4727463312368973</v>
      </c>
      <c r="K25" s="23">
        <v>0.52830188679245282</v>
      </c>
      <c r="L25" s="23">
        <v>0</v>
      </c>
      <c r="M25" s="23">
        <v>0</v>
      </c>
      <c r="N25" s="24">
        <v>4770</v>
      </c>
    </row>
    <row r="26" spans="2:14" x14ac:dyDescent="0.3">
      <c r="B26" s="33" t="s">
        <v>240</v>
      </c>
      <c r="C26" s="18" t="s">
        <v>258</v>
      </c>
      <c r="D26" s="18" t="s">
        <v>348</v>
      </c>
      <c r="E26" s="23">
        <v>0.48843476308106892</v>
      </c>
      <c r="F26" s="23">
        <v>0.51145295306534921</v>
      </c>
      <c r="G26" s="23">
        <v>0</v>
      </c>
      <c r="H26" s="23">
        <v>1.1228385358185493E-4</v>
      </c>
      <c r="I26" s="24">
        <v>44530</v>
      </c>
      <c r="J26" s="23">
        <v>0.49038461538461536</v>
      </c>
      <c r="K26" s="23">
        <v>0.51923076923076927</v>
      </c>
      <c r="L26" s="23">
        <v>0</v>
      </c>
      <c r="M26" s="23">
        <v>0</v>
      </c>
      <c r="N26" s="24">
        <v>520</v>
      </c>
    </row>
    <row r="27" spans="2:14" x14ac:dyDescent="0.3">
      <c r="B27" s="33" t="s">
        <v>240</v>
      </c>
      <c r="C27" s="18" t="s">
        <v>259</v>
      </c>
      <c r="D27" s="18" t="s">
        <v>349</v>
      </c>
      <c r="E27" s="23">
        <v>0.48653899528170969</v>
      </c>
      <c r="F27" s="23">
        <v>0.51318345822925338</v>
      </c>
      <c r="G27" s="23">
        <v>0</v>
      </c>
      <c r="H27" s="23">
        <v>0</v>
      </c>
      <c r="I27" s="24">
        <v>18015</v>
      </c>
      <c r="J27" s="23">
        <v>0.38333333333333336</v>
      </c>
      <c r="K27" s="23">
        <v>0.6333333333333333</v>
      </c>
      <c r="L27" s="23">
        <v>0</v>
      </c>
      <c r="M27" s="23">
        <v>0</v>
      </c>
      <c r="N27" s="24">
        <v>300</v>
      </c>
    </row>
    <row r="28" spans="2:14" x14ac:dyDescent="0.3">
      <c r="B28" s="33" t="s">
        <v>240</v>
      </c>
      <c r="C28" s="18" t="s">
        <v>260</v>
      </c>
      <c r="D28" s="18" t="s">
        <v>350</v>
      </c>
      <c r="E28" s="23">
        <v>0.48938287989382878</v>
      </c>
      <c r="F28" s="23">
        <v>0.51061712010617122</v>
      </c>
      <c r="G28" s="23">
        <v>0</v>
      </c>
      <c r="H28" s="23">
        <v>0</v>
      </c>
      <c r="I28" s="24">
        <v>15070</v>
      </c>
      <c r="J28" s="23">
        <v>0.43113772455089822</v>
      </c>
      <c r="K28" s="23">
        <v>0.56886227544910184</v>
      </c>
      <c r="L28" s="23">
        <v>0</v>
      </c>
      <c r="M28" s="23">
        <v>0</v>
      </c>
      <c r="N28" s="24">
        <v>835</v>
      </c>
    </row>
    <row r="29" spans="2:14" x14ac:dyDescent="0.3">
      <c r="B29" s="33" t="s">
        <v>240</v>
      </c>
      <c r="C29" s="18" t="s">
        <v>261</v>
      </c>
      <c r="D29" s="18" t="s">
        <v>351</v>
      </c>
      <c r="E29" s="23">
        <v>0.4986458019861571</v>
      </c>
      <c r="F29" s="23">
        <v>0.50135419801384296</v>
      </c>
      <c r="G29" s="23">
        <v>0</v>
      </c>
      <c r="H29" s="23">
        <v>0</v>
      </c>
      <c r="I29" s="24">
        <v>16615</v>
      </c>
      <c r="J29" s="23">
        <v>0.45370370370370372</v>
      </c>
      <c r="K29" s="23">
        <v>0.54629629629629628</v>
      </c>
      <c r="L29" s="23">
        <v>0</v>
      </c>
      <c r="M29" s="23">
        <v>0</v>
      </c>
      <c r="N29" s="24">
        <v>1080</v>
      </c>
    </row>
    <row r="30" spans="2:14" x14ac:dyDescent="0.3">
      <c r="B30" s="33" t="s">
        <v>262</v>
      </c>
      <c r="C30" s="18" t="s">
        <v>263</v>
      </c>
      <c r="D30" s="18" t="s">
        <v>371</v>
      </c>
      <c r="E30" s="23" t="s">
        <v>588</v>
      </c>
      <c r="F30" s="23" t="s">
        <v>588</v>
      </c>
      <c r="G30" s="23" t="s">
        <v>588</v>
      </c>
      <c r="H30" s="23" t="s">
        <v>588</v>
      </c>
      <c r="I30" s="24" t="s">
        <v>588</v>
      </c>
      <c r="J30" s="23" t="s">
        <v>588</v>
      </c>
      <c r="K30" s="23" t="s">
        <v>588</v>
      </c>
      <c r="L30" s="23" t="s">
        <v>588</v>
      </c>
      <c r="M30" s="23" t="s">
        <v>588</v>
      </c>
      <c r="N30" s="24" t="s">
        <v>588</v>
      </c>
    </row>
    <row r="31" spans="2:14" x14ac:dyDescent="0.3">
      <c r="B31" s="33" t="s">
        <v>262</v>
      </c>
      <c r="C31" s="18" t="s">
        <v>264</v>
      </c>
      <c r="D31" s="18" t="s">
        <v>372</v>
      </c>
      <c r="E31" s="23">
        <v>0.42880258899676377</v>
      </c>
      <c r="F31" s="23">
        <v>0.57173678532901839</v>
      </c>
      <c r="G31" s="23">
        <v>0</v>
      </c>
      <c r="H31" s="23">
        <v>0</v>
      </c>
      <c r="I31" s="24">
        <v>9270</v>
      </c>
      <c r="J31" s="23">
        <v>0.45454545454545453</v>
      </c>
      <c r="K31" s="23">
        <v>0.54545454545454541</v>
      </c>
      <c r="L31" s="23">
        <v>0</v>
      </c>
      <c r="M31" s="23">
        <v>0</v>
      </c>
      <c r="N31" s="24">
        <v>220</v>
      </c>
    </row>
    <row r="32" spans="2:14" x14ac:dyDescent="0.3">
      <c r="B32" s="33" t="s">
        <v>262</v>
      </c>
      <c r="C32" s="18" t="s">
        <v>265</v>
      </c>
      <c r="D32" s="18" t="s">
        <v>373</v>
      </c>
      <c r="E32" s="23">
        <v>0.47695852534562211</v>
      </c>
      <c r="F32" s="23">
        <v>0.52304147465437789</v>
      </c>
      <c r="G32" s="23">
        <v>0</v>
      </c>
      <c r="H32" s="23">
        <v>0</v>
      </c>
      <c r="I32" s="24">
        <v>8680</v>
      </c>
      <c r="J32" s="23" t="s">
        <v>588</v>
      </c>
      <c r="K32" s="23" t="s">
        <v>588</v>
      </c>
      <c r="L32" s="23" t="s">
        <v>588</v>
      </c>
      <c r="M32" s="23" t="s">
        <v>588</v>
      </c>
      <c r="N32" s="24" t="s">
        <v>588</v>
      </c>
    </row>
    <row r="33" spans="2:14" x14ac:dyDescent="0.3">
      <c r="B33" s="33" t="s">
        <v>262</v>
      </c>
      <c r="C33" s="18" t="s">
        <v>266</v>
      </c>
      <c r="D33" s="18" t="s">
        <v>352</v>
      </c>
      <c r="E33" s="23">
        <v>0.47708333333333336</v>
      </c>
      <c r="F33" s="23">
        <v>0.52249999999999996</v>
      </c>
      <c r="G33" s="23">
        <v>0</v>
      </c>
      <c r="H33" s="23">
        <v>0</v>
      </c>
      <c r="I33" s="24">
        <v>12000</v>
      </c>
      <c r="J33" s="23">
        <v>0.48275862068965519</v>
      </c>
      <c r="K33" s="23">
        <v>0.51724137931034486</v>
      </c>
      <c r="L33" s="23">
        <v>0</v>
      </c>
      <c r="M33" s="23">
        <v>0</v>
      </c>
      <c r="N33" s="24">
        <v>435</v>
      </c>
    </row>
    <row r="34" spans="2:14" x14ac:dyDescent="0.3">
      <c r="B34" s="33" t="s">
        <v>262</v>
      </c>
      <c r="C34" s="18" t="s">
        <v>267</v>
      </c>
      <c r="D34" s="18" t="s">
        <v>374</v>
      </c>
      <c r="E34" s="23" t="s">
        <v>588</v>
      </c>
      <c r="F34" s="23" t="s">
        <v>588</v>
      </c>
      <c r="G34" s="23" t="s">
        <v>588</v>
      </c>
      <c r="H34" s="23" t="s">
        <v>588</v>
      </c>
      <c r="I34" s="24" t="s">
        <v>588</v>
      </c>
      <c r="J34" s="23" t="s">
        <v>588</v>
      </c>
      <c r="K34" s="23" t="s">
        <v>588</v>
      </c>
      <c r="L34" s="23" t="s">
        <v>588</v>
      </c>
      <c r="M34" s="23" t="s">
        <v>588</v>
      </c>
      <c r="N34" s="24" t="s">
        <v>588</v>
      </c>
    </row>
    <row r="35" spans="2:14" x14ac:dyDescent="0.3">
      <c r="B35" s="33" t="s">
        <v>262</v>
      </c>
      <c r="C35" s="18" t="s">
        <v>268</v>
      </c>
      <c r="D35" s="18" t="s">
        <v>375</v>
      </c>
      <c r="E35" s="23" t="s">
        <v>588</v>
      </c>
      <c r="F35" s="23" t="s">
        <v>588</v>
      </c>
      <c r="G35" s="23" t="s">
        <v>588</v>
      </c>
      <c r="H35" s="23" t="s">
        <v>588</v>
      </c>
      <c r="I35" s="24" t="s">
        <v>588</v>
      </c>
      <c r="J35" s="23" t="s">
        <v>588</v>
      </c>
      <c r="K35" s="23" t="s">
        <v>588</v>
      </c>
      <c r="L35" s="23" t="s">
        <v>588</v>
      </c>
      <c r="M35" s="23" t="s">
        <v>588</v>
      </c>
      <c r="N35" s="24" t="s">
        <v>588</v>
      </c>
    </row>
    <row r="36" spans="2:14" x14ac:dyDescent="0.3">
      <c r="B36" s="33" t="s">
        <v>262</v>
      </c>
      <c r="C36" s="18" t="s">
        <v>269</v>
      </c>
      <c r="D36" s="18" t="s">
        <v>376</v>
      </c>
      <c r="E36" s="23">
        <v>0.44092827004219409</v>
      </c>
      <c r="F36" s="23">
        <v>0.55907172995780585</v>
      </c>
      <c r="G36" s="23">
        <v>0</v>
      </c>
      <c r="H36" s="23">
        <v>0</v>
      </c>
      <c r="I36" s="24">
        <v>2370</v>
      </c>
      <c r="J36" s="23" t="s">
        <v>588</v>
      </c>
      <c r="K36" s="23" t="s">
        <v>588</v>
      </c>
      <c r="L36" s="23" t="s">
        <v>588</v>
      </c>
      <c r="M36" s="23" t="s">
        <v>588</v>
      </c>
      <c r="N36" s="24" t="s">
        <v>588</v>
      </c>
    </row>
    <row r="37" spans="2:14" x14ac:dyDescent="0.3">
      <c r="B37" s="33" t="s">
        <v>262</v>
      </c>
      <c r="C37" s="18" t="s">
        <v>270</v>
      </c>
      <c r="D37" s="18" t="s">
        <v>353</v>
      </c>
      <c r="E37" s="23" t="s">
        <v>588</v>
      </c>
      <c r="F37" s="23" t="s">
        <v>588</v>
      </c>
      <c r="G37" s="23" t="s">
        <v>588</v>
      </c>
      <c r="H37" s="23" t="s">
        <v>588</v>
      </c>
      <c r="I37" s="24" t="s">
        <v>588</v>
      </c>
      <c r="J37" s="23" t="s">
        <v>588</v>
      </c>
      <c r="K37" s="23" t="s">
        <v>588</v>
      </c>
      <c r="L37" s="23" t="s">
        <v>588</v>
      </c>
      <c r="M37" s="23" t="s">
        <v>588</v>
      </c>
      <c r="N37" s="24" t="s">
        <v>588</v>
      </c>
    </row>
    <row r="38" spans="2:14" x14ac:dyDescent="0.3">
      <c r="B38" s="33" t="s">
        <v>262</v>
      </c>
      <c r="C38" s="18" t="s">
        <v>271</v>
      </c>
      <c r="D38" s="18" t="s">
        <v>377</v>
      </c>
      <c r="E38" s="23">
        <v>0.48462354188759277</v>
      </c>
      <c r="F38" s="23">
        <v>0.5164369034994698</v>
      </c>
      <c r="G38" s="23">
        <v>0</v>
      </c>
      <c r="H38" s="23">
        <v>0</v>
      </c>
      <c r="I38" s="24">
        <v>4715</v>
      </c>
      <c r="J38" s="23" t="s">
        <v>588</v>
      </c>
      <c r="K38" s="23" t="s">
        <v>588</v>
      </c>
      <c r="L38" s="23" t="s">
        <v>588</v>
      </c>
      <c r="M38" s="23" t="s">
        <v>588</v>
      </c>
      <c r="N38" s="24" t="s">
        <v>588</v>
      </c>
    </row>
    <row r="39" spans="2:14" x14ac:dyDescent="0.3">
      <c r="B39" s="33" t="s">
        <v>262</v>
      </c>
      <c r="C39" s="18" t="s">
        <v>272</v>
      </c>
      <c r="D39" s="18" t="s">
        <v>354</v>
      </c>
      <c r="E39" s="23">
        <v>0.4569078332398579</v>
      </c>
      <c r="F39" s="23">
        <v>0.54271826509627963</v>
      </c>
      <c r="G39" s="23">
        <v>0</v>
      </c>
      <c r="H39" s="23">
        <v>3.7390166386240417E-4</v>
      </c>
      <c r="I39" s="24">
        <v>26745</v>
      </c>
      <c r="J39" s="23">
        <v>0.375</v>
      </c>
      <c r="K39" s="23">
        <v>0.58333333333333337</v>
      </c>
      <c r="L39" s="23">
        <v>0</v>
      </c>
      <c r="M39" s="23">
        <v>0</v>
      </c>
      <c r="N39" s="24">
        <v>120</v>
      </c>
    </row>
    <row r="40" spans="2:14" x14ac:dyDescent="0.3">
      <c r="B40" s="33" t="s">
        <v>262</v>
      </c>
      <c r="C40" s="18" t="s">
        <v>273</v>
      </c>
      <c r="D40" s="18" t="s">
        <v>378</v>
      </c>
      <c r="E40" s="23">
        <v>0.5076370170709793</v>
      </c>
      <c r="F40" s="23">
        <v>0.49236298292902064</v>
      </c>
      <c r="G40" s="23">
        <v>0</v>
      </c>
      <c r="H40" s="23">
        <v>0</v>
      </c>
      <c r="I40" s="24">
        <v>5565</v>
      </c>
      <c r="J40" s="23" t="s">
        <v>588</v>
      </c>
      <c r="K40" s="23" t="s">
        <v>588</v>
      </c>
      <c r="L40" s="23" t="s">
        <v>588</v>
      </c>
      <c r="M40" s="23" t="s">
        <v>588</v>
      </c>
      <c r="N40" s="24" t="s">
        <v>588</v>
      </c>
    </row>
    <row r="41" spans="2:14" x14ac:dyDescent="0.3">
      <c r="B41" s="33" t="s">
        <v>274</v>
      </c>
      <c r="C41" s="18" t="s">
        <v>275</v>
      </c>
      <c r="D41" s="18" t="s">
        <v>355</v>
      </c>
      <c r="E41" s="23" t="s">
        <v>588</v>
      </c>
      <c r="F41" s="23" t="s">
        <v>588</v>
      </c>
      <c r="G41" s="23" t="s">
        <v>588</v>
      </c>
      <c r="H41" s="23" t="s">
        <v>588</v>
      </c>
      <c r="I41" s="24" t="s">
        <v>588</v>
      </c>
      <c r="J41" s="23" t="s">
        <v>588</v>
      </c>
      <c r="K41" s="23" t="s">
        <v>588</v>
      </c>
      <c r="L41" s="23" t="s">
        <v>588</v>
      </c>
      <c r="M41" s="23" t="s">
        <v>588</v>
      </c>
      <c r="N41" s="24" t="s">
        <v>588</v>
      </c>
    </row>
    <row r="42" spans="2:14" x14ac:dyDescent="0.3">
      <c r="B42" s="33" t="s">
        <v>274</v>
      </c>
      <c r="C42" s="18" t="s">
        <v>276</v>
      </c>
      <c r="D42" s="18" t="s">
        <v>379</v>
      </c>
      <c r="E42" s="23">
        <v>0.4678609062170706</v>
      </c>
      <c r="F42" s="23">
        <v>0.53203371970495261</v>
      </c>
      <c r="G42" s="23">
        <v>1.0537407797681771E-4</v>
      </c>
      <c r="H42" s="23">
        <v>1.0537407797681771E-4</v>
      </c>
      <c r="I42" s="24">
        <v>47450</v>
      </c>
      <c r="J42" s="23">
        <v>0.4652956298200514</v>
      </c>
      <c r="K42" s="23">
        <v>0.53470437017994854</v>
      </c>
      <c r="L42" s="23">
        <v>0</v>
      </c>
      <c r="M42" s="23">
        <v>0</v>
      </c>
      <c r="N42" s="24">
        <v>1945</v>
      </c>
    </row>
    <row r="43" spans="2:14" x14ac:dyDescent="0.3">
      <c r="B43" s="33" t="s">
        <v>274</v>
      </c>
      <c r="C43" s="18" t="s">
        <v>277</v>
      </c>
      <c r="D43" s="18" t="s">
        <v>380</v>
      </c>
      <c r="E43" s="23">
        <v>0.4943820224719101</v>
      </c>
      <c r="F43" s="23">
        <v>0.50505617977528094</v>
      </c>
      <c r="G43" s="23">
        <v>2.8089887640449441E-4</v>
      </c>
      <c r="H43" s="23">
        <v>2.8089887640449441E-4</v>
      </c>
      <c r="I43" s="24">
        <v>17800</v>
      </c>
      <c r="J43" s="23">
        <v>0.46938775510204084</v>
      </c>
      <c r="K43" s="23">
        <v>0.53061224489795922</v>
      </c>
      <c r="L43" s="23">
        <v>0</v>
      </c>
      <c r="M43" s="23">
        <v>0</v>
      </c>
      <c r="N43" s="24">
        <v>245</v>
      </c>
    </row>
    <row r="44" spans="2:14" x14ac:dyDescent="0.3">
      <c r="B44" s="33" t="s">
        <v>274</v>
      </c>
      <c r="C44" s="18" t="s">
        <v>278</v>
      </c>
      <c r="D44" s="18" t="s">
        <v>356</v>
      </c>
      <c r="E44" s="23">
        <v>0.49476688867745006</v>
      </c>
      <c r="F44" s="23">
        <v>0.50523311132255</v>
      </c>
      <c r="G44" s="23">
        <v>0</v>
      </c>
      <c r="H44" s="23">
        <v>0</v>
      </c>
      <c r="I44" s="24">
        <v>5255</v>
      </c>
      <c r="J44" s="23">
        <v>0.59210526315789469</v>
      </c>
      <c r="K44" s="23">
        <v>0.40789473684210525</v>
      </c>
      <c r="L44" s="23">
        <v>0</v>
      </c>
      <c r="M44" s="23">
        <v>0</v>
      </c>
      <c r="N44" s="24">
        <v>380</v>
      </c>
    </row>
    <row r="45" spans="2:14" x14ac:dyDescent="0.3">
      <c r="B45" s="33" t="s">
        <v>279</v>
      </c>
      <c r="C45" s="18" t="s">
        <v>280</v>
      </c>
      <c r="D45" s="18" t="s">
        <v>381</v>
      </c>
      <c r="E45" s="23">
        <v>0.4641761918037357</v>
      </c>
      <c r="F45" s="23">
        <v>0.53554502369668244</v>
      </c>
      <c r="G45" s="23">
        <v>0</v>
      </c>
      <c r="H45" s="23">
        <v>0</v>
      </c>
      <c r="I45" s="24">
        <v>17935</v>
      </c>
      <c r="J45" s="23">
        <v>0.50806451612903225</v>
      </c>
      <c r="K45" s="23">
        <v>0.5</v>
      </c>
      <c r="L45" s="23">
        <v>0</v>
      </c>
      <c r="M45" s="23">
        <v>0</v>
      </c>
      <c r="N45" s="24">
        <v>620</v>
      </c>
    </row>
    <row r="46" spans="2:14" x14ac:dyDescent="0.3">
      <c r="B46" s="33" t="s">
        <v>279</v>
      </c>
      <c r="C46" s="18" t="s">
        <v>281</v>
      </c>
      <c r="D46" s="18" t="s">
        <v>357</v>
      </c>
      <c r="E46" s="23">
        <v>0.47674190382728165</v>
      </c>
      <c r="F46" s="23">
        <v>0.52325809617271835</v>
      </c>
      <c r="G46" s="23">
        <v>1.9627085377821394E-4</v>
      </c>
      <c r="H46" s="23">
        <v>0</v>
      </c>
      <c r="I46" s="24">
        <v>25475</v>
      </c>
      <c r="J46" s="23">
        <v>0.44961240310077522</v>
      </c>
      <c r="K46" s="23">
        <v>0.55038759689922478</v>
      </c>
      <c r="L46" s="23">
        <v>0</v>
      </c>
      <c r="M46" s="23">
        <v>0</v>
      </c>
      <c r="N46" s="24">
        <v>1290</v>
      </c>
    </row>
    <row r="47" spans="2:14" x14ac:dyDescent="0.3">
      <c r="B47" s="33" t="s">
        <v>279</v>
      </c>
      <c r="C47" s="18" t="s">
        <v>282</v>
      </c>
      <c r="D47" s="18" t="s">
        <v>382</v>
      </c>
      <c r="E47" s="23">
        <v>0.47564216120460584</v>
      </c>
      <c r="F47" s="23">
        <v>0.52524357838795399</v>
      </c>
      <c r="G47" s="23">
        <v>0</v>
      </c>
      <c r="H47" s="23">
        <v>0</v>
      </c>
      <c r="I47" s="24">
        <v>5645</v>
      </c>
      <c r="J47" s="23">
        <v>0.44210526315789472</v>
      </c>
      <c r="K47" s="23">
        <v>0.55789473684210522</v>
      </c>
      <c r="L47" s="23">
        <v>0</v>
      </c>
      <c r="M47" s="23">
        <v>0</v>
      </c>
      <c r="N47" s="24">
        <v>475</v>
      </c>
    </row>
    <row r="48" spans="2:14" x14ac:dyDescent="0.3">
      <c r="B48" s="33" t="s">
        <v>283</v>
      </c>
      <c r="C48" s="18" t="s">
        <v>284</v>
      </c>
      <c r="D48" s="18" t="s">
        <v>383</v>
      </c>
      <c r="E48" s="23">
        <v>0.40851495184997466</v>
      </c>
      <c r="F48" s="23">
        <v>0.47389761784085149</v>
      </c>
      <c r="G48" s="23">
        <v>3.3789491468153406E-4</v>
      </c>
      <c r="H48" s="23">
        <v>0.11724953539449232</v>
      </c>
      <c r="I48" s="24">
        <v>29595</v>
      </c>
      <c r="J48" s="23">
        <v>0.50896057347670254</v>
      </c>
      <c r="K48" s="23">
        <v>0.48745519713261648</v>
      </c>
      <c r="L48" s="23">
        <v>0</v>
      </c>
      <c r="M48" s="23">
        <v>3.5842293906810036E-3</v>
      </c>
      <c r="N48" s="24">
        <v>1395</v>
      </c>
    </row>
    <row r="49" spans="2:14" x14ac:dyDescent="0.3">
      <c r="B49" s="33" t="s">
        <v>283</v>
      </c>
      <c r="C49" s="18" t="s">
        <v>285</v>
      </c>
      <c r="D49" s="18" t="s">
        <v>358</v>
      </c>
      <c r="E49" s="23">
        <v>0.4874274661508704</v>
      </c>
      <c r="F49" s="23">
        <v>0.5125725338491296</v>
      </c>
      <c r="G49" s="23">
        <v>0</v>
      </c>
      <c r="H49" s="23">
        <v>0</v>
      </c>
      <c r="I49" s="24">
        <v>5170</v>
      </c>
      <c r="J49" s="23">
        <v>0.48837209302325579</v>
      </c>
      <c r="K49" s="23">
        <v>0.53488372093023251</v>
      </c>
      <c r="L49" s="23">
        <v>0</v>
      </c>
      <c r="M49" s="23">
        <v>0</v>
      </c>
      <c r="N49" s="24">
        <v>215</v>
      </c>
    </row>
    <row r="50" spans="2:14" x14ac:dyDescent="0.3">
      <c r="B50" s="33" t="s">
        <v>283</v>
      </c>
      <c r="C50" s="18" t="s">
        <v>286</v>
      </c>
      <c r="D50" s="18" t="s">
        <v>359</v>
      </c>
      <c r="E50" s="23">
        <v>0.46276398666172658</v>
      </c>
      <c r="F50" s="23">
        <v>0.53649499814746204</v>
      </c>
      <c r="G50" s="23">
        <v>0</v>
      </c>
      <c r="H50" s="23">
        <v>7.4101519081141163E-4</v>
      </c>
      <c r="I50" s="24">
        <v>13495</v>
      </c>
      <c r="J50" s="23">
        <v>0.4</v>
      </c>
      <c r="K50" s="23">
        <v>0.6</v>
      </c>
      <c r="L50" s="23">
        <v>0</v>
      </c>
      <c r="M50" s="23">
        <v>0</v>
      </c>
      <c r="N50" s="24">
        <v>850</v>
      </c>
    </row>
    <row r="51" spans="2:14" x14ac:dyDescent="0.3">
      <c r="B51" s="33" t="s">
        <v>283</v>
      </c>
      <c r="C51" s="18" t="s">
        <v>287</v>
      </c>
      <c r="D51" s="18" t="s">
        <v>384</v>
      </c>
      <c r="E51" s="23">
        <v>0.47834174860483658</v>
      </c>
      <c r="F51" s="23">
        <v>0.52165825139516342</v>
      </c>
      <c r="G51" s="23">
        <v>0</v>
      </c>
      <c r="H51" s="23">
        <v>0</v>
      </c>
      <c r="I51" s="24">
        <v>18815</v>
      </c>
      <c r="J51" s="23">
        <v>0.48245614035087719</v>
      </c>
      <c r="K51" s="23">
        <v>0.51754385964912286</v>
      </c>
      <c r="L51" s="23">
        <v>0</v>
      </c>
      <c r="M51" s="23">
        <v>0</v>
      </c>
      <c r="N51" s="24">
        <v>570</v>
      </c>
    </row>
    <row r="52" spans="2:14" x14ac:dyDescent="0.3">
      <c r="B52" s="33" t="s">
        <v>283</v>
      </c>
      <c r="C52" s="18" t="s">
        <v>288</v>
      </c>
      <c r="D52" s="18" t="s">
        <v>385</v>
      </c>
      <c r="E52" s="23">
        <v>0.4934782608695652</v>
      </c>
      <c r="F52" s="23">
        <v>0.50760869565217392</v>
      </c>
      <c r="G52" s="23">
        <v>0</v>
      </c>
      <c r="H52" s="23">
        <v>0</v>
      </c>
      <c r="I52" s="24">
        <v>4600</v>
      </c>
      <c r="J52" s="23" t="s">
        <v>601</v>
      </c>
      <c r="K52" s="23" t="s">
        <v>601</v>
      </c>
      <c r="L52" s="23" t="s">
        <v>601</v>
      </c>
      <c r="M52" s="23" t="s">
        <v>601</v>
      </c>
      <c r="N52" s="24" t="s">
        <v>601</v>
      </c>
    </row>
    <row r="53" spans="2:14" x14ac:dyDescent="0.3">
      <c r="B53" s="33" t="s">
        <v>283</v>
      </c>
      <c r="C53" s="18" t="s">
        <v>289</v>
      </c>
      <c r="D53" s="18" t="s">
        <v>360</v>
      </c>
      <c r="E53" s="23" t="s">
        <v>588</v>
      </c>
      <c r="F53" s="23" t="s">
        <v>588</v>
      </c>
      <c r="G53" s="23" t="s">
        <v>588</v>
      </c>
      <c r="H53" s="23" t="s">
        <v>588</v>
      </c>
      <c r="I53" s="24" t="s">
        <v>588</v>
      </c>
      <c r="J53" s="23" t="s">
        <v>588</v>
      </c>
      <c r="K53" s="23" t="s">
        <v>588</v>
      </c>
      <c r="L53" s="23" t="s">
        <v>588</v>
      </c>
      <c r="M53" s="23" t="s">
        <v>588</v>
      </c>
      <c r="N53" s="24" t="s">
        <v>588</v>
      </c>
    </row>
    <row r="54" spans="2:14" x14ac:dyDescent="0.3">
      <c r="B54" s="33" t="s">
        <v>290</v>
      </c>
      <c r="C54" s="18" t="s">
        <v>291</v>
      </c>
      <c r="D54" s="18" t="s">
        <v>361</v>
      </c>
      <c r="E54" s="23">
        <v>0.4973849372384937</v>
      </c>
      <c r="F54" s="23">
        <v>0.50261506276150625</v>
      </c>
      <c r="G54" s="23">
        <v>0</v>
      </c>
      <c r="H54" s="23">
        <v>0</v>
      </c>
      <c r="I54" s="24">
        <v>9560</v>
      </c>
      <c r="J54" s="23">
        <v>0.51879699248120303</v>
      </c>
      <c r="K54" s="23">
        <v>0.48120300751879697</v>
      </c>
      <c r="L54" s="23">
        <v>0</v>
      </c>
      <c r="M54" s="23">
        <v>0</v>
      </c>
      <c r="N54" s="24">
        <v>665</v>
      </c>
    </row>
    <row r="55" spans="2:14" x14ac:dyDescent="0.3">
      <c r="B55" s="33" t="s">
        <v>290</v>
      </c>
      <c r="C55" s="18" t="s">
        <v>292</v>
      </c>
      <c r="D55" s="18" t="s">
        <v>386</v>
      </c>
      <c r="E55" s="23">
        <v>0.49014336917562723</v>
      </c>
      <c r="F55" s="23">
        <v>0.50896057347670254</v>
      </c>
      <c r="G55" s="23">
        <v>8.960573476702509E-4</v>
      </c>
      <c r="H55" s="23">
        <v>0</v>
      </c>
      <c r="I55" s="24">
        <v>5580</v>
      </c>
      <c r="J55" s="23">
        <v>0.40277777777777779</v>
      </c>
      <c r="K55" s="23">
        <v>0.61111111111111116</v>
      </c>
      <c r="L55" s="23">
        <v>0</v>
      </c>
      <c r="M55" s="23">
        <v>0</v>
      </c>
      <c r="N55" s="24">
        <v>360</v>
      </c>
    </row>
    <row r="56" spans="2:14" x14ac:dyDescent="0.3">
      <c r="B56" s="33" t="s">
        <v>290</v>
      </c>
      <c r="C56" s="18" t="s">
        <v>293</v>
      </c>
      <c r="D56" s="18" t="s">
        <v>362</v>
      </c>
      <c r="E56" s="23" t="s">
        <v>588</v>
      </c>
      <c r="F56" s="23" t="s">
        <v>588</v>
      </c>
      <c r="G56" s="23" t="s">
        <v>588</v>
      </c>
      <c r="H56" s="23" t="s">
        <v>588</v>
      </c>
      <c r="I56" s="24" t="s">
        <v>588</v>
      </c>
      <c r="J56" s="23" t="s">
        <v>588</v>
      </c>
      <c r="K56" s="23" t="s">
        <v>588</v>
      </c>
      <c r="L56" s="23" t="s">
        <v>588</v>
      </c>
      <c r="M56" s="23" t="s">
        <v>588</v>
      </c>
      <c r="N56" s="24" t="s">
        <v>588</v>
      </c>
    </row>
    <row r="57" spans="2:14" x14ac:dyDescent="0.3">
      <c r="B57" s="33" t="s">
        <v>290</v>
      </c>
      <c r="C57" s="18" t="s">
        <v>294</v>
      </c>
      <c r="D57" s="18" t="s">
        <v>363</v>
      </c>
      <c r="E57" s="23">
        <v>0.48973774230330674</v>
      </c>
      <c r="F57" s="23">
        <v>0.51026225769669331</v>
      </c>
      <c r="G57" s="23">
        <v>0</v>
      </c>
      <c r="H57" s="23">
        <v>0</v>
      </c>
      <c r="I57" s="24">
        <v>8770</v>
      </c>
      <c r="J57" s="23">
        <v>0.5252525252525253</v>
      </c>
      <c r="K57" s="23">
        <v>0.47474747474747475</v>
      </c>
      <c r="L57" s="23">
        <v>0</v>
      </c>
      <c r="M57" s="23">
        <v>0</v>
      </c>
      <c r="N57" s="24">
        <v>495</v>
      </c>
    </row>
    <row r="58" spans="2:14" x14ac:dyDescent="0.3">
      <c r="B58" s="33" t="s">
        <v>290</v>
      </c>
      <c r="C58" s="18" t="s">
        <v>295</v>
      </c>
      <c r="D58" s="18" t="s">
        <v>387</v>
      </c>
      <c r="E58" s="23">
        <v>0.49047619047619045</v>
      </c>
      <c r="F58" s="23">
        <v>0.50952380952380949</v>
      </c>
      <c r="G58" s="23">
        <v>0</v>
      </c>
      <c r="H58" s="23">
        <v>0</v>
      </c>
      <c r="I58" s="24">
        <v>2100</v>
      </c>
      <c r="J58" s="23">
        <v>0.51851851851851849</v>
      </c>
      <c r="K58" s="23">
        <v>0.48148148148148145</v>
      </c>
      <c r="L58" s="23">
        <v>0</v>
      </c>
      <c r="M58" s="23">
        <v>0</v>
      </c>
      <c r="N58" s="24">
        <v>135</v>
      </c>
    </row>
    <row r="59" spans="2:14" x14ac:dyDescent="0.3">
      <c r="B59" s="33" t="s">
        <v>290</v>
      </c>
      <c r="C59" s="18" t="s">
        <v>296</v>
      </c>
      <c r="D59" s="18" t="s">
        <v>388</v>
      </c>
      <c r="E59" s="23" t="s">
        <v>588</v>
      </c>
      <c r="F59" s="23" t="s">
        <v>588</v>
      </c>
      <c r="G59" s="23" t="s">
        <v>588</v>
      </c>
      <c r="H59" s="23" t="s">
        <v>588</v>
      </c>
      <c r="I59" s="24" t="s">
        <v>588</v>
      </c>
      <c r="J59" s="23" t="s">
        <v>588</v>
      </c>
      <c r="K59" s="23" t="s">
        <v>588</v>
      </c>
      <c r="L59" s="23" t="s">
        <v>588</v>
      </c>
      <c r="M59" s="23" t="s">
        <v>588</v>
      </c>
      <c r="N59" s="24" t="s">
        <v>588</v>
      </c>
    </row>
    <row r="60" spans="2:14" x14ac:dyDescent="0.3">
      <c r="B60" s="33" t="s">
        <v>290</v>
      </c>
      <c r="C60" s="18" t="s">
        <v>297</v>
      </c>
      <c r="D60" s="18" t="s">
        <v>364</v>
      </c>
      <c r="E60" s="23">
        <v>0.45785123966942148</v>
      </c>
      <c r="F60" s="23">
        <v>0.52231404958677685</v>
      </c>
      <c r="G60" s="23">
        <v>0</v>
      </c>
      <c r="H60" s="23">
        <v>2.1487603305785124E-2</v>
      </c>
      <c r="I60" s="24">
        <v>3025</v>
      </c>
      <c r="J60" s="23" t="s">
        <v>588</v>
      </c>
      <c r="K60" s="23" t="s">
        <v>588</v>
      </c>
      <c r="L60" s="23" t="s">
        <v>588</v>
      </c>
      <c r="M60" s="23" t="s">
        <v>588</v>
      </c>
      <c r="N60" s="24" t="s">
        <v>588</v>
      </c>
    </row>
    <row r="61" spans="2:14" ht="6.75" customHeight="1" x14ac:dyDescent="0.3">
      <c r="I61" s="24"/>
    </row>
    <row r="62" spans="2:14" x14ac:dyDescent="0.3">
      <c r="B62" s="33" t="s">
        <v>250</v>
      </c>
      <c r="C62" s="18" t="s">
        <v>38</v>
      </c>
      <c r="D62" s="21" t="s">
        <v>152</v>
      </c>
      <c r="E62" s="23">
        <v>0.43084260731319557</v>
      </c>
      <c r="F62" s="23">
        <v>0.56915739268680443</v>
      </c>
      <c r="G62" s="23">
        <v>0</v>
      </c>
      <c r="H62" s="23">
        <v>0</v>
      </c>
      <c r="I62" s="24">
        <v>3145</v>
      </c>
      <c r="J62" s="23" t="s">
        <v>588</v>
      </c>
      <c r="K62" s="23" t="s">
        <v>588</v>
      </c>
      <c r="L62" s="23" t="s">
        <v>588</v>
      </c>
      <c r="M62" s="23" t="s">
        <v>588</v>
      </c>
      <c r="N62" s="24" t="s">
        <v>588</v>
      </c>
    </row>
    <row r="63" spans="2:14" x14ac:dyDescent="0.3">
      <c r="B63" s="33" t="s">
        <v>250</v>
      </c>
      <c r="C63" s="18" t="s">
        <v>40</v>
      </c>
      <c r="D63" s="21" t="s">
        <v>153</v>
      </c>
      <c r="E63" s="23">
        <v>0.4410112359550562</v>
      </c>
      <c r="F63" s="23">
        <v>0.5589887640449438</v>
      </c>
      <c r="G63" s="23">
        <v>0</v>
      </c>
      <c r="H63" s="23">
        <v>0</v>
      </c>
      <c r="I63" s="24">
        <v>1780</v>
      </c>
      <c r="J63" s="23">
        <v>0.66666666666666663</v>
      </c>
      <c r="K63" s="23">
        <v>0.33333333333333331</v>
      </c>
      <c r="L63" s="23">
        <v>0</v>
      </c>
      <c r="M63" s="23">
        <v>0</v>
      </c>
      <c r="N63" s="24">
        <v>15</v>
      </c>
    </row>
    <row r="64" spans="2:14" x14ac:dyDescent="0.3">
      <c r="B64" s="33" t="s">
        <v>250</v>
      </c>
      <c r="C64" s="18" t="s">
        <v>42</v>
      </c>
      <c r="D64" s="21" t="s">
        <v>300</v>
      </c>
      <c r="E64" s="23">
        <v>0.48593598448108632</v>
      </c>
      <c r="F64" s="23">
        <v>0.51406401551891368</v>
      </c>
      <c r="G64" s="23">
        <v>0</v>
      </c>
      <c r="H64" s="23">
        <v>0</v>
      </c>
      <c r="I64" s="24">
        <v>5155</v>
      </c>
      <c r="J64" s="23">
        <v>0.5</v>
      </c>
      <c r="K64" s="23">
        <v>0.5</v>
      </c>
      <c r="L64" s="23">
        <v>0</v>
      </c>
      <c r="M64" s="23">
        <v>0</v>
      </c>
      <c r="N64" s="24">
        <v>10</v>
      </c>
    </row>
    <row r="65" spans="2:14" x14ac:dyDescent="0.3">
      <c r="B65" s="33" t="s">
        <v>250</v>
      </c>
      <c r="C65" s="18" t="s">
        <v>43</v>
      </c>
      <c r="D65" s="21" t="s">
        <v>301</v>
      </c>
      <c r="E65" s="23">
        <v>0.47631176770249617</v>
      </c>
      <c r="F65" s="23">
        <v>0.52368823229750383</v>
      </c>
      <c r="G65" s="23">
        <v>0</v>
      </c>
      <c r="H65" s="23">
        <v>0</v>
      </c>
      <c r="I65" s="24">
        <v>9815</v>
      </c>
      <c r="J65" s="23" t="s">
        <v>588</v>
      </c>
      <c r="K65" s="23" t="s">
        <v>588</v>
      </c>
      <c r="L65" s="23" t="s">
        <v>588</v>
      </c>
      <c r="M65" s="23" t="s">
        <v>588</v>
      </c>
      <c r="N65" s="24" t="s">
        <v>588</v>
      </c>
    </row>
    <row r="66" spans="2:14" x14ac:dyDescent="0.3">
      <c r="B66" s="33" t="s">
        <v>250</v>
      </c>
      <c r="C66" s="18" t="s">
        <v>526</v>
      </c>
      <c r="D66" s="21" t="s">
        <v>527</v>
      </c>
      <c r="E66" s="23" t="s">
        <v>588</v>
      </c>
      <c r="F66" s="23" t="s">
        <v>588</v>
      </c>
      <c r="G66" s="23" t="s">
        <v>588</v>
      </c>
      <c r="H66" s="23" t="s">
        <v>588</v>
      </c>
      <c r="I66" s="24" t="s">
        <v>588</v>
      </c>
      <c r="J66" s="23" t="s">
        <v>588</v>
      </c>
      <c r="K66" s="23" t="s">
        <v>588</v>
      </c>
      <c r="L66" s="23" t="s">
        <v>588</v>
      </c>
      <c r="M66" s="23" t="s">
        <v>588</v>
      </c>
      <c r="N66" s="24" t="s">
        <v>588</v>
      </c>
    </row>
    <row r="67" spans="2:14" x14ac:dyDescent="0.3">
      <c r="B67" s="33" t="s">
        <v>250</v>
      </c>
      <c r="C67" s="18" t="s">
        <v>434</v>
      </c>
      <c r="D67" s="21" t="s">
        <v>435</v>
      </c>
      <c r="E67" s="23" t="s">
        <v>588</v>
      </c>
      <c r="F67" s="23" t="s">
        <v>588</v>
      </c>
      <c r="G67" s="23" t="s">
        <v>588</v>
      </c>
      <c r="H67" s="23" t="s">
        <v>588</v>
      </c>
      <c r="I67" s="24" t="s">
        <v>588</v>
      </c>
      <c r="J67" s="23" t="s">
        <v>588</v>
      </c>
      <c r="K67" s="23" t="s">
        <v>588</v>
      </c>
      <c r="L67" s="23" t="s">
        <v>588</v>
      </c>
      <c r="M67" s="23" t="s">
        <v>588</v>
      </c>
      <c r="N67" s="24" t="s">
        <v>588</v>
      </c>
    </row>
    <row r="68" spans="2:14" x14ac:dyDescent="0.3">
      <c r="B68" s="33" t="s">
        <v>250</v>
      </c>
      <c r="C68" s="18" t="s">
        <v>50</v>
      </c>
      <c r="D68" s="21" t="s">
        <v>160</v>
      </c>
      <c r="E68" s="23">
        <v>0.4993548387096774</v>
      </c>
      <c r="F68" s="23">
        <v>0.49806451612903224</v>
      </c>
      <c r="G68" s="23">
        <v>0</v>
      </c>
      <c r="H68" s="23">
        <v>3.8709677419354839E-3</v>
      </c>
      <c r="I68" s="24">
        <v>3875</v>
      </c>
      <c r="J68" s="23">
        <v>0.25</v>
      </c>
      <c r="K68" s="23">
        <v>0.5</v>
      </c>
      <c r="L68" s="23">
        <v>0</v>
      </c>
      <c r="M68" s="23">
        <v>0</v>
      </c>
      <c r="N68" s="24">
        <v>20</v>
      </c>
    </row>
    <row r="69" spans="2:14" x14ac:dyDescent="0.3">
      <c r="B69" s="33" t="s">
        <v>250</v>
      </c>
      <c r="C69" s="18" t="s">
        <v>58</v>
      </c>
      <c r="D69" s="21" t="s">
        <v>166</v>
      </c>
      <c r="E69" s="23" t="s">
        <v>588</v>
      </c>
      <c r="F69" s="23" t="s">
        <v>588</v>
      </c>
      <c r="G69" s="23" t="s">
        <v>588</v>
      </c>
      <c r="H69" s="23" t="s">
        <v>588</v>
      </c>
      <c r="I69" s="24" t="s">
        <v>588</v>
      </c>
      <c r="J69" s="23" t="s">
        <v>588</v>
      </c>
      <c r="K69" s="23" t="s">
        <v>588</v>
      </c>
      <c r="L69" s="23" t="s">
        <v>588</v>
      </c>
      <c r="M69" s="23" t="s">
        <v>588</v>
      </c>
      <c r="N69" s="24" t="s">
        <v>588</v>
      </c>
    </row>
    <row r="70" spans="2:14" x14ac:dyDescent="0.3">
      <c r="B70" s="33" t="s">
        <v>250</v>
      </c>
      <c r="C70" s="18" t="s">
        <v>68</v>
      </c>
      <c r="D70" s="21" t="s">
        <v>303</v>
      </c>
      <c r="E70" s="23">
        <v>0.48660714285714285</v>
      </c>
      <c r="F70" s="23">
        <v>0.5128348214285714</v>
      </c>
      <c r="G70" s="23">
        <v>0</v>
      </c>
      <c r="H70" s="23">
        <v>0</v>
      </c>
      <c r="I70" s="24">
        <v>8960</v>
      </c>
      <c r="J70" s="23" t="s">
        <v>588</v>
      </c>
      <c r="K70" s="23" t="s">
        <v>588</v>
      </c>
      <c r="L70" s="23" t="s">
        <v>588</v>
      </c>
      <c r="M70" s="23" t="s">
        <v>588</v>
      </c>
      <c r="N70" s="24" t="s">
        <v>588</v>
      </c>
    </row>
    <row r="71" spans="2:14" x14ac:dyDescent="0.3">
      <c r="B71" s="33" t="s">
        <v>240</v>
      </c>
      <c r="C71" s="18" t="s">
        <v>22</v>
      </c>
      <c r="D71" s="21" t="s">
        <v>141</v>
      </c>
      <c r="E71" s="23">
        <v>0.51882460973370059</v>
      </c>
      <c r="F71" s="23">
        <v>0.48025711662075299</v>
      </c>
      <c r="G71" s="23">
        <v>0</v>
      </c>
      <c r="H71" s="23">
        <v>0</v>
      </c>
      <c r="I71" s="24">
        <v>5445</v>
      </c>
      <c r="J71" s="23">
        <v>0.5</v>
      </c>
      <c r="K71" s="23">
        <v>0.5</v>
      </c>
      <c r="L71" s="23">
        <v>0</v>
      </c>
      <c r="M71" s="23">
        <v>0</v>
      </c>
      <c r="N71" s="24">
        <v>140</v>
      </c>
    </row>
    <row r="72" spans="2:14" x14ac:dyDescent="0.3">
      <c r="B72" s="33" t="s">
        <v>240</v>
      </c>
      <c r="C72" s="18" t="s">
        <v>438</v>
      </c>
      <c r="D72" s="21" t="s">
        <v>439</v>
      </c>
      <c r="E72" s="23">
        <v>0.46657929226736566</v>
      </c>
      <c r="F72" s="23">
        <v>0.53342070773263439</v>
      </c>
      <c r="G72" s="23">
        <v>0</v>
      </c>
      <c r="H72" s="23">
        <v>0</v>
      </c>
      <c r="I72" s="24">
        <v>3815</v>
      </c>
      <c r="J72" s="23">
        <v>0.44578313253012047</v>
      </c>
      <c r="K72" s="23">
        <v>0.55421686746987953</v>
      </c>
      <c r="L72" s="23">
        <v>0</v>
      </c>
      <c r="M72" s="23">
        <v>0</v>
      </c>
      <c r="N72" s="24">
        <v>415</v>
      </c>
    </row>
    <row r="73" spans="2:14" x14ac:dyDescent="0.3">
      <c r="B73" s="33" t="s">
        <v>240</v>
      </c>
      <c r="C73" s="18" t="s">
        <v>23</v>
      </c>
      <c r="D73" s="21" t="s">
        <v>305</v>
      </c>
      <c r="E73" s="23">
        <v>0.50124069478908184</v>
      </c>
      <c r="F73" s="23">
        <v>0.49793217535153017</v>
      </c>
      <c r="G73" s="23">
        <v>0</v>
      </c>
      <c r="H73" s="23">
        <v>0</v>
      </c>
      <c r="I73" s="24">
        <v>6045</v>
      </c>
      <c r="J73" s="23">
        <v>0.46153846153846156</v>
      </c>
      <c r="K73" s="23">
        <v>0.53846153846153844</v>
      </c>
      <c r="L73" s="23">
        <v>0</v>
      </c>
      <c r="M73" s="23">
        <v>0</v>
      </c>
      <c r="N73" s="24">
        <v>130</v>
      </c>
    </row>
    <row r="74" spans="2:14" x14ac:dyDescent="0.3">
      <c r="B74" s="33" t="s">
        <v>240</v>
      </c>
      <c r="C74" s="18" t="s">
        <v>24</v>
      </c>
      <c r="D74" s="21" t="s">
        <v>142</v>
      </c>
      <c r="E74" s="23">
        <v>0.48125000000000001</v>
      </c>
      <c r="F74" s="23">
        <v>0.51875000000000004</v>
      </c>
      <c r="G74" s="23">
        <v>0</v>
      </c>
      <c r="H74" s="23">
        <v>0</v>
      </c>
      <c r="I74" s="24">
        <v>1600</v>
      </c>
      <c r="J74" s="23" t="s">
        <v>7</v>
      </c>
      <c r="K74" s="23" t="s">
        <v>7</v>
      </c>
      <c r="L74" s="23" t="s">
        <v>7</v>
      </c>
      <c r="M74" s="23" t="s">
        <v>7</v>
      </c>
      <c r="N74" s="24">
        <v>0</v>
      </c>
    </row>
    <row r="75" spans="2:14" x14ac:dyDescent="0.3">
      <c r="B75" s="33" t="s">
        <v>240</v>
      </c>
      <c r="C75" s="18" t="s">
        <v>25</v>
      </c>
      <c r="D75" s="21" t="s">
        <v>306</v>
      </c>
      <c r="E75" s="23">
        <v>0.51655629139072845</v>
      </c>
      <c r="F75" s="23">
        <v>0.48344370860927155</v>
      </c>
      <c r="G75" s="23">
        <v>0</v>
      </c>
      <c r="H75" s="23">
        <v>0</v>
      </c>
      <c r="I75" s="24">
        <v>2265</v>
      </c>
      <c r="J75" s="23">
        <v>0.42857142857142855</v>
      </c>
      <c r="K75" s="23">
        <v>0.5714285714285714</v>
      </c>
      <c r="L75" s="23">
        <v>0</v>
      </c>
      <c r="M75" s="23">
        <v>0</v>
      </c>
      <c r="N75" s="24">
        <v>35</v>
      </c>
    </row>
    <row r="76" spans="2:14" x14ac:dyDescent="0.3">
      <c r="B76" s="33" t="s">
        <v>240</v>
      </c>
      <c r="C76" s="18" t="s">
        <v>442</v>
      </c>
      <c r="D76" s="21" t="s">
        <v>443</v>
      </c>
      <c r="E76" s="23">
        <v>0.46952908587257619</v>
      </c>
      <c r="F76" s="23">
        <v>0.53185595567867039</v>
      </c>
      <c r="G76" s="23">
        <v>0</v>
      </c>
      <c r="H76" s="23">
        <v>0</v>
      </c>
      <c r="I76" s="24">
        <v>3610</v>
      </c>
      <c r="J76" s="23" t="s">
        <v>588</v>
      </c>
      <c r="K76" s="23" t="s">
        <v>588</v>
      </c>
      <c r="L76" s="23" t="s">
        <v>588</v>
      </c>
      <c r="M76" s="23" t="s">
        <v>588</v>
      </c>
      <c r="N76" s="24" t="s">
        <v>588</v>
      </c>
    </row>
    <row r="77" spans="2:14" x14ac:dyDescent="0.3">
      <c r="B77" s="33" t="s">
        <v>240</v>
      </c>
      <c r="C77" s="18" t="s">
        <v>26</v>
      </c>
      <c r="D77" s="21" t="s">
        <v>307</v>
      </c>
      <c r="E77" s="23">
        <v>0.46563814866760167</v>
      </c>
      <c r="F77" s="23">
        <v>0.5245441795231417</v>
      </c>
      <c r="G77" s="23">
        <v>9.1164095371669002E-3</v>
      </c>
      <c r="H77" s="23">
        <v>0</v>
      </c>
      <c r="I77" s="24">
        <v>7130</v>
      </c>
      <c r="J77" s="23" t="s">
        <v>588</v>
      </c>
      <c r="K77" s="23" t="s">
        <v>588</v>
      </c>
      <c r="L77" s="23" t="s">
        <v>588</v>
      </c>
      <c r="M77" s="23" t="s">
        <v>588</v>
      </c>
      <c r="N77" s="24" t="s">
        <v>588</v>
      </c>
    </row>
    <row r="78" spans="2:14" x14ac:dyDescent="0.3">
      <c r="B78" s="33" t="s">
        <v>240</v>
      </c>
      <c r="C78" s="18" t="s">
        <v>28</v>
      </c>
      <c r="D78" s="21" t="s">
        <v>144</v>
      </c>
      <c r="E78" s="23">
        <v>0.46704871060171921</v>
      </c>
      <c r="F78" s="23">
        <v>0.53438395415472784</v>
      </c>
      <c r="G78" s="23">
        <v>0</v>
      </c>
      <c r="H78" s="23">
        <v>0</v>
      </c>
      <c r="I78" s="24">
        <v>3490</v>
      </c>
      <c r="J78" s="23">
        <v>0.46153846153846156</v>
      </c>
      <c r="K78" s="23">
        <v>0.53846153846153844</v>
      </c>
      <c r="L78" s="23">
        <v>0</v>
      </c>
      <c r="M78" s="23">
        <v>0</v>
      </c>
      <c r="N78" s="24">
        <v>130</v>
      </c>
    </row>
    <row r="79" spans="2:14" x14ac:dyDescent="0.3">
      <c r="B79" s="33" t="s">
        <v>240</v>
      </c>
      <c r="C79" s="18" t="s">
        <v>29</v>
      </c>
      <c r="D79" s="21" t="s">
        <v>145</v>
      </c>
      <c r="E79" s="23">
        <v>0.47111609646662927</v>
      </c>
      <c r="F79" s="23">
        <v>0.52888390353337067</v>
      </c>
      <c r="G79" s="23">
        <v>0</v>
      </c>
      <c r="H79" s="23">
        <v>0</v>
      </c>
      <c r="I79" s="24">
        <v>8915</v>
      </c>
      <c r="J79" s="23" t="s">
        <v>588</v>
      </c>
      <c r="K79" s="23" t="s">
        <v>588</v>
      </c>
      <c r="L79" s="23" t="s">
        <v>588</v>
      </c>
      <c r="M79" s="23" t="s">
        <v>588</v>
      </c>
      <c r="N79" s="24" t="s">
        <v>588</v>
      </c>
    </row>
    <row r="80" spans="2:14" x14ac:dyDescent="0.3">
      <c r="B80" s="33" t="s">
        <v>240</v>
      </c>
      <c r="C80" s="18" t="s">
        <v>30</v>
      </c>
      <c r="D80" s="21" t="s">
        <v>146</v>
      </c>
      <c r="E80" s="23">
        <v>0.48886283704572098</v>
      </c>
      <c r="F80" s="23">
        <v>0.51113716295427902</v>
      </c>
      <c r="G80" s="23">
        <v>0</v>
      </c>
      <c r="H80" s="23">
        <v>0</v>
      </c>
      <c r="I80" s="24">
        <v>8530</v>
      </c>
      <c r="J80" s="23">
        <v>0.453125</v>
      </c>
      <c r="K80" s="23">
        <v>0.546875</v>
      </c>
      <c r="L80" s="23">
        <v>0</v>
      </c>
      <c r="M80" s="23">
        <v>0</v>
      </c>
      <c r="N80" s="24">
        <v>960</v>
      </c>
    </row>
    <row r="81" spans="2:14" x14ac:dyDescent="0.3">
      <c r="B81" s="33" t="s">
        <v>240</v>
      </c>
      <c r="C81" s="18" t="s">
        <v>31</v>
      </c>
      <c r="D81" s="21" t="s">
        <v>308</v>
      </c>
      <c r="E81" s="23">
        <v>0.47708333333333336</v>
      </c>
      <c r="F81" s="23">
        <v>0.5239583333333333</v>
      </c>
      <c r="G81" s="23">
        <v>0</v>
      </c>
      <c r="H81" s="23">
        <v>0</v>
      </c>
      <c r="I81" s="24">
        <v>4800</v>
      </c>
      <c r="J81" s="23">
        <v>0.53846153846153844</v>
      </c>
      <c r="K81" s="23">
        <v>0.46153846153846156</v>
      </c>
      <c r="L81" s="23">
        <v>0</v>
      </c>
      <c r="M81" s="23">
        <v>0</v>
      </c>
      <c r="N81" s="24">
        <v>130</v>
      </c>
    </row>
    <row r="82" spans="2:14" x14ac:dyDescent="0.3">
      <c r="B82" s="33" t="s">
        <v>240</v>
      </c>
      <c r="C82" s="18" t="s">
        <v>32</v>
      </c>
      <c r="D82" s="21" t="s">
        <v>309</v>
      </c>
      <c r="E82" s="23" t="s">
        <v>588</v>
      </c>
      <c r="F82" s="23" t="s">
        <v>588</v>
      </c>
      <c r="G82" s="23" t="s">
        <v>588</v>
      </c>
      <c r="H82" s="23" t="s">
        <v>588</v>
      </c>
      <c r="I82" s="24" t="s">
        <v>588</v>
      </c>
      <c r="J82" s="23" t="s">
        <v>588</v>
      </c>
      <c r="K82" s="23" t="s">
        <v>588</v>
      </c>
      <c r="L82" s="23" t="s">
        <v>588</v>
      </c>
      <c r="M82" s="23" t="s">
        <v>588</v>
      </c>
      <c r="N82" s="24" t="s">
        <v>588</v>
      </c>
    </row>
    <row r="83" spans="2:14" x14ac:dyDescent="0.3">
      <c r="B83" s="33" t="s">
        <v>240</v>
      </c>
      <c r="C83" s="18" t="s">
        <v>450</v>
      </c>
      <c r="D83" s="21" t="s">
        <v>451</v>
      </c>
      <c r="E83" s="23">
        <v>0.4511494252873563</v>
      </c>
      <c r="F83" s="23">
        <v>0.54885057471264365</v>
      </c>
      <c r="G83" s="23">
        <v>0</v>
      </c>
      <c r="H83" s="23">
        <v>0</v>
      </c>
      <c r="I83" s="24">
        <v>3480</v>
      </c>
      <c r="J83" s="23">
        <v>0.47368421052631576</v>
      </c>
      <c r="K83" s="23">
        <v>0.52631578947368418</v>
      </c>
      <c r="L83" s="23">
        <v>0</v>
      </c>
      <c r="M83" s="23">
        <v>0</v>
      </c>
      <c r="N83" s="24">
        <v>380</v>
      </c>
    </row>
    <row r="84" spans="2:14" x14ac:dyDescent="0.3">
      <c r="B84" s="33" t="s">
        <v>240</v>
      </c>
      <c r="C84" s="18" t="s">
        <v>452</v>
      </c>
      <c r="D84" s="21" t="s">
        <v>453</v>
      </c>
      <c r="E84" s="23">
        <v>0.48736310025273799</v>
      </c>
      <c r="F84" s="23">
        <v>0.51249648975007023</v>
      </c>
      <c r="G84" s="23">
        <v>0</v>
      </c>
      <c r="H84" s="23">
        <v>1.4040999719180006E-4</v>
      </c>
      <c r="I84" s="24">
        <v>35610</v>
      </c>
      <c r="J84" s="23" t="s">
        <v>588</v>
      </c>
      <c r="K84" s="23" t="s">
        <v>588</v>
      </c>
      <c r="L84" s="23" t="s">
        <v>588</v>
      </c>
      <c r="M84" s="23" t="s">
        <v>588</v>
      </c>
      <c r="N84" s="24" t="s">
        <v>588</v>
      </c>
    </row>
    <row r="85" spans="2:14" x14ac:dyDescent="0.3">
      <c r="B85" s="33" t="s">
        <v>240</v>
      </c>
      <c r="C85" s="18" t="s">
        <v>440</v>
      </c>
      <c r="D85" s="21" t="s">
        <v>441</v>
      </c>
      <c r="E85" s="23" t="s">
        <v>588</v>
      </c>
      <c r="F85" s="23" t="s">
        <v>588</v>
      </c>
      <c r="G85" s="23" t="s">
        <v>588</v>
      </c>
      <c r="H85" s="23" t="s">
        <v>588</v>
      </c>
      <c r="I85" s="24" t="s">
        <v>588</v>
      </c>
      <c r="J85" s="23" t="s">
        <v>588</v>
      </c>
      <c r="K85" s="23" t="s">
        <v>588</v>
      </c>
      <c r="L85" s="23" t="s">
        <v>588</v>
      </c>
      <c r="M85" s="23" t="s">
        <v>588</v>
      </c>
      <c r="N85" s="24" t="s">
        <v>588</v>
      </c>
    </row>
    <row r="86" spans="2:14" x14ac:dyDescent="0.3">
      <c r="B86" s="33" t="s">
        <v>240</v>
      </c>
      <c r="C86" s="18" t="s">
        <v>444</v>
      </c>
      <c r="D86" s="21" t="s">
        <v>445</v>
      </c>
      <c r="E86" s="23">
        <v>0.46443514644351463</v>
      </c>
      <c r="F86" s="23">
        <v>0.53556485355648531</v>
      </c>
      <c r="G86" s="23">
        <v>0</v>
      </c>
      <c r="H86" s="23">
        <v>0</v>
      </c>
      <c r="I86" s="24">
        <v>4780</v>
      </c>
      <c r="J86" s="23" t="s">
        <v>588</v>
      </c>
      <c r="K86" s="23" t="s">
        <v>588</v>
      </c>
      <c r="L86" s="23" t="s">
        <v>588</v>
      </c>
      <c r="M86" s="23" t="s">
        <v>588</v>
      </c>
      <c r="N86" s="24" t="s">
        <v>588</v>
      </c>
    </row>
    <row r="87" spans="2:14" x14ac:dyDescent="0.3">
      <c r="B87" s="33" t="s">
        <v>240</v>
      </c>
      <c r="C87" s="18" t="s">
        <v>33</v>
      </c>
      <c r="D87" s="21" t="s">
        <v>147</v>
      </c>
      <c r="E87" s="23">
        <v>0.4917773561037318</v>
      </c>
      <c r="F87" s="23">
        <v>0.50790638836179636</v>
      </c>
      <c r="G87" s="23">
        <v>0</v>
      </c>
      <c r="H87" s="23">
        <v>0</v>
      </c>
      <c r="I87" s="24">
        <v>15810</v>
      </c>
      <c r="J87" s="23" t="s">
        <v>588</v>
      </c>
      <c r="K87" s="23" t="s">
        <v>588</v>
      </c>
      <c r="L87" s="23" t="s">
        <v>588</v>
      </c>
      <c r="M87" s="23" t="s">
        <v>588</v>
      </c>
      <c r="N87" s="24" t="s">
        <v>588</v>
      </c>
    </row>
    <row r="88" spans="2:14" x14ac:dyDescent="0.3">
      <c r="B88" s="33" t="s">
        <v>240</v>
      </c>
      <c r="C88" s="18" t="s">
        <v>446</v>
      </c>
      <c r="D88" s="21" t="s">
        <v>447</v>
      </c>
      <c r="E88" s="23">
        <v>0.5120128136679124</v>
      </c>
      <c r="F88" s="23">
        <v>0.48798718633208754</v>
      </c>
      <c r="G88" s="23">
        <v>0</v>
      </c>
      <c r="H88" s="23">
        <v>0</v>
      </c>
      <c r="I88" s="24">
        <v>9365</v>
      </c>
      <c r="J88" s="23">
        <v>0.54054054054054057</v>
      </c>
      <c r="K88" s="23">
        <v>0.45945945945945948</v>
      </c>
      <c r="L88" s="23">
        <v>0</v>
      </c>
      <c r="M88" s="23">
        <v>0</v>
      </c>
      <c r="N88" s="24">
        <v>370</v>
      </c>
    </row>
    <row r="89" spans="2:14" x14ac:dyDescent="0.3">
      <c r="B89" s="33" t="s">
        <v>240</v>
      </c>
      <c r="C89" s="18" t="s">
        <v>34</v>
      </c>
      <c r="D89" s="21" t="s">
        <v>148</v>
      </c>
      <c r="E89" s="23">
        <v>0.51658767772511849</v>
      </c>
      <c r="F89" s="23">
        <v>0.48341232227488151</v>
      </c>
      <c r="G89" s="23">
        <v>0</v>
      </c>
      <c r="H89" s="23">
        <v>0</v>
      </c>
      <c r="I89" s="24">
        <v>4220</v>
      </c>
      <c r="J89" s="23">
        <v>0.47058823529411764</v>
      </c>
      <c r="K89" s="23">
        <v>0.52941176470588236</v>
      </c>
      <c r="L89" s="23">
        <v>0</v>
      </c>
      <c r="M89" s="23">
        <v>0</v>
      </c>
      <c r="N89" s="24">
        <v>85</v>
      </c>
    </row>
    <row r="90" spans="2:14" x14ac:dyDescent="0.3">
      <c r="B90" s="33" t="s">
        <v>240</v>
      </c>
      <c r="C90" s="18" t="s">
        <v>448</v>
      </c>
      <c r="D90" s="21" t="s">
        <v>449</v>
      </c>
      <c r="E90" s="23" t="s">
        <v>588</v>
      </c>
      <c r="F90" s="23" t="s">
        <v>588</v>
      </c>
      <c r="G90" s="23" t="s">
        <v>588</v>
      </c>
      <c r="H90" s="23" t="s">
        <v>588</v>
      </c>
      <c r="I90" s="24" t="s">
        <v>588</v>
      </c>
      <c r="J90" s="23" t="s">
        <v>588</v>
      </c>
      <c r="K90" s="23" t="s">
        <v>588</v>
      </c>
      <c r="L90" s="23" t="s">
        <v>588</v>
      </c>
      <c r="M90" s="23" t="s">
        <v>588</v>
      </c>
      <c r="N90" s="24" t="s">
        <v>588</v>
      </c>
    </row>
    <row r="91" spans="2:14" x14ac:dyDescent="0.3">
      <c r="B91" s="33" t="s">
        <v>240</v>
      </c>
      <c r="C91" s="18" t="s">
        <v>35</v>
      </c>
      <c r="D91" s="21" t="s">
        <v>149</v>
      </c>
      <c r="E91" s="23">
        <v>0.49051490514905149</v>
      </c>
      <c r="F91" s="23">
        <v>0.50948509485094851</v>
      </c>
      <c r="G91" s="23">
        <v>0</v>
      </c>
      <c r="H91" s="23">
        <v>0</v>
      </c>
      <c r="I91" s="24">
        <v>5535</v>
      </c>
      <c r="J91" s="23">
        <v>0.41739130434782606</v>
      </c>
      <c r="K91" s="23">
        <v>0.58260869565217388</v>
      </c>
      <c r="L91" s="23">
        <v>0</v>
      </c>
      <c r="M91" s="23">
        <v>0</v>
      </c>
      <c r="N91" s="24">
        <v>575</v>
      </c>
    </row>
    <row r="92" spans="2:14" x14ac:dyDescent="0.3">
      <c r="B92" s="33" t="s">
        <v>240</v>
      </c>
      <c r="C92" s="18" t="s">
        <v>436</v>
      </c>
      <c r="D92" s="21" t="s">
        <v>437</v>
      </c>
      <c r="E92" s="23">
        <v>0.47440273037542663</v>
      </c>
      <c r="F92" s="23">
        <v>0.52559726962457343</v>
      </c>
      <c r="G92" s="23">
        <v>0</v>
      </c>
      <c r="H92" s="23">
        <v>0</v>
      </c>
      <c r="I92" s="24">
        <v>7325</v>
      </c>
      <c r="J92" s="23">
        <v>0.46562905317769132</v>
      </c>
      <c r="K92" s="23">
        <v>0.53437094682230868</v>
      </c>
      <c r="L92" s="23">
        <v>0</v>
      </c>
      <c r="M92" s="23">
        <v>0</v>
      </c>
      <c r="N92" s="24">
        <v>3855</v>
      </c>
    </row>
    <row r="93" spans="2:14" x14ac:dyDescent="0.3">
      <c r="B93" s="33" t="s">
        <v>240</v>
      </c>
      <c r="C93" s="18" t="s">
        <v>36</v>
      </c>
      <c r="D93" s="21" t="s">
        <v>150</v>
      </c>
      <c r="E93" s="23" t="s">
        <v>588</v>
      </c>
      <c r="F93" s="23" t="s">
        <v>588</v>
      </c>
      <c r="G93" s="23" t="s">
        <v>588</v>
      </c>
      <c r="H93" s="23" t="s">
        <v>588</v>
      </c>
      <c r="I93" s="24" t="s">
        <v>588</v>
      </c>
      <c r="J93" s="23" t="s">
        <v>588</v>
      </c>
      <c r="K93" s="23" t="s">
        <v>588</v>
      </c>
      <c r="L93" s="23" t="s">
        <v>588</v>
      </c>
      <c r="M93" s="23" t="s">
        <v>588</v>
      </c>
      <c r="N93" s="24" t="s">
        <v>588</v>
      </c>
    </row>
    <row r="94" spans="2:14" x14ac:dyDescent="0.3">
      <c r="B94" s="33" t="s">
        <v>240</v>
      </c>
      <c r="C94" s="18" t="s">
        <v>37</v>
      </c>
      <c r="D94" s="21" t="s">
        <v>151</v>
      </c>
      <c r="E94" s="23">
        <v>0.44897959183673469</v>
      </c>
      <c r="F94" s="23">
        <v>0.5487528344671202</v>
      </c>
      <c r="G94" s="23">
        <v>0</v>
      </c>
      <c r="H94" s="23">
        <v>0</v>
      </c>
      <c r="I94" s="24">
        <v>2205</v>
      </c>
      <c r="J94" s="23">
        <v>0.38333333333333336</v>
      </c>
      <c r="K94" s="23">
        <v>0.6333333333333333</v>
      </c>
      <c r="L94" s="23">
        <v>0</v>
      </c>
      <c r="M94" s="23">
        <v>0</v>
      </c>
      <c r="N94" s="24">
        <v>300</v>
      </c>
    </row>
    <row r="95" spans="2:14" x14ac:dyDescent="0.3">
      <c r="B95" s="33" t="s">
        <v>262</v>
      </c>
      <c r="C95" s="18" t="s">
        <v>458</v>
      </c>
      <c r="D95" s="21" t="s">
        <v>459</v>
      </c>
      <c r="E95" s="23">
        <v>0.40898876404494383</v>
      </c>
      <c r="F95" s="23">
        <v>0.59101123595505622</v>
      </c>
      <c r="G95" s="23">
        <v>0</v>
      </c>
      <c r="H95" s="23">
        <v>0</v>
      </c>
      <c r="I95" s="24">
        <v>2225</v>
      </c>
      <c r="J95" s="23">
        <v>0.36363636363636365</v>
      </c>
      <c r="K95" s="23">
        <v>0.63636363636363635</v>
      </c>
      <c r="L95" s="23">
        <v>0</v>
      </c>
      <c r="M95" s="23">
        <v>0</v>
      </c>
      <c r="N95" s="24">
        <v>55</v>
      </c>
    </row>
    <row r="96" spans="2:14" x14ac:dyDescent="0.3">
      <c r="B96" s="33" t="s">
        <v>262</v>
      </c>
      <c r="C96" s="18" t="s">
        <v>472</v>
      </c>
      <c r="D96" s="21" t="s">
        <v>473</v>
      </c>
      <c r="E96" s="23" t="s">
        <v>588</v>
      </c>
      <c r="F96" s="23" t="s">
        <v>588</v>
      </c>
      <c r="G96" s="23" t="s">
        <v>588</v>
      </c>
      <c r="H96" s="23" t="s">
        <v>588</v>
      </c>
      <c r="I96" s="24" t="s">
        <v>588</v>
      </c>
      <c r="J96" s="23" t="s">
        <v>588</v>
      </c>
      <c r="K96" s="23" t="s">
        <v>588</v>
      </c>
      <c r="L96" s="23" t="s">
        <v>588</v>
      </c>
      <c r="M96" s="23" t="s">
        <v>588</v>
      </c>
      <c r="N96" s="24" t="s">
        <v>588</v>
      </c>
    </row>
    <row r="97" spans="2:14" x14ac:dyDescent="0.3">
      <c r="B97" s="33" t="s">
        <v>262</v>
      </c>
      <c r="C97" s="18" t="s">
        <v>470</v>
      </c>
      <c r="D97" s="21" t="s">
        <v>471</v>
      </c>
      <c r="E97" s="23">
        <v>0.47695852534562211</v>
      </c>
      <c r="F97" s="23">
        <v>0.52304147465437789</v>
      </c>
      <c r="G97" s="23">
        <v>0</v>
      </c>
      <c r="H97" s="23">
        <v>0</v>
      </c>
      <c r="I97" s="24">
        <v>8680</v>
      </c>
      <c r="J97" s="23" t="s">
        <v>588</v>
      </c>
      <c r="K97" s="23" t="s">
        <v>588</v>
      </c>
      <c r="L97" s="23" t="s">
        <v>588</v>
      </c>
      <c r="M97" s="23" t="s">
        <v>588</v>
      </c>
      <c r="N97" s="24" t="s">
        <v>588</v>
      </c>
    </row>
    <row r="98" spans="2:14" x14ac:dyDescent="0.3">
      <c r="B98" s="33" t="s">
        <v>262</v>
      </c>
      <c r="C98" s="18" t="s">
        <v>456</v>
      </c>
      <c r="D98" s="21" t="s">
        <v>457</v>
      </c>
      <c r="E98" s="23">
        <v>0.40378548895899052</v>
      </c>
      <c r="F98" s="23">
        <v>0.59305993690851733</v>
      </c>
      <c r="G98" s="23">
        <v>0</v>
      </c>
      <c r="H98" s="23">
        <v>0</v>
      </c>
      <c r="I98" s="24">
        <v>1585</v>
      </c>
      <c r="J98" s="23" t="s">
        <v>588</v>
      </c>
      <c r="K98" s="23" t="s">
        <v>588</v>
      </c>
      <c r="L98" s="23" t="s">
        <v>588</v>
      </c>
      <c r="M98" s="23" t="s">
        <v>588</v>
      </c>
      <c r="N98" s="24" t="s">
        <v>588</v>
      </c>
    </row>
    <row r="99" spans="2:14" x14ac:dyDescent="0.3">
      <c r="B99" s="33" t="s">
        <v>262</v>
      </c>
      <c r="C99" s="18" t="s">
        <v>44</v>
      </c>
      <c r="D99" s="21" t="s">
        <v>155</v>
      </c>
      <c r="E99" s="23" t="s">
        <v>588</v>
      </c>
      <c r="F99" s="23" t="s">
        <v>588</v>
      </c>
      <c r="G99" s="23" t="s">
        <v>588</v>
      </c>
      <c r="H99" s="23" t="s">
        <v>588</v>
      </c>
      <c r="I99" s="24" t="s">
        <v>588</v>
      </c>
      <c r="J99" s="23" t="s">
        <v>588</v>
      </c>
      <c r="K99" s="23" t="s">
        <v>588</v>
      </c>
      <c r="L99" s="23" t="s">
        <v>588</v>
      </c>
      <c r="M99" s="23" t="s">
        <v>588</v>
      </c>
      <c r="N99" s="24" t="s">
        <v>588</v>
      </c>
    </row>
    <row r="100" spans="2:14" x14ac:dyDescent="0.3">
      <c r="B100" s="33" t="s">
        <v>262</v>
      </c>
      <c r="C100" s="18" t="s">
        <v>550</v>
      </c>
      <c r="D100" s="21" t="s">
        <v>551</v>
      </c>
      <c r="E100" s="23" t="s">
        <v>588</v>
      </c>
      <c r="F100" s="23" t="s">
        <v>588</v>
      </c>
      <c r="G100" s="23" t="s">
        <v>588</v>
      </c>
      <c r="H100" s="23" t="s">
        <v>588</v>
      </c>
      <c r="I100" s="24" t="s">
        <v>588</v>
      </c>
      <c r="J100" s="23" t="s">
        <v>588</v>
      </c>
      <c r="K100" s="23" t="s">
        <v>588</v>
      </c>
      <c r="L100" s="23" t="s">
        <v>588</v>
      </c>
      <c r="M100" s="23" t="s">
        <v>588</v>
      </c>
      <c r="N100" s="24" t="s">
        <v>588</v>
      </c>
    </row>
    <row r="101" spans="2:14" x14ac:dyDescent="0.3">
      <c r="B101" s="33" t="s">
        <v>262</v>
      </c>
      <c r="C101" s="18" t="s">
        <v>468</v>
      </c>
      <c r="D101" s="21" t="s">
        <v>469</v>
      </c>
      <c r="E101" s="23">
        <v>0.47428229665071769</v>
      </c>
      <c r="F101" s="23">
        <v>0.52511961722488043</v>
      </c>
      <c r="G101" s="23">
        <v>0</v>
      </c>
      <c r="H101" s="23">
        <v>0</v>
      </c>
      <c r="I101" s="24">
        <v>8360</v>
      </c>
      <c r="J101" s="23" t="s">
        <v>588</v>
      </c>
      <c r="K101" s="23" t="s">
        <v>588</v>
      </c>
      <c r="L101" s="23" t="s">
        <v>588</v>
      </c>
      <c r="M101" s="23" t="s">
        <v>588</v>
      </c>
      <c r="N101" s="24" t="s">
        <v>588</v>
      </c>
    </row>
    <row r="102" spans="2:14" x14ac:dyDescent="0.3">
      <c r="B102" s="33" t="s">
        <v>262</v>
      </c>
      <c r="C102" s="18" t="s">
        <v>462</v>
      </c>
      <c r="D102" s="21" t="s">
        <v>463</v>
      </c>
      <c r="E102" s="23" t="s">
        <v>588</v>
      </c>
      <c r="F102" s="23" t="s">
        <v>588</v>
      </c>
      <c r="G102" s="23" t="s">
        <v>588</v>
      </c>
      <c r="H102" s="23" t="s">
        <v>588</v>
      </c>
      <c r="I102" s="24" t="s">
        <v>588</v>
      </c>
      <c r="J102" s="23" t="s">
        <v>588</v>
      </c>
      <c r="K102" s="23" t="s">
        <v>588</v>
      </c>
      <c r="L102" s="23" t="s">
        <v>588</v>
      </c>
      <c r="M102" s="23" t="s">
        <v>588</v>
      </c>
      <c r="N102" s="24" t="s">
        <v>588</v>
      </c>
    </row>
    <row r="103" spans="2:14" x14ac:dyDescent="0.3">
      <c r="B103" s="33" t="s">
        <v>262</v>
      </c>
      <c r="C103" s="18" t="s">
        <v>460</v>
      </c>
      <c r="D103" s="21" t="s">
        <v>461</v>
      </c>
      <c r="E103" s="23" t="s">
        <v>588</v>
      </c>
      <c r="F103" s="23" t="s">
        <v>588</v>
      </c>
      <c r="G103" s="23" t="s">
        <v>588</v>
      </c>
      <c r="H103" s="23" t="s">
        <v>588</v>
      </c>
      <c r="I103" s="24" t="s">
        <v>588</v>
      </c>
      <c r="J103" s="23" t="s">
        <v>588</v>
      </c>
      <c r="K103" s="23" t="s">
        <v>588</v>
      </c>
      <c r="L103" s="23" t="s">
        <v>588</v>
      </c>
      <c r="M103" s="23" t="s">
        <v>588</v>
      </c>
      <c r="N103" s="24" t="s">
        <v>588</v>
      </c>
    </row>
    <row r="104" spans="2:14" x14ac:dyDescent="0.3">
      <c r="B104" s="33" t="s">
        <v>262</v>
      </c>
      <c r="C104" s="18" t="s">
        <v>454</v>
      </c>
      <c r="D104" s="21" t="s">
        <v>455</v>
      </c>
      <c r="E104" s="23">
        <v>0.46464167062173706</v>
      </c>
      <c r="F104" s="23">
        <v>0.53488372093023251</v>
      </c>
      <c r="G104" s="23">
        <v>0</v>
      </c>
      <c r="H104" s="23">
        <v>4.7460844803037496E-4</v>
      </c>
      <c r="I104" s="24">
        <v>10535</v>
      </c>
      <c r="J104" s="23" t="s">
        <v>588</v>
      </c>
      <c r="K104" s="23" t="s">
        <v>588</v>
      </c>
      <c r="L104" s="23" t="s">
        <v>588</v>
      </c>
      <c r="M104" s="23" t="s">
        <v>588</v>
      </c>
      <c r="N104" s="24" t="s">
        <v>588</v>
      </c>
    </row>
    <row r="105" spans="2:14" x14ac:dyDescent="0.3">
      <c r="B105" s="33" t="s">
        <v>262</v>
      </c>
      <c r="C105" s="18" t="s">
        <v>528</v>
      </c>
      <c r="D105" s="21" t="s">
        <v>529</v>
      </c>
      <c r="E105" s="23">
        <v>0.44863336475023563</v>
      </c>
      <c r="F105" s="23">
        <v>0.55136663524976437</v>
      </c>
      <c r="G105" s="23">
        <v>0</v>
      </c>
      <c r="H105" s="23">
        <v>9.42507068803016E-4</v>
      </c>
      <c r="I105" s="24">
        <v>5305</v>
      </c>
      <c r="J105" s="23">
        <v>0.375</v>
      </c>
      <c r="K105" s="23">
        <v>0.58333333333333337</v>
      </c>
      <c r="L105" s="23">
        <v>0</v>
      </c>
      <c r="M105" s="23">
        <v>0</v>
      </c>
      <c r="N105" s="24">
        <v>120</v>
      </c>
    </row>
    <row r="106" spans="2:14" x14ac:dyDescent="0.3">
      <c r="B106" s="33" t="s">
        <v>262</v>
      </c>
      <c r="C106" s="18" t="s">
        <v>466</v>
      </c>
      <c r="D106" s="21" t="s">
        <v>467</v>
      </c>
      <c r="E106" s="23">
        <v>0.48462354188759277</v>
      </c>
      <c r="F106" s="23">
        <v>0.5164369034994698</v>
      </c>
      <c r="G106" s="23">
        <v>0</v>
      </c>
      <c r="H106" s="23">
        <v>0</v>
      </c>
      <c r="I106" s="24">
        <v>4715</v>
      </c>
      <c r="J106" s="23" t="s">
        <v>588</v>
      </c>
      <c r="K106" s="23" t="s">
        <v>588</v>
      </c>
      <c r="L106" s="23" t="s">
        <v>588</v>
      </c>
      <c r="M106" s="23" t="s">
        <v>588</v>
      </c>
      <c r="N106" s="24" t="s">
        <v>588</v>
      </c>
    </row>
    <row r="107" spans="2:14" x14ac:dyDescent="0.3">
      <c r="B107" s="33" t="s">
        <v>262</v>
      </c>
      <c r="C107" s="18" t="s">
        <v>464</v>
      </c>
      <c r="D107" s="21" t="s">
        <v>465</v>
      </c>
      <c r="E107" s="23" t="s">
        <v>588</v>
      </c>
      <c r="F107" s="23" t="s">
        <v>588</v>
      </c>
      <c r="G107" s="23" t="s">
        <v>588</v>
      </c>
      <c r="H107" s="23" t="s">
        <v>588</v>
      </c>
      <c r="I107" s="24" t="s">
        <v>588</v>
      </c>
      <c r="J107" s="23" t="s">
        <v>588</v>
      </c>
      <c r="K107" s="23" t="s">
        <v>588</v>
      </c>
      <c r="L107" s="23" t="s">
        <v>588</v>
      </c>
      <c r="M107" s="23" t="s">
        <v>588</v>
      </c>
      <c r="N107" s="24" t="s">
        <v>588</v>
      </c>
    </row>
    <row r="108" spans="2:14" x14ac:dyDescent="0.3">
      <c r="B108" s="33" t="s">
        <v>262</v>
      </c>
      <c r="C108" s="18" t="s">
        <v>53</v>
      </c>
      <c r="D108" s="21" t="s">
        <v>311</v>
      </c>
      <c r="E108" s="23">
        <v>0.47377326565143824</v>
      </c>
      <c r="F108" s="23">
        <v>0.52622673434856171</v>
      </c>
      <c r="G108" s="23">
        <v>0</v>
      </c>
      <c r="H108" s="23">
        <v>0</v>
      </c>
      <c r="I108" s="24">
        <v>2955</v>
      </c>
      <c r="J108" s="23" t="s">
        <v>588</v>
      </c>
      <c r="K108" s="23" t="s">
        <v>588</v>
      </c>
      <c r="L108" s="23" t="s">
        <v>588</v>
      </c>
      <c r="M108" s="23" t="s">
        <v>588</v>
      </c>
      <c r="N108" s="24" t="s">
        <v>588</v>
      </c>
    </row>
    <row r="109" spans="2:14" x14ac:dyDescent="0.3">
      <c r="B109" s="33" t="s">
        <v>262</v>
      </c>
      <c r="C109" s="18" t="s">
        <v>530</v>
      </c>
      <c r="D109" s="21" t="s">
        <v>531</v>
      </c>
      <c r="E109" s="23">
        <v>0.42018072289156627</v>
      </c>
      <c r="F109" s="23">
        <v>0.57981927710843373</v>
      </c>
      <c r="G109" s="23">
        <v>0</v>
      </c>
      <c r="H109" s="23">
        <v>0</v>
      </c>
      <c r="I109" s="24">
        <v>3320</v>
      </c>
      <c r="J109" s="23" t="s">
        <v>588</v>
      </c>
      <c r="K109" s="23" t="s">
        <v>588</v>
      </c>
      <c r="L109" s="23" t="s">
        <v>588</v>
      </c>
      <c r="M109" s="23" t="s">
        <v>588</v>
      </c>
      <c r="N109" s="24" t="s">
        <v>588</v>
      </c>
    </row>
    <row r="110" spans="2:14" x14ac:dyDescent="0.3">
      <c r="B110" s="33" t="s">
        <v>262</v>
      </c>
      <c r="C110" s="18" t="s">
        <v>54</v>
      </c>
      <c r="D110" s="21" t="s">
        <v>163</v>
      </c>
      <c r="E110" s="23" t="s">
        <v>588</v>
      </c>
      <c r="F110" s="23" t="s">
        <v>588</v>
      </c>
      <c r="G110" s="23" t="s">
        <v>588</v>
      </c>
      <c r="H110" s="23" t="s">
        <v>588</v>
      </c>
      <c r="I110" s="24" t="s">
        <v>588</v>
      </c>
      <c r="J110" s="23" t="s">
        <v>588</v>
      </c>
      <c r="K110" s="23" t="s">
        <v>588</v>
      </c>
      <c r="L110" s="23" t="s">
        <v>588</v>
      </c>
      <c r="M110" s="23" t="s">
        <v>588</v>
      </c>
      <c r="N110" s="24" t="s">
        <v>588</v>
      </c>
    </row>
    <row r="111" spans="2:14" x14ac:dyDescent="0.3">
      <c r="B111" s="33" t="s">
        <v>262</v>
      </c>
      <c r="C111" s="18" t="s">
        <v>60</v>
      </c>
      <c r="D111" s="21" t="s">
        <v>168</v>
      </c>
      <c r="E111" s="23">
        <v>0.44528301886792454</v>
      </c>
      <c r="F111" s="23">
        <v>0.5540880503144654</v>
      </c>
      <c r="G111" s="23">
        <v>0</v>
      </c>
      <c r="H111" s="23">
        <v>0</v>
      </c>
      <c r="I111" s="24">
        <v>7950</v>
      </c>
      <c r="J111" s="23" t="s">
        <v>588</v>
      </c>
      <c r="K111" s="23" t="s">
        <v>588</v>
      </c>
      <c r="L111" s="23" t="s">
        <v>588</v>
      </c>
      <c r="M111" s="23" t="s">
        <v>588</v>
      </c>
      <c r="N111" s="24" t="s">
        <v>588</v>
      </c>
    </row>
    <row r="112" spans="2:14" x14ac:dyDescent="0.3">
      <c r="B112" s="33" t="s">
        <v>262</v>
      </c>
      <c r="C112" s="18" t="s">
        <v>55</v>
      </c>
      <c r="D112" s="21" t="s">
        <v>312</v>
      </c>
      <c r="E112" s="23">
        <v>0.44092827004219409</v>
      </c>
      <c r="F112" s="23">
        <v>0.55907172995780585</v>
      </c>
      <c r="G112" s="23">
        <v>0</v>
      </c>
      <c r="H112" s="23">
        <v>0</v>
      </c>
      <c r="I112" s="24">
        <v>2370</v>
      </c>
      <c r="J112" s="23" t="s">
        <v>588</v>
      </c>
      <c r="K112" s="23" t="s">
        <v>588</v>
      </c>
      <c r="L112" s="23" t="s">
        <v>588</v>
      </c>
      <c r="M112" s="23" t="s">
        <v>588</v>
      </c>
      <c r="N112" s="24" t="s">
        <v>588</v>
      </c>
    </row>
    <row r="113" spans="2:14" x14ac:dyDescent="0.3">
      <c r="B113" s="33" t="s">
        <v>262</v>
      </c>
      <c r="C113" s="18" t="s">
        <v>61</v>
      </c>
      <c r="D113" s="21" t="s">
        <v>169</v>
      </c>
      <c r="E113" s="23">
        <v>0.48351648351648352</v>
      </c>
      <c r="F113" s="23">
        <v>0.51648351648351654</v>
      </c>
      <c r="G113" s="23">
        <v>0</v>
      </c>
      <c r="H113" s="23">
        <v>0</v>
      </c>
      <c r="I113" s="24">
        <v>3640</v>
      </c>
      <c r="J113" s="23">
        <v>0.48275862068965519</v>
      </c>
      <c r="K113" s="23">
        <v>0.51724137931034486</v>
      </c>
      <c r="L113" s="23">
        <v>0</v>
      </c>
      <c r="M113" s="23">
        <v>0</v>
      </c>
      <c r="N113" s="24">
        <v>435</v>
      </c>
    </row>
    <row r="114" spans="2:14" x14ac:dyDescent="0.3">
      <c r="B114" s="33" t="s">
        <v>262</v>
      </c>
      <c r="C114" s="18" t="s">
        <v>62</v>
      </c>
      <c r="D114" s="21" t="s">
        <v>170</v>
      </c>
      <c r="E114" s="23">
        <v>0.47897196261682246</v>
      </c>
      <c r="F114" s="23">
        <v>0.5210280373831776</v>
      </c>
      <c r="G114" s="23">
        <v>0</v>
      </c>
      <c r="H114" s="23">
        <v>0</v>
      </c>
      <c r="I114" s="24">
        <v>2140</v>
      </c>
      <c r="J114" s="23">
        <v>0.48484848484848486</v>
      </c>
      <c r="K114" s="23">
        <v>0.51515151515151514</v>
      </c>
      <c r="L114" s="23">
        <v>0</v>
      </c>
      <c r="M114" s="23">
        <v>0</v>
      </c>
      <c r="N114" s="24">
        <v>165</v>
      </c>
    </row>
    <row r="115" spans="2:14" x14ac:dyDescent="0.3">
      <c r="B115" s="33" t="s">
        <v>262</v>
      </c>
      <c r="C115" s="18" t="s">
        <v>63</v>
      </c>
      <c r="D115" s="21" t="s">
        <v>313</v>
      </c>
      <c r="E115" s="23">
        <v>0.5076370170709793</v>
      </c>
      <c r="F115" s="23">
        <v>0.49236298292902064</v>
      </c>
      <c r="G115" s="23">
        <v>0</v>
      </c>
      <c r="H115" s="23">
        <v>0</v>
      </c>
      <c r="I115" s="24">
        <v>5565</v>
      </c>
      <c r="J115" s="23" t="s">
        <v>588</v>
      </c>
      <c r="K115" s="23" t="s">
        <v>588</v>
      </c>
      <c r="L115" s="23" t="s">
        <v>588</v>
      </c>
      <c r="M115" s="23" t="s">
        <v>588</v>
      </c>
      <c r="N115" s="24" t="s">
        <v>588</v>
      </c>
    </row>
    <row r="116" spans="2:14" x14ac:dyDescent="0.3">
      <c r="B116" s="33" t="s">
        <v>274</v>
      </c>
      <c r="C116" s="18" t="s">
        <v>482</v>
      </c>
      <c r="D116" s="21" t="s">
        <v>483</v>
      </c>
      <c r="E116" s="23">
        <v>0.49653259361997226</v>
      </c>
      <c r="F116" s="23">
        <v>0.50346740638002774</v>
      </c>
      <c r="G116" s="23">
        <v>0</v>
      </c>
      <c r="H116" s="23">
        <v>0</v>
      </c>
      <c r="I116" s="24">
        <v>3605</v>
      </c>
      <c r="J116" s="23">
        <v>0.47058823529411764</v>
      </c>
      <c r="K116" s="23">
        <v>0.52941176470588236</v>
      </c>
      <c r="L116" s="23">
        <v>0</v>
      </c>
      <c r="M116" s="23">
        <v>0</v>
      </c>
      <c r="N116" s="24">
        <v>170</v>
      </c>
    </row>
    <row r="117" spans="2:14" x14ac:dyDescent="0.3">
      <c r="B117" s="33" t="s">
        <v>274</v>
      </c>
      <c r="C117" s="18" t="s">
        <v>484</v>
      </c>
      <c r="D117" s="21" t="s">
        <v>485</v>
      </c>
      <c r="E117" s="23">
        <v>0.46710526315789475</v>
      </c>
      <c r="F117" s="23">
        <v>0.53289473684210531</v>
      </c>
      <c r="G117" s="23">
        <v>0</v>
      </c>
      <c r="H117" s="23">
        <v>0</v>
      </c>
      <c r="I117" s="24">
        <v>1520</v>
      </c>
      <c r="J117" s="23">
        <v>0.5</v>
      </c>
      <c r="K117" s="23">
        <v>0.5</v>
      </c>
      <c r="L117" s="23">
        <v>0</v>
      </c>
      <c r="M117" s="23">
        <v>0</v>
      </c>
      <c r="N117" s="24">
        <v>70</v>
      </c>
    </row>
    <row r="118" spans="2:14" x14ac:dyDescent="0.3">
      <c r="B118" s="33" t="s">
        <v>274</v>
      </c>
      <c r="C118" s="18" t="s">
        <v>81</v>
      </c>
      <c r="D118" s="21" t="s">
        <v>318</v>
      </c>
      <c r="E118" s="23" t="s">
        <v>588</v>
      </c>
      <c r="F118" s="23" t="s">
        <v>588</v>
      </c>
      <c r="G118" s="23" t="s">
        <v>588</v>
      </c>
      <c r="H118" s="23" t="s">
        <v>588</v>
      </c>
      <c r="I118" s="24" t="s">
        <v>588</v>
      </c>
      <c r="J118" s="23" t="s">
        <v>588</v>
      </c>
      <c r="K118" s="23" t="s">
        <v>588</v>
      </c>
      <c r="L118" s="23" t="s">
        <v>588</v>
      </c>
      <c r="M118" s="23" t="s">
        <v>588</v>
      </c>
      <c r="N118" s="24" t="s">
        <v>588</v>
      </c>
    </row>
    <row r="119" spans="2:14" x14ac:dyDescent="0.3">
      <c r="B119" s="33" t="s">
        <v>274</v>
      </c>
      <c r="C119" s="18" t="s">
        <v>82</v>
      </c>
      <c r="D119" s="21" t="s">
        <v>319</v>
      </c>
      <c r="E119" s="23" t="s">
        <v>588</v>
      </c>
      <c r="F119" s="23" t="s">
        <v>588</v>
      </c>
      <c r="G119" s="23" t="s">
        <v>588</v>
      </c>
      <c r="H119" s="23" t="s">
        <v>588</v>
      </c>
      <c r="I119" s="24" t="s">
        <v>588</v>
      </c>
      <c r="J119" s="23" t="s">
        <v>588</v>
      </c>
      <c r="K119" s="23" t="s">
        <v>588</v>
      </c>
      <c r="L119" s="23" t="s">
        <v>588</v>
      </c>
      <c r="M119" s="23" t="s">
        <v>588</v>
      </c>
      <c r="N119" s="24" t="s">
        <v>588</v>
      </c>
    </row>
    <row r="120" spans="2:14" x14ac:dyDescent="0.3">
      <c r="B120" s="33" t="s">
        <v>274</v>
      </c>
      <c r="C120" s="18" t="s">
        <v>486</v>
      </c>
      <c r="D120" s="21" t="s">
        <v>487</v>
      </c>
      <c r="E120" s="23">
        <v>0.51355932203389831</v>
      </c>
      <c r="F120" s="23">
        <v>0.48644067796610169</v>
      </c>
      <c r="G120" s="23">
        <v>0</v>
      </c>
      <c r="H120" s="23">
        <v>0</v>
      </c>
      <c r="I120" s="24">
        <v>2950</v>
      </c>
      <c r="J120" s="23" t="s">
        <v>588</v>
      </c>
      <c r="K120" s="23" t="s">
        <v>588</v>
      </c>
      <c r="L120" s="23" t="s">
        <v>588</v>
      </c>
      <c r="M120" s="23" t="s">
        <v>588</v>
      </c>
      <c r="N120" s="24" t="s">
        <v>588</v>
      </c>
    </row>
    <row r="121" spans="2:14" x14ac:dyDescent="0.3">
      <c r="B121" s="33" t="s">
        <v>274</v>
      </c>
      <c r="C121" s="18" t="s">
        <v>85</v>
      </c>
      <c r="D121" s="21" t="s">
        <v>184</v>
      </c>
      <c r="E121" s="23">
        <v>0.49806451612903224</v>
      </c>
      <c r="F121" s="23">
        <v>0.50064516129032255</v>
      </c>
      <c r="G121" s="23">
        <v>1.2903225806451613E-3</v>
      </c>
      <c r="H121" s="23">
        <v>0</v>
      </c>
      <c r="I121" s="24">
        <v>3875</v>
      </c>
      <c r="J121" s="23" t="s">
        <v>588</v>
      </c>
      <c r="K121" s="23" t="s">
        <v>588</v>
      </c>
      <c r="L121" s="23" t="s">
        <v>588</v>
      </c>
      <c r="M121" s="23" t="s">
        <v>588</v>
      </c>
      <c r="N121" s="24" t="s">
        <v>588</v>
      </c>
    </row>
    <row r="122" spans="2:14" x14ac:dyDescent="0.3">
      <c r="B122" s="33" t="s">
        <v>274</v>
      </c>
      <c r="C122" s="18" t="s">
        <v>488</v>
      </c>
      <c r="D122" s="21" t="s">
        <v>489</v>
      </c>
      <c r="E122" s="23">
        <v>0.49258160237388726</v>
      </c>
      <c r="F122" s="23">
        <v>0.50741839762611274</v>
      </c>
      <c r="G122" s="23">
        <v>0</v>
      </c>
      <c r="H122" s="23">
        <v>0</v>
      </c>
      <c r="I122" s="24">
        <v>1685</v>
      </c>
      <c r="J122" s="23" t="s">
        <v>588</v>
      </c>
      <c r="K122" s="23" t="s">
        <v>588</v>
      </c>
      <c r="L122" s="23" t="s">
        <v>588</v>
      </c>
      <c r="M122" s="23" t="s">
        <v>588</v>
      </c>
      <c r="N122" s="24" t="s">
        <v>588</v>
      </c>
    </row>
    <row r="123" spans="2:14" x14ac:dyDescent="0.3">
      <c r="B123" s="33" t="s">
        <v>274</v>
      </c>
      <c r="C123" s="18" t="s">
        <v>591</v>
      </c>
      <c r="D123" s="21" t="s">
        <v>592</v>
      </c>
      <c r="E123" s="23">
        <v>0.49830508474576274</v>
      </c>
      <c r="F123" s="23">
        <v>0.50056497175141246</v>
      </c>
      <c r="G123" s="23">
        <v>1.1299435028248588E-3</v>
      </c>
      <c r="H123" s="23">
        <v>1.1299435028248588E-3</v>
      </c>
      <c r="I123" s="24">
        <v>4425</v>
      </c>
      <c r="J123" s="23" t="s">
        <v>588</v>
      </c>
      <c r="K123" s="23" t="s">
        <v>588</v>
      </c>
      <c r="L123" s="23" t="s">
        <v>588</v>
      </c>
      <c r="M123" s="23" t="s">
        <v>588</v>
      </c>
      <c r="N123" s="24" t="s">
        <v>588</v>
      </c>
    </row>
    <row r="124" spans="2:14" x14ac:dyDescent="0.3">
      <c r="B124" s="33" t="s">
        <v>274</v>
      </c>
      <c r="C124" s="18" t="s">
        <v>490</v>
      </c>
      <c r="D124" s="21" t="s">
        <v>491</v>
      </c>
      <c r="E124" s="23" t="s">
        <v>588</v>
      </c>
      <c r="F124" s="23" t="s">
        <v>588</v>
      </c>
      <c r="G124" s="23" t="s">
        <v>588</v>
      </c>
      <c r="H124" s="23" t="s">
        <v>588</v>
      </c>
      <c r="I124" s="24" t="s">
        <v>588</v>
      </c>
      <c r="J124" s="23" t="s">
        <v>588</v>
      </c>
      <c r="K124" s="23" t="s">
        <v>588</v>
      </c>
      <c r="L124" s="23" t="s">
        <v>588</v>
      </c>
      <c r="M124" s="23" t="s">
        <v>588</v>
      </c>
      <c r="N124" s="24" t="s">
        <v>588</v>
      </c>
    </row>
    <row r="125" spans="2:14" x14ac:dyDescent="0.3">
      <c r="B125" s="33" t="s">
        <v>274</v>
      </c>
      <c r="C125" s="18" t="s">
        <v>89</v>
      </c>
      <c r="D125" s="21" t="s">
        <v>186</v>
      </c>
      <c r="E125" s="23" t="s">
        <v>588</v>
      </c>
      <c r="F125" s="23" t="s">
        <v>588</v>
      </c>
      <c r="G125" s="23" t="s">
        <v>588</v>
      </c>
      <c r="H125" s="23" t="s">
        <v>588</v>
      </c>
      <c r="I125" s="24" t="s">
        <v>588</v>
      </c>
      <c r="J125" s="23" t="s">
        <v>588</v>
      </c>
      <c r="K125" s="23" t="s">
        <v>588</v>
      </c>
      <c r="L125" s="23" t="s">
        <v>588</v>
      </c>
      <c r="M125" s="23" t="s">
        <v>588</v>
      </c>
      <c r="N125" s="24" t="s">
        <v>588</v>
      </c>
    </row>
    <row r="126" spans="2:14" x14ac:dyDescent="0.3">
      <c r="B126" s="33" t="s">
        <v>274</v>
      </c>
      <c r="C126" s="18" t="s">
        <v>476</v>
      </c>
      <c r="D126" s="21" t="s">
        <v>477</v>
      </c>
      <c r="E126" s="23" t="s">
        <v>588</v>
      </c>
      <c r="F126" s="23" t="s">
        <v>588</v>
      </c>
      <c r="G126" s="23" t="s">
        <v>588</v>
      </c>
      <c r="H126" s="23" t="s">
        <v>588</v>
      </c>
      <c r="I126" s="24" t="s">
        <v>588</v>
      </c>
      <c r="J126" s="23" t="s">
        <v>588</v>
      </c>
      <c r="K126" s="23" t="s">
        <v>588</v>
      </c>
      <c r="L126" s="23" t="s">
        <v>588</v>
      </c>
      <c r="M126" s="23" t="s">
        <v>588</v>
      </c>
      <c r="N126" s="24" t="s">
        <v>588</v>
      </c>
    </row>
    <row r="127" spans="2:14" x14ac:dyDescent="0.3">
      <c r="B127" s="33" t="s">
        <v>274</v>
      </c>
      <c r="C127" s="18" t="s">
        <v>92</v>
      </c>
      <c r="D127" s="21" t="s">
        <v>189</v>
      </c>
      <c r="E127" s="23">
        <v>0.49476688867745006</v>
      </c>
      <c r="F127" s="23">
        <v>0.50523311132255</v>
      </c>
      <c r="G127" s="23">
        <v>0</v>
      </c>
      <c r="H127" s="23">
        <v>0</v>
      </c>
      <c r="I127" s="24">
        <v>5255</v>
      </c>
      <c r="J127" s="23">
        <v>0.59210526315789469</v>
      </c>
      <c r="K127" s="23">
        <v>0.40789473684210525</v>
      </c>
      <c r="L127" s="23">
        <v>0</v>
      </c>
      <c r="M127" s="23">
        <v>0</v>
      </c>
      <c r="N127" s="24">
        <v>380</v>
      </c>
    </row>
    <row r="128" spans="2:14" x14ac:dyDescent="0.3">
      <c r="B128" s="33" t="s">
        <v>274</v>
      </c>
      <c r="C128" s="18" t="s">
        <v>93</v>
      </c>
      <c r="D128" s="21" t="s">
        <v>190</v>
      </c>
      <c r="E128" s="23">
        <v>0.49400479616306953</v>
      </c>
      <c r="F128" s="23">
        <v>0.50599520383693042</v>
      </c>
      <c r="G128" s="23">
        <v>0</v>
      </c>
      <c r="H128" s="23">
        <v>0</v>
      </c>
      <c r="I128" s="24">
        <v>2085</v>
      </c>
      <c r="J128" s="23">
        <v>0.5</v>
      </c>
      <c r="K128" s="23">
        <v>0.5</v>
      </c>
      <c r="L128" s="23">
        <v>0</v>
      </c>
      <c r="M128" s="23">
        <v>0</v>
      </c>
      <c r="N128" s="24">
        <v>130</v>
      </c>
    </row>
    <row r="129" spans="2:14" x14ac:dyDescent="0.3">
      <c r="B129" s="33" t="s">
        <v>274</v>
      </c>
      <c r="C129" s="18" t="s">
        <v>94</v>
      </c>
      <c r="D129" s="21" t="s">
        <v>322</v>
      </c>
      <c r="E129" s="23">
        <v>0.45182872435325599</v>
      </c>
      <c r="F129" s="23">
        <v>0.54817127564674395</v>
      </c>
      <c r="G129" s="23">
        <v>0</v>
      </c>
      <c r="H129" s="23">
        <v>0</v>
      </c>
      <c r="I129" s="24">
        <v>11210</v>
      </c>
      <c r="J129" s="23" t="s">
        <v>588</v>
      </c>
      <c r="K129" s="23" t="s">
        <v>588</v>
      </c>
      <c r="L129" s="23" t="s">
        <v>588</v>
      </c>
      <c r="M129" s="23" t="s">
        <v>588</v>
      </c>
      <c r="N129" s="24" t="s">
        <v>588</v>
      </c>
    </row>
    <row r="130" spans="2:14" x14ac:dyDescent="0.3">
      <c r="B130" s="33" t="s">
        <v>274</v>
      </c>
      <c r="C130" s="18" t="s">
        <v>95</v>
      </c>
      <c r="D130" s="21" t="s">
        <v>323</v>
      </c>
      <c r="E130" s="23">
        <v>0.48337950138504154</v>
      </c>
      <c r="F130" s="23">
        <v>0.5166204986149584</v>
      </c>
      <c r="G130" s="23">
        <v>0</v>
      </c>
      <c r="H130" s="23">
        <v>0</v>
      </c>
      <c r="I130" s="24">
        <v>3610</v>
      </c>
      <c r="J130" s="23" t="s">
        <v>588</v>
      </c>
      <c r="K130" s="23" t="s">
        <v>588</v>
      </c>
      <c r="L130" s="23" t="s">
        <v>588</v>
      </c>
      <c r="M130" s="23" t="s">
        <v>588</v>
      </c>
      <c r="N130" s="24" t="s">
        <v>588</v>
      </c>
    </row>
    <row r="131" spans="2:14" x14ac:dyDescent="0.3">
      <c r="B131" s="33" t="s">
        <v>274</v>
      </c>
      <c r="C131" s="18" t="s">
        <v>96</v>
      </c>
      <c r="D131" s="21" t="s">
        <v>191</v>
      </c>
      <c r="E131" s="23">
        <v>0.47074122236671001</v>
      </c>
      <c r="F131" s="23">
        <v>0.52925877763328999</v>
      </c>
      <c r="G131" s="23">
        <v>0</v>
      </c>
      <c r="H131" s="23">
        <v>0</v>
      </c>
      <c r="I131" s="24">
        <v>11535</v>
      </c>
      <c r="J131" s="23">
        <v>0.46031746031746029</v>
      </c>
      <c r="K131" s="23">
        <v>0.53968253968253965</v>
      </c>
      <c r="L131" s="23">
        <v>0</v>
      </c>
      <c r="M131" s="23">
        <v>0</v>
      </c>
      <c r="N131" s="24">
        <v>1260</v>
      </c>
    </row>
    <row r="132" spans="2:14" x14ac:dyDescent="0.3">
      <c r="B132" s="33" t="s">
        <v>274</v>
      </c>
      <c r="C132" s="18" t="s">
        <v>478</v>
      </c>
      <c r="D132" s="21" t="s">
        <v>479</v>
      </c>
      <c r="E132" s="23" t="s">
        <v>588</v>
      </c>
      <c r="F132" s="23" t="s">
        <v>588</v>
      </c>
      <c r="G132" s="23" t="s">
        <v>588</v>
      </c>
      <c r="H132" s="23" t="s">
        <v>588</v>
      </c>
      <c r="I132" s="24" t="s">
        <v>588</v>
      </c>
      <c r="J132" s="23" t="s">
        <v>588</v>
      </c>
      <c r="K132" s="23" t="s">
        <v>588</v>
      </c>
      <c r="L132" s="23" t="s">
        <v>588</v>
      </c>
      <c r="M132" s="23" t="s">
        <v>588</v>
      </c>
      <c r="N132" s="24" t="s">
        <v>588</v>
      </c>
    </row>
    <row r="133" spans="2:14" x14ac:dyDescent="0.3">
      <c r="B133" s="33" t="s">
        <v>274</v>
      </c>
      <c r="C133" s="18" t="s">
        <v>100</v>
      </c>
      <c r="D133" s="21" t="s">
        <v>194</v>
      </c>
      <c r="E133" s="23">
        <v>0.4885057471264368</v>
      </c>
      <c r="F133" s="23">
        <v>0.51067323481116589</v>
      </c>
      <c r="G133" s="23">
        <v>0</v>
      </c>
      <c r="H133" s="23">
        <v>0</v>
      </c>
      <c r="I133" s="24">
        <v>6090</v>
      </c>
      <c r="J133" s="23" t="s">
        <v>588</v>
      </c>
      <c r="K133" s="23" t="s">
        <v>588</v>
      </c>
      <c r="L133" s="23" t="s">
        <v>588</v>
      </c>
      <c r="M133" s="23" t="s">
        <v>588</v>
      </c>
      <c r="N133" s="24" t="s">
        <v>588</v>
      </c>
    </row>
    <row r="134" spans="2:14" x14ac:dyDescent="0.3">
      <c r="B134" s="33" t="s">
        <v>274</v>
      </c>
      <c r="C134" s="18" t="s">
        <v>101</v>
      </c>
      <c r="D134" s="21" t="s">
        <v>195</v>
      </c>
      <c r="E134" s="23">
        <v>0.44924554183813442</v>
      </c>
      <c r="F134" s="23">
        <v>0.55075445816186552</v>
      </c>
      <c r="G134" s="23">
        <v>0</v>
      </c>
      <c r="H134" s="23">
        <v>0</v>
      </c>
      <c r="I134" s="24">
        <v>7290</v>
      </c>
      <c r="J134" s="23">
        <v>0.4642857142857143</v>
      </c>
      <c r="K134" s="23">
        <v>0.5357142857142857</v>
      </c>
      <c r="L134" s="23">
        <v>0</v>
      </c>
      <c r="M134" s="23">
        <v>0</v>
      </c>
      <c r="N134" s="24">
        <v>140</v>
      </c>
    </row>
    <row r="135" spans="2:14" x14ac:dyDescent="0.3">
      <c r="B135" s="33" t="s">
        <v>274</v>
      </c>
      <c r="C135" s="18" t="s">
        <v>474</v>
      </c>
      <c r="D135" s="21" t="s">
        <v>475</v>
      </c>
      <c r="E135" s="23" t="s">
        <v>588</v>
      </c>
      <c r="F135" s="23" t="s">
        <v>588</v>
      </c>
      <c r="G135" s="23" t="s">
        <v>588</v>
      </c>
      <c r="H135" s="23" t="s">
        <v>588</v>
      </c>
      <c r="I135" s="24" t="s">
        <v>588</v>
      </c>
      <c r="J135" s="23" t="s">
        <v>588</v>
      </c>
      <c r="K135" s="23" t="s">
        <v>588</v>
      </c>
      <c r="L135" s="23" t="s">
        <v>588</v>
      </c>
      <c r="M135" s="23" t="s">
        <v>588</v>
      </c>
      <c r="N135" s="24" t="s">
        <v>588</v>
      </c>
    </row>
    <row r="136" spans="2:14" x14ac:dyDescent="0.3">
      <c r="B136" s="33" t="s">
        <v>274</v>
      </c>
      <c r="C136" s="18" t="s">
        <v>105</v>
      </c>
      <c r="D136" s="21" t="s">
        <v>197</v>
      </c>
      <c r="E136" s="23">
        <v>0.46505125815470644</v>
      </c>
      <c r="F136" s="23">
        <v>0.53401677539608572</v>
      </c>
      <c r="G136" s="23">
        <v>0</v>
      </c>
      <c r="H136" s="23">
        <v>0</v>
      </c>
      <c r="I136" s="24">
        <v>5365</v>
      </c>
      <c r="J136" s="23">
        <v>0.47619047619047616</v>
      </c>
      <c r="K136" s="23">
        <v>0.52380952380952384</v>
      </c>
      <c r="L136" s="23">
        <v>0</v>
      </c>
      <c r="M136" s="23">
        <v>0</v>
      </c>
      <c r="N136" s="24">
        <v>420</v>
      </c>
    </row>
    <row r="137" spans="2:14" x14ac:dyDescent="0.3">
      <c r="B137" s="33" t="s">
        <v>274</v>
      </c>
      <c r="C137" s="18" t="s">
        <v>111</v>
      </c>
      <c r="D137" s="21" t="s">
        <v>324</v>
      </c>
      <c r="E137" s="23" t="s">
        <v>588</v>
      </c>
      <c r="F137" s="23" t="s">
        <v>588</v>
      </c>
      <c r="G137" s="23" t="s">
        <v>588</v>
      </c>
      <c r="H137" s="23" t="s">
        <v>588</v>
      </c>
      <c r="I137" s="24" t="s">
        <v>588</v>
      </c>
      <c r="J137" s="23" t="s">
        <v>588</v>
      </c>
      <c r="K137" s="23" t="s">
        <v>588</v>
      </c>
      <c r="L137" s="23" t="s">
        <v>588</v>
      </c>
      <c r="M137" s="23" t="s">
        <v>588</v>
      </c>
      <c r="N137" s="24" t="s">
        <v>588</v>
      </c>
    </row>
    <row r="138" spans="2:14" x14ac:dyDescent="0.3">
      <c r="B138" s="33" t="s">
        <v>274</v>
      </c>
      <c r="C138" s="18" t="s">
        <v>480</v>
      </c>
      <c r="D138" s="21" t="s">
        <v>481</v>
      </c>
      <c r="E138" s="23" t="s">
        <v>588</v>
      </c>
      <c r="F138" s="23" t="s">
        <v>588</v>
      </c>
      <c r="G138" s="23" t="s">
        <v>588</v>
      </c>
      <c r="H138" s="23" t="s">
        <v>588</v>
      </c>
      <c r="I138" s="24" t="s">
        <v>588</v>
      </c>
      <c r="J138" s="23" t="s">
        <v>588</v>
      </c>
      <c r="K138" s="23" t="s">
        <v>588</v>
      </c>
      <c r="L138" s="23" t="s">
        <v>588</v>
      </c>
      <c r="M138" s="23" t="s">
        <v>588</v>
      </c>
      <c r="N138" s="24" t="s">
        <v>588</v>
      </c>
    </row>
    <row r="139" spans="2:14" x14ac:dyDescent="0.3">
      <c r="B139" s="33" t="s">
        <v>279</v>
      </c>
      <c r="C139" s="18" t="s">
        <v>76</v>
      </c>
      <c r="D139" s="21" t="s">
        <v>179</v>
      </c>
      <c r="E139" s="23">
        <v>0.46007789678675753</v>
      </c>
      <c r="F139" s="23">
        <v>0.53992210321324241</v>
      </c>
      <c r="G139" s="23">
        <v>0</v>
      </c>
      <c r="H139" s="23">
        <v>0</v>
      </c>
      <c r="I139" s="24">
        <v>10270</v>
      </c>
      <c r="J139" s="23">
        <v>0.66666666666666663</v>
      </c>
      <c r="K139" s="23">
        <v>0.33333333333333331</v>
      </c>
      <c r="L139" s="23">
        <v>0</v>
      </c>
      <c r="M139" s="23">
        <v>0</v>
      </c>
      <c r="N139" s="24">
        <v>15</v>
      </c>
    </row>
    <row r="140" spans="2:14" x14ac:dyDescent="0.3">
      <c r="B140" s="33" t="s">
        <v>279</v>
      </c>
      <c r="C140" s="18" t="s">
        <v>499</v>
      </c>
      <c r="D140" s="21" t="s">
        <v>500</v>
      </c>
      <c r="E140" s="23" t="s">
        <v>588</v>
      </c>
      <c r="F140" s="23" t="s">
        <v>588</v>
      </c>
      <c r="G140" s="23" t="s">
        <v>588</v>
      </c>
      <c r="H140" s="23" t="s">
        <v>588</v>
      </c>
      <c r="I140" s="24" t="s">
        <v>588</v>
      </c>
      <c r="J140" s="23" t="s">
        <v>588</v>
      </c>
      <c r="K140" s="23" t="s">
        <v>588</v>
      </c>
      <c r="L140" s="23" t="s">
        <v>588</v>
      </c>
      <c r="M140" s="23" t="s">
        <v>588</v>
      </c>
      <c r="N140" s="24" t="s">
        <v>588</v>
      </c>
    </row>
    <row r="141" spans="2:14" x14ac:dyDescent="0.3">
      <c r="B141" s="33" t="s">
        <v>279</v>
      </c>
      <c r="C141" s="18" t="s">
        <v>495</v>
      </c>
      <c r="D141" s="21" t="s">
        <v>496</v>
      </c>
      <c r="E141" s="23" t="s">
        <v>588</v>
      </c>
      <c r="F141" s="23" t="s">
        <v>588</v>
      </c>
      <c r="G141" s="23" t="s">
        <v>588</v>
      </c>
      <c r="H141" s="23" t="s">
        <v>588</v>
      </c>
      <c r="I141" s="24" t="s">
        <v>588</v>
      </c>
      <c r="J141" s="23" t="s">
        <v>588</v>
      </c>
      <c r="K141" s="23" t="s">
        <v>588</v>
      </c>
      <c r="L141" s="23" t="s">
        <v>588</v>
      </c>
      <c r="M141" s="23" t="s">
        <v>588</v>
      </c>
      <c r="N141" s="24" t="s">
        <v>588</v>
      </c>
    </row>
    <row r="142" spans="2:14" x14ac:dyDescent="0.3">
      <c r="B142" s="33" t="s">
        <v>279</v>
      </c>
      <c r="C142" s="18" t="s">
        <v>80</v>
      </c>
      <c r="D142" s="21" t="s">
        <v>325</v>
      </c>
      <c r="E142" s="23">
        <v>0.48125000000000001</v>
      </c>
      <c r="F142" s="23">
        <v>0.51875000000000004</v>
      </c>
      <c r="G142" s="23">
        <v>0</v>
      </c>
      <c r="H142" s="23">
        <v>0</v>
      </c>
      <c r="I142" s="24">
        <v>2400</v>
      </c>
      <c r="J142" s="23">
        <v>0.4</v>
      </c>
      <c r="K142" s="23">
        <v>0.6</v>
      </c>
      <c r="L142" s="23">
        <v>0</v>
      </c>
      <c r="M142" s="23">
        <v>0</v>
      </c>
      <c r="N142" s="24">
        <v>75</v>
      </c>
    </row>
    <row r="143" spans="2:14" x14ac:dyDescent="0.3">
      <c r="B143" s="33" t="s">
        <v>279</v>
      </c>
      <c r="C143" s="18" t="s">
        <v>84</v>
      </c>
      <c r="D143" s="21" t="s">
        <v>183</v>
      </c>
      <c r="E143" s="23" t="s">
        <v>588</v>
      </c>
      <c r="F143" s="23" t="s">
        <v>588</v>
      </c>
      <c r="G143" s="23" t="s">
        <v>588</v>
      </c>
      <c r="H143" s="23" t="s">
        <v>588</v>
      </c>
      <c r="I143" s="24" t="s">
        <v>588</v>
      </c>
      <c r="J143" s="23" t="s">
        <v>588</v>
      </c>
      <c r="K143" s="23" t="s">
        <v>588</v>
      </c>
      <c r="L143" s="23" t="s">
        <v>588</v>
      </c>
      <c r="M143" s="23" t="s">
        <v>588</v>
      </c>
      <c r="N143" s="24" t="s">
        <v>588</v>
      </c>
    </row>
    <row r="144" spans="2:14" x14ac:dyDescent="0.3">
      <c r="B144" s="33" t="s">
        <v>279</v>
      </c>
      <c r="C144" s="18" t="s">
        <v>88</v>
      </c>
      <c r="D144" s="21" t="s">
        <v>185</v>
      </c>
      <c r="E144" s="23">
        <v>0.4535073409461664</v>
      </c>
      <c r="F144" s="23">
        <v>0.5464926590538336</v>
      </c>
      <c r="G144" s="23">
        <v>0</v>
      </c>
      <c r="H144" s="23">
        <v>0</v>
      </c>
      <c r="I144" s="24">
        <v>3065</v>
      </c>
      <c r="J144" s="23">
        <v>0.4823529411764706</v>
      </c>
      <c r="K144" s="23">
        <v>0.52941176470588236</v>
      </c>
      <c r="L144" s="23">
        <v>0</v>
      </c>
      <c r="M144" s="23">
        <v>0</v>
      </c>
      <c r="N144" s="24">
        <v>425</v>
      </c>
    </row>
    <row r="145" spans="2:14" x14ac:dyDescent="0.3">
      <c r="B145" s="33" t="s">
        <v>279</v>
      </c>
      <c r="C145" s="18" t="s">
        <v>72</v>
      </c>
      <c r="D145" s="21" t="s">
        <v>175</v>
      </c>
      <c r="E145" s="23" t="s">
        <v>588</v>
      </c>
      <c r="F145" s="23" t="s">
        <v>588</v>
      </c>
      <c r="G145" s="23" t="s">
        <v>588</v>
      </c>
      <c r="H145" s="23" t="s">
        <v>588</v>
      </c>
      <c r="I145" s="24" t="s">
        <v>588</v>
      </c>
      <c r="J145" s="23" t="s">
        <v>588</v>
      </c>
      <c r="K145" s="23" t="s">
        <v>588</v>
      </c>
      <c r="L145" s="23" t="s">
        <v>588</v>
      </c>
      <c r="M145" s="23" t="s">
        <v>588</v>
      </c>
      <c r="N145" s="24" t="s">
        <v>588</v>
      </c>
    </row>
    <row r="146" spans="2:14" x14ac:dyDescent="0.3">
      <c r="B146" s="33" t="s">
        <v>279</v>
      </c>
      <c r="C146" s="18" t="s">
        <v>90</v>
      </c>
      <c r="D146" s="21" t="s">
        <v>187</v>
      </c>
      <c r="E146" s="23">
        <v>0.48700173310225303</v>
      </c>
      <c r="F146" s="23">
        <v>0.51299826689774697</v>
      </c>
      <c r="G146" s="23">
        <v>0</v>
      </c>
      <c r="H146" s="23">
        <v>0</v>
      </c>
      <c r="I146" s="24">
        <v>11540</v>
      </c>
      <c r="J146" s="23" t="s">
        <v>588</v>
      </c>
      <c r="K146" s="23" t="s">
        <v>588</v>
      </c>
      <c r="L146" s="23" t="s">
        <v>588</v>
      </c>
      <c r="M146" s="23" t="s">
        <v>588</v>
      </c>
      <c r="N146" s="24" t="s">
        <v>588</v>
      </c>
    </row>
    <row r="147" spans="2:14" x14ac:dyDescent="0.3">
      <c r="B147" s="33" t="s">
        <v>279</v>
      </c>
      <c r="C147" s="18" t="s">
        <v>102</v>
      </c>
      <c r="D147" s="21" t="s">
        <v>422</v>
      </c>
      <c r="E147" s="23" t="s">
        <v>588</v>
      </c>
      <c r="F147" s="23" t="s">
        <v>588</v>
      </c>
      <c r="G147" s="23" t="s">
        <v>588</v>
      </c>
      <c r="H147" s="23" t="s">
        <v>588</v>
      </c>
      <c r="I147" s="24" t="s">
        <v>588</v>
      </c>
      <c r="J147" s="23" t="s">
        <v>588</v>
      </c>
      <c r="K147" s="23" t="s">
        <v>588</v>
      </c>
      <c r="L147" s="23" t="s">
        <v>588</v>
      </c>
      <c r="M147" s="23" t="s">
        <v>588</v>
      </c>
      <c r="N147" s="24" t="s">
        <v>588</v>
      </c>
    </row>
    <row r="148" spans="2:14" x14ac:dyDescent="0.3">
      <c r="B148" s="33" t="s">
        <v>279</v>
      </c>
      <c r="C148" s="18" t="s">
        <v>493</v>
      </c>
      <c r="D148" s="21" t="s">
        <v>494</v>
      </c>
      <c r="E148" s="23" t="s">
        <v>588</v>
      </c>
      <c r="F148" s="23" t="s">
        <v>588</v>
      </c>
      <c r="G148" s="23" t="s">
        <v>588</v>
      </c>
      <c r="H148" s="23" t="s">
        <v>588</v>
      </c>
      <c r="I148" s="24" t="s">
        <v>588</v>
      </c>
      <c r="J148" s="23" t="s">
        <v>588</v>
      </c>
      <c r="K148" s="23" t="s">
        <v>588</v>
      </c>
      <c r="L148" s="23" t="s">
        <v>588</v>
      </c>
      <c r="M148" s="23" t="s">
        <v>588</v>
      </c>
      <c r="N148" s="24" t="s">
        <v>588</v>
      </c>
    </row>
    <row r="149" spans="2:14" x14ac:dyDescent="0.3">
      <c r="B149" s="33" t="s">
        <v>279</v>
      </c>
      <c r="C149" s="18" t="s">
        <v>91</v>
      </c>
      <c r="D149" s="21" t="s">
        <v>188</v>
      </c>
      <c r="E149" s="23" t="s">
        <v>588</v>
      </c>
      <c r="F149" s="23" t="s">
        <v>588</v>
      </c>
      <c r="G149" s="23" t="s">
        <v>588</v>
      </c>
      <c r="H149" s="23" t="s">
        <v>588</v>
      </c>
      <c r="I149" s="24" t="s">
        <v>588</v>
      </c>
      <c r="J149" s="23" t="s">
        <v>588</v>
      </c>
      <c r="K149" s="23" t="s">
        <v>588</v>
      </c>
      <c r="L149" s="23" t="s">
        <v>588</v>
      </c>
      <c r="M149" s="23" t="s">
        <v>588</v>
      </c>
      <c r="N149" s="24" t="s">
        <v>588</v>
      </c>
    </row>
    <row r="150" spans="2:14" x14ac:dyDescent="0.3">
      <c r="B150" s="33" t="s">
        <v>279</v>
      </c>
      <c r="C150" s="18" t="s">
        <v>497</v>
      </c>
      <c r="D150" s="21" t="s">
        <v>498</v>
      </c>
      <c r="E150" s="23">
        <v>0.45528455284552843</v>
      </c>
      <c r="F150" s="23">
        <v>0.54742547425474253</v>
      </c>
      <c r="G150" s="23">
        <v>0</v>
      </c>
      <c r="H150" s="23">
        <v>0</v>
      </c>
      <c r="I150" s="24">
        <v>1845</v>
      </c>
      <c r="J150" s="23" t="s">
        <v>601</v>
      </c>
      <c r="K150" s="23" t="s">
        <v>601</v>
      </c>
      <c r="L150" s="23" t="s">
        <v>601</v>
      </c>
      <c r="M150" s="23" t="s">
        <v>601</v>
      </c>
      <c r="N150" s="24" t="s">
        <v>601</v>
      </c>
    </row>
    <row r="151" spans="2:14" x14ac:dyDescent="0.3">
      <c r="B151" s="33" t="s">
        <v>279</v>
      </c>
      <c r="C151" s="18" t="s">
        <v>97</v>
      </c>
      <c r="D151" s="21" t="s">
        <v>326</v>
      </c>
      <c r="E151" s="23">
        <v>0.47162426614481406</v>
      </c>
      <c r="F151" s="23">
        <v>0.5273972602739726</v>
      </c>
      <c r="G151" s="23">
        <v>0</v>
      </c>
      <c r="H151" s="23">
        <v>0</v>
      </c>
      <c r="I151" s="24">
        <v>5110</v>
      </c>
      <c r="J151" s="23">
        <v>0.46511627906976744</v>
      </c>
      <c r="K151" s="23">
        <v>0.53488372093023251</v>
      </c>
      <c r="L151" s="23">
        <v>0</v>
      </c>
      <c r="M151" s="23">
        <v>0</v>
      </c>
      <c r="N151" s="24">
        <v>645</v>
      </c>
    </row>
    <row r="152" spans="2:14" x14ac:dyDescent="0.3">
      <c r="B152" s="33" t="s">
        <v>279</v>
      </c>
      <c r="C152" s="18" t="s">
        <v>492</v>
      </c>
      <c r="D152" s="21" t="s">
        <v>327</v>
      </c>
      <c r="E152" s="23" t="s">
        <v>588</v>
      </c>
      <c r="F152" s="23" t="s">
        <v>588</v>
      </c>
      <c r="G152" s="23" t="s">
        <v>588</v>
      </c>
      <c r="H152" s="23" t="s">
        <v>588</v>
      </c>
      <c r="I152" s="24" t="s">
        <v>588</v>
      </c>
      <c r="J152" s="23" t="s">
        <v>588</v>
      </c>
      <c r="K152" s="23" t="s">
        <v>588</v>
      </c>
      <c r="L152" s="23" t="s">
        <v>588</v>
      </c>
      <c r="M152" s="23" t="s">
        <v>588</v>
      </c>
      <c r="N152" s="24" t="s">
        <v>588</v>
      </c>
    </row>
    <row r="153" spans="2:14" x14ac:dyDescent="0.3">
      <c r="B153" s="33" t="s">
        <v>279</v>
      </c>
      <c r="C153" s="18" t="s">
        <v>103</v>
      </c>
      <c r="D153" s="21" t="s">
        <v>196</v>
      </c>
      <c r="E153" s="23">
        <v>0.43612334801762115</v>
      </c>
      <c r="F153" s="23">
        <v>0.55947136563876654</v>
      </c>
      <c r="G153" s="23">
        <v>0</v>
      </c>
      <c r="H153" s="23">
        <v>0</v>
      </c>
      <c r="I153" s="24">
        <v>1135</v>
      </c>
      <c r="J153" s="23">
        <v>0.42105263157894735</v>
      </c>
      <c r="K153" s="23">
        <v>0.57894736842105265</v>
      </c>
      <c r="L153" s="23">
        <v>0</v>
      </c>
      <c r="M153" s="23">
        <v>0</v>
      </c>
      <c r="N153" s="24">
        <v>95</v>
      </c>
    </row>
    <row r="154" spans="2:14" x14ac:dyDescent="0.3">
      <c r="B154" s="33" t="s">
        <v>279</v>
      </c>
      <c r="C154" s="18" t="s">
        <v>104</v>
      </c>
      <c r="D154" s="21" t="s">
        <v>328</v>
      </c>
      <c r="E154" s="23">
        <v>0.42253521126760563</v>
      </c>
      <c r="F154" s="23">
        <v>0.57746478873239437</v>
      </c>
      <c r="G154" s="23">
        <v>0</v>
      </c>
      <c r="H154" s="23">
        <v>0</v>
      </c>
      <c r="I154" s="24">
        <v>2485</v>
      </c>
      <c r="J154" s="23">
        <v>0.26666666666666666</v>
      </c>
      <c r="K154" s="23">
        <v>0.73333333333333328</v>
      </c>
      <c r="L154" s="23">
        <v>0</v>
      </c>
      <c r="M154" s="23">
        <v>0</v>
      </c>
      <c r="N154" s="24">
        <v>75</v>
      </c>
    </row>
    <row r="155" spans="2:14" x14ac:dyDescent="0.3">
      <c r="B155" s="33" t="s">
        <v>279</v>
      </c>
      <c r="C155" s="18" t="s">
        <v>107</v>
      </c>
      <c r="D155" s="21" t="s">
        <v>329</v>
      </c>
      <c r="E155" s="23">
        <v>0.5</v>
      </c>
      <c r="F155" s="23">
        <v>0.5</v>
      </c>
      <c r="G155" s="23">
        <v>0</v>
      </c>
      <c r="H155" s="23">
        <v>0</v>
      </c>
      <c r="I155" s="24">
        <v>2750</v>
      </c>
      <c r="J155" s="23">
        <v>0.5714285714285714</v>
      </c>
      <c r="K155" s="23">
        <v>0.45714285714285713</v>
      </c>
      <c r="L155" s="23">
        <v>0</v>
      </c>
      <c r="M155" s="23">
        <v>0</v>
      </c>
      <c r="N155" s="24">
        <v>175</v>
      </c>
    </row>
    <row r="156" spans="2:14" x14ac:dyDescent="0.3">
      <c r="B156" s="33" t="s">
        <v>279</v>
      </c>
      <c r="C156" s="18" t="s">
        <v>108</v>
      </c>
      <c r="D156" s="21" t="s">
        <v>330</v>
      </c>
      <c r="E156" s="23">
        <v>0.46995377503852082</v>
      </c>
      <c r="F156" s="23">
        <v>0.53004622496147924</v>
      </c>
      <c r="G156" s="23">
        <v>0</v>
      </c>
      <c r="H156" s="23">
        <v>0</v>
      </c>
      <c r="I156" s="24">
        <v>3245</v>
      </c>
      <c r="J156" s="23">
        <v>0.45</v>
      </c>
      <c r="K156" s="23">
        <v>0.55000000000000004</v>
      </c>
      <c r="L156" s="23">
        <v>0</v>
      </c>
      <c r="M156" s="23">
        <v>0</v>
      </c>
      <c r="N156" s="24">
        <v>400</v>
      </c>
    </row>
    <row r="157" spans="2:14" x14ac:dyDescent="0.3">
      <c r="B157" s="33" t="s">
        <v>279</v>
      </c>
      <c r="C157" s="18" t="s">
        <v>109</v>
      </c>
      <c r="D157" s="21" t="s">
        <v>199</v>
      </c>
      <c r="E157" s="23" t="s">
        <v>588</v>
      </c>
      <c r="F157" s="23" t="s">
        <v>588</v>
      </c>
      <c r="G157" s="23" t="s">
        <v>588</v>
      </c>
      <c r="H157" s="23" t="s">
        <v>588</v>
      </c>
      <c r="I157" s="24" t="s">
        <v>588</v>
      </c>
      <c r="J157" s="23" t="s">
        <v>588</v>
      </c>
      <c r="K157" s="23" t="s">
        <v>588</v>
      </c>
      <c r="L157" s="23" t="s">
        <v>588</v>
      </c>
      <c r="M157" s="23" t="s">
        <v>588</v>
      </c>
      <c r="N157" s="24" t="s">
        <v>588</v>
      </c>
    </row>
    <row r="158" spans="2:14" x14ac:dyDescent="0.3">
      <c r="B158" s="33" t="s">
        <v>279</v>
      </c>
      <c r="C158" s="18" t="s">
        <v>110</v>
      </c>
      <c r="D158" s="21" t="s">
        <v>331</v>
      </c>
      <c r="E158" s="23">
        <v>0.49279538904899134</v>
      </c>
      <c r="F158" s="23">
        <v>0.50720461095100866</v>
      </c>
      <c r="G158" s="23">
        <v>9.6061479346781938E-4</v>
      </c>
      <c r="H158" s="23">
        <v>0</v>
      </c>
      <c r="I158" s="24">
        <v>5205</v>
      </c>
      <c r="J158" s="23">
        <v>0.45263157894736844</v>
      </c>
      <c r="K158" s="23">
        <v>0.54736842105263162</v>
      </c>
      <c r="L158" s="23">
        <v>0</v>
      </c>
      <c r="M158" s="23">
        <v>0</v>
      </c>
      <c r="N158" s="24">
        <v>475</v>
      </c>
    </row>
    <row r="159" spans="2:14" x14ac:dyDescent="0.3">
      <c r="B159" s="33" t="s">
        <v>283</v>
      </c>
      <c r="C159" s="18" t="s">
        <v>112</v>
      </c>
      <c r="D159" s="21" t="s">
        <v>332</v>
      </c>
      <c r="E159" s="23" t="s">
        <v>588</v>
      </c>
      <c r="F159" s="23" t="s">
        <v>588</v>
      </c>
      <c r="G159" s="23" t="s">
        <v>588</v>
      </c>
      <c r="H159" s="23" t="s">
        <v>588</v>
      </c>
      <c r="I159" s="24" t="s">
        <v>588</v>
      </c>
      <c r="J159" s="23" t="s">
        <v>588</v>
      </c>
      <c r="K159" s="23" t="s">
        <v>588</v>
      </c>
      <c r="L159" s="23" t="s">
        <v>588</v>
      </c>
      <c r="M159" s="23" t="s">
        <v>588</v>
      </c>
      <c r="N159" s="24" t="s">
        <v>588</v>
      </c>
    </row>
    <row r="160" spans="2:14" x14ac:dyDescent="0.3">
      <c r="B160" s="33" t="s">
        <v>283</v>
      </c>
      <c r="C160" s="18" t="s">
        <v>595</v>
      </c>
      <c r="D160" s="21" t="s">
        <v>596</v>
      </c>
      <c r="E160" s="23" t="s">
        <v>588</v>
      </c>
      <c r="F160" s="23" t="s">
        <v>588</v>
      </c>
      <c r="G160" s="23" t="s">
        <v>588</v>
      </c>
      <c r="H160" s="23" t="s">
        <v>588</v>
      </c>
      <c r="I160" s="24" t="s">
        <v>588</v>
      </c>
      <c r="J160" s="23" t="s">
        <v>588</v>
      </c>
      <c r="K160" s="23" t="s">
        <v>588</v>
      </c>
      <c r="L160" s="23" t="s">
        <v>588</v>
      </c>
      <c r="M160" s="23" t="s">
        <v>588</v>
      </c>
      <c r="N160" s="24" t="s">
        <v>588</v>
      </c>
    </row>
    <row r="161" spans="2:14" x14ac:dyDescent="0.3">
      <c r="B161" s="33" t="s">
        <v>283</v>
      </c>
      <c r="C161" s="18" t="s">
        <v>515</v>
      </c>
      <c r="D161" s="21" t="s">
        <v>516</v>
      </c>
      <c r="E161" s="23">
        <v>0.50803858520900325</v>
      </c>
      <c r="F161" s="23">
        <v>0.49196141479099681</v>
      </c>
      <c r="G161" s="23">
        <v>0</v>
      </c>
      <c r="H161" s="23">
        <v>0</v>
      </c>
      <c r="I161" s="24">
        <v>1555</v>
      </c>
      <c r="J161" s="23" t="s">
        <v>601</v>
      </c>
      <c r="K161" s="23" t="s">
        <v>601</v>
      </c>
      <c r="L161" s="23" t="s">
        <v>601</v>
      </c>
      <c r="M161" s="23" t="s">
        <v>601</v>
      </c>
      <c r="N161" s="24" t="s">
        <v>601</v>
      </c>
    </row>
    <row r="162" spans="2:14" x14ac:dyDescent="0.3">
      <c r="B162" s="33" t="s">
        <v>283</v>
      </c>
      <c r="C162" s="18" t="s">
        <v>590</v>
      </c>
      <c r="D162" s="21" t="s">
        <v>589</v>
      </c>
      <c r="E162" s="23">
        <v>0.50370370370370365</v>
      </c>
      <c r="F162" s="23">
        <v>0.49777777777777776</v>
      </c>
      <c r="G162" s="23">
        <v>0</v>
      </c>
      <c r="H162" s="23">
        <v>0</v>
      </c>
      <c r="I162" s="24">
        <v>3375</v>
      </c>
      <c r="J162" s="23" t="s">
        <v>588</v>
      </c>
      <c r="K162" s="23" t="s">
        <v>588</v>
      </c>
      <c r="L162" s="23" t="s">
        <v>588</v>
      </c>
      <c r="M162" s="23" t="s">
        <v>588</v>
      </c>
      <c r="N162" s="24" t="s">
        <v>588</v>
      </c>
    </row>
    <row r="163" spans="2:14" x14ac:dyDescent="0.3">
      <c r="B163" s="33" t="s">
        <v>283</v>
      </c>
      <c r="C163" s="18" t="s">
        <v>113</v>
      </c>
      <c r="D163" s="21" t="s">
        <v>200</v>
      </c>
      <c r="E163" s="23">
        <v>0.48604269293924468</v>
      </c>
      <c r="F163" s="23">
        <v>0.51395730706075538</v>
      </c>
      <c r="G163" s="23">
        <v>0</v>
      </c>
      <c r="H163" s="23">
        <v>0</v>
      </c>
      <c r="I163" s="24">
        <v>3045</v>
      </c>
      <c r="J163" s="23" t="s">
        <v>588</v>
      </c>
      <c r="K163" s="23" t="s">
        <v>588</v>
      </c>
      <c r="L163" s="23" t="s">
        <v>588</v>
      </c>
      <c r="M163" s="23" t="s">
        <v>588</v>
      </c>
      <c r="N163" s="24" t="s">
        <v>588</v>
      </c>
    </row>
    <row r="164" spans="2:14" x14ac:dyDescent="0.3">
      <c r="B164" s="33" t="s">
        <v>283</v>
      </c>
      <c r="C164" s="18" t="s">
        <v>114</v>
      </c>
      <c r="D164" s="21" t="s">
        <v>333</v>
      </c>
      <c r="E164" s="23">
        <v>0.46396965865992412</v>
      </c>
      <c r="F164" s="23">
        <v>0.53603034134007588</v>
      </c>
      <c r="G164" s="23">
        <v>0</v>
      </c>
      <c r="H164" s="23">
        <v>0</v>
      </c>
      <c r="I164" s="24">
        <v>3955</v>
      </c>
      <c r="J164" s="23">
        <v>0.50877192982456143</v>
      </c>
      <c r="K164" s="23">
        <v>0.49122807017543857</v>
      </c>
      <c r="L164" s="23">
        <v>0</v>
      </c>
      <c r="M164" s="23">
        <v>0</v>
      </c>
      <c r="N164" s="24">
        <v>285</v>
      </c>
    </row>
    <row r="165" spans="2:14" x14ac:dyDescent="0.3">
      <c r="B165" s="33" t="s">
        <v>283</v>
      </c>
      <c r="C165" s="18" t="s">
        <v>115</v>
      </c>
      <c r="D165" s="21" t="s">
        <v>201</v>
      </c>
      <c r="E165" s="23">
        <v>0.35730482669258179</v>
      </c>
      <c r="F165" s="23">
        <v>0.41982507288629739</v>
      </c>
      <c r="G165" s="23">
        <v>3.2393909944930353E-4</v>
      </c>
      <c r="H165" s="23">
        <v>0.22254616132167152</v>
      </c>
      <c r="I165" s="24">
        <v>15435</v>
      </c>
      <c r="J165" s="23" t="s">
        <v>588</v>
      </c>
      <c r="K165" s="23" t="s">
        <v>588</v>
      </c>
      <c r="L165" s="23" t="s">
        <v>588</v>
      </c>
      <c r="M165" s="23" t="s">
        <v>588</v>
      </c>
      <c r="N165" s="24" t="s">
        <v>588</v>
      </c>
    </row>
    <row r="166" spans="2:14" x14ac:dyDescent="0.3">
      <c r="B166" s="33" t="s">
        <v>283</v>
      </c>
      <c r="C166" s="18" t="s">
        <v>116</v>
      </c>
      <c r="D166" s="21" t="s">
        <v>202</v>
      </c>
      <c r="E166" s="23">
        <v>0.47225501770956319</v>
      </c>
      <c r="F166" s="23">
        <v>0.52774498229043687</v>
      </c>
      <c r="G166" s="23">
        <v>0</v>
      </c>
      <c r="H166" s="23">
        <v>0</v>
      </c>
      <c r="I166" s="24">
        <v>4235</v>
      </c>
      <c r="J166" s="23">
        <v>0.37704918032786883</v>
      </c>
      <c r="K166" s="23">
        <v>0.62295081967213117</v>
      </c>
      <c r="L166" s="23">
        <v>0</v>
      </c>
      <c r="M166" s="23">
        <v>0</v>
      </c>
      <c r="N166" s="24">
        <v>305</v>
      </c>
    </row>
    <row r="167" spans="2:14" x14ac:dyDescent="0.3">
      <c r="B167" s="33" t="s">
        <v>283</v>
      </c>
      <c r="C167" s="18" t="s">
        <v>117</v>
      </c>
      <c r="D167" s="21" t="s">
        <v>597</v>
      </c>
      <c r="E167" s="23">
        <v>0.45682451253481893</v>
      </c>
      <c r="F167" s="23">
        <v>0.54317548746518107</v>
      </c>
      <c r="G167" s="23">
        <v>0</v>
      </c>
      <c r="H167" s="23">
        <v>0</v>
      </c>
      <c r="I167" s="24">
        <v>1795</v>
      </c>
      <c r="J167" s="23">
        <v>0.48837209302325579</v>
      </c>
      <c r="K167" s="23">
        <v>0.53488372093023251</v>
      </c>
      <c r="L167" s="23">
        <v>0</v>
      </c>
      <c r="M167" s="23">
        <v>0</v>
      </c>
      <c r="N167" s="24">
        <v>215</v>
      </c>
    </row>
    <row r="168" spans="2:14" x14ac:dyDescent="0.3">
      <c r="B168" s="33" t="s">
        <v>283</v>
      </c>
      <c r="C168" s="18" t="s">
        <v>118</v>
      </c>
      <c r="D168" s="21" t="s">
        <v>204</v>
      </c>
      <c r="E168" s="23" t="s">
        <v>588</v>
      </c>
      <c r="F168" s="23" t="s">
        <v>588</v>
      </c>
      <c r="G168" s="23" t="s">
        <v>588</v>
      </c>
      <c r="H168" s="23" t="s">
        <v>588</v>
      </c>
      <c r="I168" s="24" t="s">
        <v>588</v>
      </c>
      <c r="J168" s="23" t="s">
        <v>588</v>
      </c>
      <c r="K168" s="23" t="s">
        <v>588</v>
      </c>
      <c r="L168" s="23" t="s">
        <v>588</v>
      </c>
      <c r="M168" s="23" t="s">
        <v>588</v>
      </c>
      <c r="N168" s="24" t="s">
        <v>588</v>
      </c>
    </row>
    <row r="169" spans="2:14" x14ac:dyDescent="0.3">
      <c r="B169" s="33" t="s">
        <v>283</v>
      </c>
      <c r="C169" s="18" t="s">
        <v>505</v>
      </c>
      <c r="D169" s="21" t="s">
        <v>506</v>
      </c>
      <c r="E169" s="23" t="s">
        <v>7</v>
      </c>
      <c r="F169" s="23" t="s">
        <v>7</v>
      </c>
      <c r="G169" s="23" t="s">
        <v>7</v>
      </c>
      <c r="H169" s="23" t="s">
        <v>7</v>
      </c>
      <c r="I169" s="24">
        <v>0</v>
      </c>
      <c r="J169" s="23" t="s">
        <v>588</v>
      </c>
      <c r="K169" s="23" t="s">
        <v>588</v>
      </c>
      <c r="L169" s="23" t="s">
        <v>588</v>
      </c>
      <c r="M169" s="23" t="s">
        <v>588</v>
      </c>
      <c r="N169" s="24" t="s">
        <v>588</v>
      </c>
    </row>
    <row r="170" spans="2:14" x14ac:dyDescent="0.3">
      <c r="B170" s="33" t="s">
        <v>283</v>
      </c>
      <c r="C170" s="18" t="s">
        <v>119</v>
      </c>
      <c r="D170" s="21" t="s">
        <v>334</v>
      </c>
      <c r="E170" s="23" t="s">
        <v>588</v>
      </c>
      <c r="F170" s="23" t="s">
        <v>588</v>
      </c>
      <c r="G170" s="23" t="s">
        <v>588</v>
      </c>
      <c r="H170" s="23" t="s">
        <v>588</v>
      </c>
      <c r="I170" s="24" t="s">
        <v>588</v>
      </c>
      <c r="J170" s="23" t="s">
        <v>588</v>
      </c>
      <c r="K170" s="23" t="s">
        <v>588</v>
      </c>
      <c r="L170" s="23" t="s">
        <v>588</v>
      </c>
      <c r="M170" s="23" t="s">
        <v>588</v>
      </c>
      <c r="N170" s="24" t="s">
        <v>588</v>
      </c>
    </row>
    <row r="171" spans="2:14" x14ac:dyDescent="0.3">
      <c r="B171" s="33" t="s">
        <v>283</v>
      </c>
      <c r="C171" s="18" t="s">
        <v>517</v>
      </c>
      <c r="D171" s="21" t="s">
        <v>518</v>
      </c>
      <c r="E171" s="23">
        <v>0.46482213438735176</v>
      </c>
      <c r="F171" s="23">
        <v>0.53438735177865615</v>
      </c>
      <c r="G171" s="23">
        <v>7.9051383399209485E-4</v>
      </c>
      <c r="H171" s="23">
        <v>0</v>
      </c>
      <c r="I171" s="24">
        <v>6325</v>
      </c>
      <c r="J171" s="23">
        <v>0.55454545454545456</v>
      </c>
      <c r="K171" s="23">
        <v>0.43636363636363634</v>
      </c>
      <c r="L171" s="23">
        <v>0</v>
      </c>
      <c r="M171" s="23">
        <v>0</v>
      </c>
      <c r="N171" s="24">
        <v>550</v>
      </c>
    </row>
    <row r="172" spans="2:14" x14ac:dyDescent="0.3">
      <c r="B172" s="33" t="s">
        <v>283</v>
      </c>
      <c r="C172" s="18" t="s">
        <v>120</v>
      </c>
      <c r="D172" s="21" t="s">
        <v>335</v>
      </c>
      <c r="E172" s="23">
        <v>0.46391752577319589</v>
      </c>
      <c r="F172" s="23">
        <v>0.52706185567010311</v>
      </c>
      <c r="G172" s="23">
        <v>0</v>
      </c>
      <c r="H172" s="23">
        <v>9.0206185567010301E-3</v>
      </c>
      <c r="I172" s="24">
        <v>3880</v>
      </c>
      <c r="J172" s="23">
        <v>0.46017699115044247</v>
      </c>
      <c r="K172" s="23">
        <v>0.53097345132743368</v>
      </c>
      <c r="L172" s="23">
        <v>0</v>
      </c>
      <c r="M172" s="23">
        <v>8.8495575221238937E-3</v>
      </c>
      <c r="N172" s="24">
        <v>565</v>
      </c>
    </row>
    <row r="173" spans="2:14" x14ac:dyDescent="0.3">
      <c r="B173" s="33" t="s">
        <v>283</v>
      </c>
      <c r="C173" s="18" t="s">
        <v>121</v>
      </c>
      <c r="D173" s="21" t="s">
        <v>205</v>
      </c>
      <c r="E173" s="23" t="s">
        <v>588</v>
      </c>
      <c r="F173" s="23" t="s">
        <v>588</v>
      </c>
      <c r="G173" s="23" t="s">
        <v>588</v>
      </c>
      <c r="H173" s="23" t="s">
        <v>588</v>
      </c>
      <c r="I173" s="24" t="s">
        <v>588</v>
      </c>
      <c r="J173" s="23" t="s">
        <v>588</v>
      </c>
      <c r="K173" s="23" t="s">
        <v>588</v>
      </c>
      <c r="L173" s="23" t="s">
        <v>588</v>
      </c>
      <c r="M173" s="23" t="s">
        <v>588</v>
      </c>
      <c r="N173" s="24" t="s">
        <v>588</v>
      </c>
    </row>
    <row r="174" spans="2:14" x14ac:dyDescent="0.3">
      <c r="B174" s="33" t="s">
        <v>283</v>
      </c>
      <c r="C174" s="18" t="s">
        <v>503</v>
      </c>
      <c r="D174" s="21" t="s">
        <v>504</v>
      </c>
      <c r="E174" s="23" t="s">
        <v>588</v>
      </c>
      <c r="F174" s="23" t="s">
        <v>588</v>
      </c>
      <c r="G174" s="23" t="s">
        <v>588</v>
      </c>
      <c r="H174" s="23" t="s">
        <v>588</v>
      </c>
      <c r="I174" s="24" t="s">
        <v>588</v>
      </c>
      <c r="J174" s="23" t="s">
        <v>588</v>
      </c>
      <c r="K174" s="23" t="s">
        <v>588</v>
      </c>
      <c r="L174" s="23" t="s">
        <v>588</v>
      </c>
      <c r="M174" s="23" t="s">
        <v>588</v>
      </c>
      <c r="N174" s="24" t="s">
        <v>588</v>
      </c>
    </row>
    <row r="175" spans="2:14" x14ac:dyDescent="0.3">
      <c r="B175" s="33" t="s">
        <v>283</v>
      </c>
      <c r="C175" s="18" t="s">
        <v>123</v>
      </c>
      <c r="D175" s="21" t="s">
        <v>336</v>
      </c>
      <c r="E175" s="23">
        <v>0.48759305210918114</v>
      </c>
      <c r="F175" s="23">
        <v>0.51240694789081886</v>
      </c>
      <c r="G175" s="23">
        <v>0</v>
      </c>
      <c r="H175" s="23">
        <v>0</v>
      </c>
      <c r="I175" s="24">
        <v>4030</v>
      </c>
      <c r="J175" s="23">
        <v>0.48076923076923078</v>
      </c>
      <c r="K175" s="23">
        <v>0.51923076923076927</v>
      </c>
      <c r="L175" s="23">
        <v>0</v>
      </c>
      <c r="M175" s="23">
        <v>0</v>
      </c>
      <c r="N175" s="24">
        <v>260</v>
      </c>
    </row>
    <row r="176" spans="2:14" x14ac:dyDescent="0.3">
      <c r="B176" s="33" t="s">
        <v>283</v>
      </c>
      <c r="C176" s="18" t="s">
        <v>509</v>
      </c>
      <c r="D176" s="21" t="s">
        <v>510</v>
      </c>
      <c r="E176" s="23">
        <v>0.4772313296903461</v>
      </c>
      <c r="F176" s="23">
        <v>0.5227686703096539</v>
      </c>
      <c r="G176" s="23">
        <v>0</v>
      </c>
      <c r="H176" s="23">
        <v>0</v>
      </c>
      <c r="I176" s="24">
        <v>5490</v>
      </c>
      <c r="J176" s="23" t="s">
        <v>588</v>
      </c>
      <c r="K176" s="23" t="s">
        <v>588</v>
      </c>
      <c r="L176" s="23" t="s">
        <v>588</v>
      </c>
      <c r="M176" s="23" t="s">
        <v>588</v>
      </c>
      <c r="N176" s="24" t="s">
        <v>588</v>
      </c>
    </row>
    <row r="177" spans="2:14" ht="14.9" customHeight="1" x14ac:dyDescent="0.3">
      <c r="B177" s="33" t="s">
        <v>283</v>
      </c>
      <c r="C177" s="18" t="s">
        <v>555</v>
      </c>
      <c r="D177" s="21" t="s">
        <v>556</v>
      </c>
      <c r="E177" s="23" t="s">
        <v>588</v>
      </c>
      <c r="F177" s="23" t="s">
        <v>588</v>
      </c>
      <c r="G177" s="23" t="s">
        <v>588</v>
      </c>
      <c r="H177" s="23" t="s">
        <v>588</v>
      </c>
      <c r="I177" s="24" t="s">
        <v>588</v>
      </c>
      <c r="J177" s="23" t="s">
        <v>588</v>
      </c>
      <c r="K177" s="23" t="s">
        <v>588</v>
      </c>
      <c r="L177" s="23" t="s">
        <v>588</v>
      </c>
      <c r="M177" s="23" t="s">
        <v>588</v>
      </c>
      <c r="N177" s="24" t="s">
        <v>588</v>
      </c>
    </row>
    <row r="178" spans="2:14" x14ac:dyDescent="0.3">
      <c r="B178" s="33" t="s">
        <v>283</v>
      </c>
      <c r="C178" s="18" t="s">
        <v>513</v>
      </c>
      <c r="D178" s="21" t="s">
        <v>514</v>
      </c>
      <c r="E178" s="23">
        <v>0.46613545816733065</v>
      </c>
      <c r="F178" s="23">
        <v>0.53253652058432932</v>
      </c>
      <c r="G178" s="23">
        <v>0</v>
      </c>
      <c r="H178" s="23">
        <v>0</v>
      </c>
      <c r="I178" s="24">
        <v>3765</v>
      </c>
      <c r="J178" s="23">
        <v>0.4838709677419355</v>
      </c>
      <c r="K178" s="23">
        <v>0.5161290322580645</v>
      </c>
      <c r="L178" s="23">
        <v>0</v>
      </c>
      <c r="M178" s="23">
        <v>0</v>
      </c>
      <c r="N178" s="24">
        <v>310</v>
      </c>
    </row>
    <row r="179" spans="2:14" x14ac:dyDescent="0.3">
      <c r="B179" s="33" t="s">
        <v>283</v>
      </c>
      <c r="C179" s="18" t="s">
        <v>507</v>
      </c>
      <c r="D179" s="21" t="s">
        <v>508</v>
      </c>
      <c r="E179" s="23">
        <v>0.48101265822784811</v>
      </c>
      <c r="F179" s="23">
        <v>0.51898734177215189</v>
      </c>
      <c r="G179" s="23">
        <v>0</v>
      </c>
      <c r="H179" s="23">
        <v>0</v>
      </c>
      <c r="I179" s="24">
        <v>5530</v>
      </c>
      <c r="J179" s="23" t="s">
        <v>588</v>
      </c>
      <c r="K179" s="23" t="s">
        <v>588</v>
      </c>
      <c r="L179" s="23" t="s">
        <v>588</v>
      </c>
      <c r="M179" s="23" t="s">
        <v>588</v>
      </c>
      <c r="N179" s="24" t="s">
        <v>588</v>
      </c>
    </row>
    <row r="180" spans="2:14" x14ac:dyDescent="0.3">
      <c r="B180" s="33" t="s">
        <v>283</v>
      </c>
      <c r="C180" s="18" t="s">
        <v>511</v>
      </c>
      <c r="D180" s="21" t="s">
        <v>512</v>
      </c>
      <c r="E180" s="23" t="s">
        <v>588</v>
      </c>
      <c r="F180" s="23" t="s">
        <v>588</v>
      </c>
      <c r="G180" s="23" t="s">
        <v>588</v>
      </c>
      <c r="H180" s="23" t="s">
        <v>588</v>
      </c>
      <c r="I180" s="24" t="s">
        <v>588</v>
      </c>
      <c r="J180" s="23" t="s">
        <v>588</v>
      </c>
      <c r="K180" s="23" t="s">
        <v>588</v>
      </c>
      <c r="L180" s="23" t="s">
        <v>588</v>
      </c>
      <c r="M180" s="23" t="s">
        <v>588</v>
      </c>
      <c r="N180" s="24" t="s">
        <v>588</v>
      </c>
    </row>
    <row r="181" spans="2:14" x14ac:dyDescent="0.3">
      <c r="B181" s="33" t="s">
        <v>283</v>
      </c>
      <c r="C181" s="18" t="s">
        <v>128</v>
      </c>
      <c r="D181" s="21" t="s">
        <v>338</v>
      </c>
      <c r="E181" s="23">
        <v>0.45867098865478118</v>
      </c>
      <c r="F181" s="23">
        <v>0.54078876283090227</v>
      </c>
      <c r="G181" s="23">
        <v>0</v>
      </c>
      <c r="H181" s="23">
        <v>1.0804970286331713E-3</v>
      </c>
      <c r="I181" s="24">
        <v>9255</v>
      </c>
      <c r="J181" s="23">
        <v>0.40740740740740738</v>
      </c>
      <c r="K181" s="23">
        <v>0.59259259259259256</v>
      </c>
      <c r="L181" s="23">
        <v>0</v>
      </c>
      <c r="M181" s="23">
        <v>0</v>
      </c>
      <c r="N181" s="24">
        <v>540</v>
      </c>
    </row>
    <row r="182" spans="2:14" x14ac:dyDescent="0.3">
      <c r="B182" s="33" t="s">
        <v>283</v>
      </c>
      <c r="C182" s="18" t="s">
        <v>501</v>
      </c>
      <c r="D182" s="21" t="s">
        <v>502</v>
      </c>
      <c r="E182" s="23" t="s">
        <v>588</v>
      </c>
      <c r="F182" s="23" t="s">
        <v>588</v>
      </c>
      <c r="G182" s="23" t="s">
        <v>588</v>
      </c>
      <c r="H182" s="23" t="s">
        <v>588</v>
      </c>
      <c r="I182" s="24" t="s">
        <v>588</v>
      </c>
      <c r="J182" s="23" t="s">
        <v>588</v>
      </c>
      <c r="K182" s="23" t="s">
        <v>588</v>
      </c>
      <c r="L182" s="23" t="s">
        <v>588</v>
      </c>
      <c r="M182" s="23" t="s">
        <v>588</v>
      </c>
      <c r="N182" s="24" t="s">
        <v>588</v>
      </c>
    </row>
    <row r="183" spans="2:14" x14ac:dyDescent="0.3">
      <c r="B183" s="33" t="s">
        <v>283</v>
      </c>
      <c r="C183" s="18" t="s">
        <v>593</v>
      </c>
      <c r="D183" s="21" t="s">
        <v>594</v>
      </c>
      <c r="E183" s="23" t="s">
        <v>588</v>
      </c>
      <c r="F183" s="23" t="s">
        <v>588</v>
      </c>
      <c r="G183" s="23" t="s">
        <v>588</v>
      </c>
      <c r="H183" s="23" t="s">
        <v>588</v>
      </c>
      <c r="I183" s="24" t="s">
        <v>588</v>
      </c>
      <c r="J183" s="23" t="s">
        <v>588</v>
      </c>
      <c r="K183" s="23" t="s">
        <v>588</v>
      </c>
      <c r="L183" s="23" t="s">
        <v>588</v>
      </c>
      <c r="M183" s="23" t="s">
        <v>588</v>
      </c>
      <c r="N183" s="24" t="s">
        <v>588</v>
      </c>
    </row>
    <row r="184" spans="2:14" x14ac:dyDescent="0.3">
      <c r="B184" s="33" t="s">
        <v>290</v>
      </c>
      <c r="C184" s="18" t="s">
        <v>519</v>
      </c>
      <c r="D184" s="21" t="s">
        <v>520</v>
      </c>
      <c r="E184" s="23">
        <v>0.45785123966942148</v>
      </c>
      <c r="F184" s="23">
        <v>0.52231404958677685</v>
      </c>
      <c r="G184" s="23">
        <v>0</v>
      </c>
      <c r="H184" s="23">
        <v>2.1487603305785124E-2</v>
      </c>
      <c r="I184" s="24">
        <v>3025</v>
      </c>
      <c r="J184" s="23" t="s">
        <v>588</v>
      </c>
      <c r="K184" s="23" t="s">
        <v>588</v>
      </c>
      <c r="L184" s="23" t="s">
        <v>588</v>
      </c>
      <c r="M184" s="23" t="s">
        <v>588</v>
      </c>
      <c r="N184" s="24" t="s">
        <v>588</v>
      </c>
    </row>
    <row r="185" spans="2:14" x14ac:dyDescent="0.3">
      <c r="B185" s="33" t="s">
        <v>290</v>
      </c>
      <c r="C185" s="18" t="s">
        <v>553</v>
      </c>
      <c r="D185" s="21" t="s">
        <v>554</v>
      </c>
      <c r="E185" s="23" t="s">
        <v>588</v>
      </c>
      <c r="F185" s="23" t="s">
        <v>588</v>
      </c>
      <c r="G185" s="23" t="s">
        <v>588</v>
      </c>
      <c r="H185" s="23" t="s">
        <v>588</v>
      </c>
      <c r="I185" s="24" t="s">
        <v>588</v>
      </c>
      <c r="J185" s="23" t="s">
        <v>588</v>
      </c>
      <c r="K185" s="23" t="s">
        <v>588</v>
      </c>
      <c r="L185" s="23" t="s">
        <v>588</v>
      </c>
      <c r="M185" s="23" t="s">
        <v>588</v>
      </c>
      <c r="N185" s="24" t="s">
        <v>588</v>
      </c>
    </row>
    <row r="186" spans="2:14" x14ac:dyDescent="0.3">
      <c r="B186" s="33" t="s">
        <v>290</v>
      </c>
      <c r="C186" s="18" t="s">
        <v>131</v>
      </c>
      <c r="D186" s="21" t="s">
        <v>212</v>
      </c>
      <c r="E186" s="23">
        <v>0.49014336917562723</v>
      </c>
      <c r="F186" s="23">
        <v>0.50896057347670254</v>
      </c>
      <c r="G186" s="23">
        <v>8.960573476702509E-4</v>
      </c>
      <c r="H186" s="23">
        <v>0</v>
      </c>
      <c r="I186" s="24">
        <v>5580</v>
      </c>
      <c r="J186" s="23">
        <v>0.40277777777777779</v>
      </c>
      <c r="K186" s="23">
        <v>0.61111111111111116</v>
      </c>
      <c r="L186" s="23">
        <v>0</v>
      </c>
      <c r="M186" s="23">
        <v>0</v>
      </c>
      <c r="N186" s="24">
        <v>360</v>
      </c>
    </row>
    <row r="187" spans="2:14" x14ac:dyDescent="0.3">
      <c r="B187" s="33" t="s">
        <v>290</v>
      </c>
      <c r="C187" s="18" t="s">
        <v>134</v>
      </c>
      <c r="D187" s="21" t="s">
        <v>214</v>
      </c>
      <c r="E187" s="23">
        <v>0.49047619047619045</v>
      </c>
      <c r="F187" s="23">
        <v>0.50952380952380949</v>
      </c>
      <c r="G187" s="23">
        <v>0</v>
      </c>
      <c r="H187" s="23">
        <v>0</v>
      </c>
      <c r="I187" s="24">
        <v>2100</v>
      </c>
      <c r="J187" s="23">
        <v>0.51851851851851849</v>
      </c>
      <c r="K187" s="23">
        <v>0.48148148148148145</v>
      </c>
      <c r="L187" s="23">
        <v>0</v>
      </c>
      <c r="M187" s="23">
        <v>0</v>
      </c>
      <c r="N187" s="24">
        <v>135</v>
      </c>
    </row>
    <row r="188" spans="2:14" x14ac:dyDescent="0.3">
      <c r="B188" s="33" t="s">
        <v>290</v>
      </c>
      <c r="C188" s="18" t="s">
        <v>136</v>
      </c>
      <c r="D188" s="21" t="s">
        <v>215</v>
      </c>
      <c r="E188" s="23" t="s">
        <v>588</v>
      </c>
      <c r="F188" s="23" t="s">
        <v>588</v>
      </c>
      <c r="G188" s="23" t="s">
        <v>588</v>
      </c>
      <c r="H188" s="23" t="s">
        <v>588</v>
      </c>
      <c r="I188" s="24" t="s">
        <v>588</v>
      </c>
      <c r="J188" s="23" t="s">
        <v>588</v>
      </c>
      <c r="K188" s="23" t="s">
        <v>588</v>
      </c>
      <c r="L188" s="23" t="s">
        <v>588</v>
      </c>
      <c r="M188" s="23" t="s">
        <v>588</v>
      </c>
      <c r="N188" s="24" t="s">
        <v>588</v>
      </c>
    </row>
    <row r="189" spans="2:14" x14ac:dyDescent="0.3">
      <c r="B189" s="33" t="s">
        <v>290</v>
      </c>
      <c r="C189" s="18" t="s">
        <v>138</v>
      </c>
      <c r="D189" s="21" t="s">
        <v>217</v>
      </c>
      <c r="E189" s="23">
        <v>0.48973774230330674</v>
      </c>
      <c r="F189" s="23">
        <v>0.51026225769669331</v>
      </c>
      <c r="G189" s="23">
        <v>0</v>
      </c>
      <c r="H189" s="23">
        <v>0</v>
      </c>
      <c r="I189" s="24">
        <v>8770</v>
      </c>
      <c r="J189" s="23">
        <v>0.5252525252525253</v>
      </c>
      <c r="K189" s="23">
        <v>0.47474747474747475</v>
      </c>
      <c r="L189" s="23">
        <v>0</v>
      </c>
      <c r="M189" s="23">
        <v>0</v>
      </c>
      <c r="N189" s="24">
        <v>495</v>
      </c>
    </row>
    <row r="190" spans="2:14" x14ac:dyDescent="0.3">
      <c r="B190" s="33" t="s">
        <v>290</v>
      </c>
      <c r="C190" s="18" t="s">
        <v>523</v>
      </c>
      <c r="D190" s="21" t="s">
        <v>524</v>
      </c>
      <c r="E190" s="23" t="s">
        <v>588</v>
      </c>
      <c r="F190" s="23" t="s">
        <v>588</v>
      </c>
      <c r="G190" s="23" t="s">
        <v>588</v>
      </c>
      <c r="H190" s="23" t="s">
        <v>588</v>
      </c>
      <c r="I190" s="24" t="s">
        <v>588</v>
      </c>
      <c r="J190" s="23" t="s">
        <v>588</v>
      </c>
      <c r="K190" s="23" t="s">
        <v>588</v>
      </c>
      <c r="L190" s="23" t="s">
        <v>588</v>
      </c>
      <c r="M190" s="23" t="s">
        <v>588</v>
      </c>
      <c r="N190" s="24" t="s">
        <v>588</v>
      </c>
    </row>
    <row r="191" spans="2:14" x14ac:dyDescent="0.3">
      <c r="B191" s="33" t="s">
        <v>290</v>
      </c>
      <c r="C191" s="18" t="s">
        <v>521</v>
      </c>
      <c r="D191" s="21" t="s">
        <v>522</v>
      </c>
      <c r="E191" s="23">
        <v>0.49271844660194175</v>
      </c>
      <c r="F191" s="23">
        <v>0.50728155339805825</v>
      </c>
      <c r="G191" s="23">
        <v>0</v>
      </c>
      <c r="H191" s="23">
        <v>0</v>
      </c>
      <c r="I191" s="24">
        <v>2060</v>
      </c>
      <c r="J191" s="23">
        <v>0.5714285714285714</v>
      </c>
      <c r="K191" s="23">
        <v>0.42857142857142855</v>
      </c>
      <c r="L191" s="23">
        <v>0</v>
      </c>
      <c r="M191" s="23">
        <v>0</v>
      </c>
      <c r="N191" s="24">
        <v>35</v>
      </c>
    </row>
    <row r="192" spans="2:14" x14ac:dyDescent="0.3">
      <c r="B192" s="33" t="s">
        <v>290</v>
      </c>
      <c r="C192" s="18" t="s">
        <v>139</v>
      </c>
      <c r="D192" s="21" t="s">
        <v>340</v>
      </c>
      <c r="E192" s="23">
        <v>0.50783699059561127</v>
      </c>
      <c r="F192" s="23">
        <v>0.49216300940438873</v>
      </c>
      <c r="G192" s="23">
        <v>0</v>
      </c>
      <c r="H192" s="23">
        <v>0</v>
      </c>
      <c r="I192" s="24">
        <v>3190</v>
      </c>
      <c r="J192" s="23">
        <v>0.5178571428571429</v>
      </c>
      <c r="K192" s="23">
        <v>0.48214285714285715</v>
      </c>
      <c r="L192" s="23">
        <v>0</v>
      </c>
      <c r="M192" s="23">
        <v>0</v>
      </c>
      <c r="N192" s="24">
        <v>280</v>
      </c>
    </row>
    <row r="193" spans="2:14" x14ac:dyDescent="0.3">
      <c r="B193" s="33" t="s">
        <v>290</v>
      </c>
      <c r="C193" s="18" t="s">
        <v>341</v>
      </c>
      <c r="D193" s="21" t="s">
        <v>342</v>
      </c>
      <c r="E193" s="23" t="s">
        <v>588</v>
      </c>
      <c r="F193" s="23" t="s">
        <v>588</v>
      </c>
      <c r="G193" s="23" t="s">
        <v>588</v>
      </c>
      <c r="H193" s="23" t="s">
        <v>588</v>
      </c>
      <c r="I193" s="24" t="s">
        <v>588</v>
      </c>
      <c r="J193" s="23" t="s">
        <v>588</v>
      </c>
      <c r="K193" s="23" t="s">
        <v>588</v>
      </c>
      <c r="L193" s="23" t="s">
        <v>588</v>
      </c>
      <c r="M193" s="23" t="s">
        <v>588</v>
      </c>
      <c r="N193" s="24" t="s">
        <v>588</v>
      </c>
    </row>
    <row r="194" spans="2:14" x14ac:dyDescent="0.3">
      <c r="B194" s="33" t="s">
        <v>290</v>
      </c>
      <c r="C194" s="18" t="s">
        <v>133</v>
      </c>
      <c r="D194" s="21" t="s">
        <v>343</v>
      </c>
      <c r="E194" s="23">
        <v>0.49245063879210221</v>
      </c>
      <c r="F194" s="23">
        <v>0.50754936120789784</v>
      </c>
      <c r="G194" s="23">
        <v>0</v>
      </c>
      <c r="H194" s="23">
        <v>0</v>
      </c>
      <c r="I194" s="24">
        <v>4305</v>
      </c>
      <c r="J194" s="23">
        <v>0.51428571428571423</v>
      </c>
      <c r="K194" s="23">
        <v>0.5</v>
      </c>
      <c r="L194" s="23">
        <v>0</v>
      </c>
      <c r="M194" s="23">
        <v>0</v>
      </c>
      <c r="N194" s="24">
        <v>350</v>
      </c>
    </row>
    <row r="195" spans="2:14" x14ac:dyDescent="0.3">
      <c r="B195"/>
      <c r="C195"/>
      <c r="D195"/>
      <c r="E195"/>
      <c r="F195"/>
      <c r="G195"/>
      <c r="H195"/>
      <c r="I195"/>
      <c r="J195"/>
      <c r="K195"/>
      <c r="L195"/>
      <c r="M195"/>
      <c r="N195"/>
    </row>
    <row r="196" spans="2:14" x14ac:dyDescent="0.3">
      <c r="B196" s="35" t="s">
        <v>241</v>
      </c>
    </row>
    <row r="197" spans="2:14" x14ac:dyDescent="0.3">
      <c r="B197" s="16"/>
    </row>
    <row r="198" spans="2:14" x14ac:dyDescent="0.3">
      <c r="B198" s="16" t="s">
        <v>560</v>
      </c>
    </row>
    <row r="199" spans="2:14" x14ac:dyDescent="0.3">
      <c r="B199" s="16" t="s">
        <v>242</v>
      </c>
    </row>
    <row r="200" spans="2:14" x14ac:dyDescent="0.3">
      <c r="B200" s="16" t="s">
        <v>243</v>
      </c>
    </row>
    <row r="201" spans="2:14" x14ac:dyDescent="0.3">
      <c r="B201" s="88" t="s">
        <v>602</v>
      </c>
    </row>
    <row r="202" spans="2:14" x14ac:dyDescent="0.3">
      <c r="B202" s="87" t="s">
        <v>603</v>
      </c>
    </row>
    <row r="203" spans="2:14" x14ac:dyDescent="0.3">
      <c r="B203" s="16"/>
    </row>
    <row r="204" spans="2:14" x14ac:dyDescent="0.3">
      <c r="B204" s="16"/>
    </row>
    <row r="205" spans="2:14" x14ac:dyDescent="0.3">
      <c r="B205" s="16"/>
    </row>
    <row r="206" spans="2:14" x14ac:dyDescent="0.3">
      <c r="B206" s="16"/>
    </row>
    <row r="207" spans="2:14" x14ac:dyDescent="0.3">
      <c r="B207" s="16"/>
    </row>
    <row r="208" spans="2:14" x14ac:dyDescent="0.3">
      <c r="B208" s="16"/>
    </row>
    <row r="209" spans="2:3" x14ac:dyDescent="0.3">
      <c r="B209" s="16"/>
    </row>
    <row r="210" spans="2:3" x14ac:dyDescent="0.3">
      <c r="B210" s="16"/>
      <c r="C210" s="14"/>
    </row>
    <row r="211" spans="2:3" x14ac:dyDescent="0.3">
      <c r="B211" s="16"/>
    </row>
    <row r="212" spans="2:3" x14ac:dyDescent="0.3">
      <c r="B212" s="16"/>
    </row>
    <row r="213" spans="2:3" x14ac:dyDescent="0.3">
      <c r="B213" s="16"/>
    </row>
    <row r="214" spans="2:3" x14ac:dyDescent="0.3">
      <c r="B214" s="16"/>
    </row>
    <row r="215" spans="2:3" x14ac:dyDescent="0.3">
      <c r="B215" s="16"/>
    </row>
    <row r="216" spans="2:3" x14ac:dyDescent="0.3">
      <c r="B216" s="16"/>
    </row>
    <row r="217" spans="2:3" x14ac:dyDescent="0.3">
      <c r="B217" s="16"/>
    </row>
    <row r="218" spans="2:3" x14ac:dyDescent="0.3">
      <c r="B218" s="16"/>
    </row>
    <row r="219" spans="2:3" x14ac:dyDescent="0.3">
      <c r="B219" s="16"/>
    </row>
    <row r="220" spans="2:3" x14ac:dyDescent="0.3">
      <c r="B220" s="16"/>
    </row>
    <row r="221" spans="2:3" x14ac:dyDescent="0.3">
      <c r="B221" s="16"/>
    </row>
    <row r="222" spans="2:3" x14ac:dyDescent="0.3">
      <c r="B222" s="16"/>
    </row>
    <row r="223" spans="2:3" x14ac:dyDescent="0.3">
      <c r="B223" s="16"/>
    </row>
    <row r="224" spans="2:3"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row r="311" spans="2:2" x14ac:dyDescent="0.3">
      <c r="B311" s="16"/>
    </row>
  </sheetData>
  <mergeCells count="2">
    <mergeCell ref="E15:I15"/>
    <mergeCell ref="J15:N15"/>
  </mergeCells>
  <hyperlinks>
    <hyperlink ref="B202" r:id="rId1" tooltip="https://digital.nhs.uk/data-and-information/data-collections-and-data-sets/data-sets/emergency-care-data-set-ecds/ecds-guidance" display="https://digital.nhs.uk/data-and-information/data-collections-and-data-sets/data-sets/emergency-care-data-set-ecds/ecds-guidance" xr:uid="{C53EABC4-D693-4A16-97E6-2FD3AD6E3F10}"/>
  </hyperlinks>
  <pageMargins left="0.74803149606299213" right="0.74803149606299213" top="0.98425196850393704" bottom="0.98425196850393704" header="0.51181102362204722" footer="0.51181102362204722"/>
  <pageSetup paperSize="9" scale="26" orientation="landscape" r:id="rId2"/>
  <headerFooter alignWithMargins="0"/>
  <rowBreaks count="1" manualBreakCount="1">
    <brk id="18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1"/>
  <sheetViews>
    <sheetView showGridLines="0" zoomScale="85" zoomScaleNormal="85" zoomScaleSheetLayoutView="25" workbookViewId="0"/>
  </sheetViews>
  <sheetFormatPr defaultColWidth="9.453125" defaultRowHeight="13.5" x14ac:dyDescent="0.3"/>
  <cols>
    <col min="1" max="1" width="1.54296875" style="2" customWidth="1"/>
    <col min="2" max="2" width="26.54296875" style="2" customWidth="1"/>
    <col min="3" max="3" width="10.54296875" style="2" customWidth="1"/>
    <col min="4" max="4" width="82.54296875" style="2" bestFit="1" customWidth="1"/>
    <col min="5" max="11" width="15.54296875" style="2" customWidth="1"/>
    <col min="12" max="12" width="15" style="2" customWidth="1"/>
    <col min="13" max="20" width="15.54296875" style="2" customWidth="1"/>
    <col min="21" max="21" width="9.453125" style="2" customWidth="1"/>
    <col min="22" max="16384" width="9.453125" style="2"/>
  </cols>
  <sheetData>
    <row r="1" spans="2:20" s="15" customFormat="1" ht="18" customHeight="1" x14ac:dyDescent="0.35"/>
    <row r="2" spans="2:20" ht="19.5" customHeight="1" x14ac:dyDescent="0.3">
      <c r="B2" s="3" t="s">
        <v>0</v>
      </c>
      <c r="C2" s="22" t="s">
        <v>394</v>
      </c>
    </row>
    <row r="3" spans="2:20" ht="12.75" customHeight="1" x14ac:dyDescent="0.3">
      <c r="B3" s="3" t="s">
        <v>4</v>
      </c>
      <c r="C3" s="12" t="s">
        <v>432</v>
      </c>
    </row>
    <row r="4" spans="2:20" ht="12.75" customHeight="1" x14ac:dyDescent="0.3">
      <c r="B4" s="3"/>
      <c r="C4" s="6"/>
    </row>
    <row r="5" spans="2:20" ht="15" x14ac:dyDescent="0.3">
      <c r="B5" s="3" t="s">
        <v>1</v>
      </c>
      <c r="C5" s="45" t="str">
        <f>'System &amp; Provider Summary - T1'!$C$5</f>
        <v>June 2025</v>
      </c>
    </row>
    <row r="6" spans="2:20" x14ac:dyDescent="0.3">
      <c r="B6" s="3" t="s">
        <v>2</v>
      </c>
      <c r="C6" s="2" t="s">
        <v>396</v>
      </c>
    </row>
    <row r="7" spans="2:20" ht="12.75" customHeight="1" x14ac:dyDescent="0.3">
      <c r="B7" s="3" t="s">
        <v>6</v>
      </c>
      <c r="C7" s="2" t="s">
        <v>421</v>
      </c>
    </row>
    <row r="8" spans="2:20" ht="12.75" customHeight="1" x14ac:dyDescent="0.3">
      <c r="B8" s="3" t="s">
        <v>3</v>
      </c>
      <c r="C8" s="2" t="str">
        <f>'System &amp; Provider Summary - T1'!C8</f>
        <v>10th July 2025</v>
      </c>
    </row>
    <row r="9" spans="2:20" ht="12.75" customHeight="1" x14ac:dyDescent="0.3">
      <c r="B9" s="3" t="s">
        <v>5</v>
      </c>
      <c r="C9" s="8" t="s">
        <v>400</v>
      </c>
    </row>
    <row r="10" spans="2:20" ht="12.75" customHeight="1" x14ac:dyDescent="0.3">
      <c r="B10" s="3" t="s">
        <v>8</v>
      </c>
      <c r="C10" s="2" t="str">
        <f>'System &amp; Provider Summary - T1'!C10</f>
        <v>Published (Provisional) - Official Statistics in development</v>
      </c>
    </row>
    <row r="11" spans="2:20" ht="12.75" customHeight="1" x14ac:dyDescent="0.3">
      <c r="B11" s="3" t="s">
        <v>9</v>
      </c>
      <c r="C11" s="2" t="str">
        <f>'System &amp; Provider Summary - T1'!C11</f>
        <v>Kerry Evert - england.aedata@nhs.net</v>
      </c>
    </row>
    <row r="12" spans="2:20" x14ac:dyDescent="0.3">
      <c r="B12" s="3"/>
    </row>
    <row r="13" spans="2:20" ht="15" x14ac:dyDescent="0.3">
      <c r="B13" s="5" t="s">
        <v>408</v>
      </c>
    </row>
    <row r="14" spans="2:20" ht="15" x14ac:dyDescent="0.3">
      <c r="B14" s="5"/>
      <c r="C14" s="5"/>
    </row>
    <row r="15" spans="2:20" ht="15" x14ac:dyDescent="0.3">
      <c r="B15" s="5"/>
      <c r="C15" s="9"/>
      <c r="E15" s="84" t="s">
        <v>393</v>
      </c>
      <c r="F15" s="85"/>
      <c r="G15" s="85"/>
      <c r="H15" s="85"/>
      <c r="I15" s="85"/>
      <c r="J15" s="85"/>
      <c r="K15" s="85"/>
      <c r="L15" s="86"/>
      <c r="M15" s="84" t="s">
        <v>392</v>
      </c>
      <c r="N15" s="85"/>
      <c r="O15" s="85"/>
      <c r="P15" s="85"/>
      <c r="Q15" s="85"/>
      <c r="R15" s="85"/>
      <c r="S15" s="85"/>
      <c r="T15" s="86"/>
    </row>
    <row r="16" spans="2:20" s="12" customFormat="1" ht="27" x14ac:dyDescent="0.25">
      <c r="B16" s="47" t="s">
        <v>239</v>
      </c>
      <c r="C16" s="11" t="s">
        <v>248</v>
      </c>
      <c r="D16" s="10" t="s">
        <v>249</v>
      </c>
      <c r="E16" s="11" t="s">
        <v>16</v>
      </c>
      <c r="F16" s="11" t="s">
        <v>17</v>
      </c>
      <c r="G16" s="11" t="s">
        <v>18</v>
      </c>
      <c r="H16" s="11" t="s">
        <v>19</v>
      </c>
      <c r="I16" s="11" t="s">
        <v>20</v>
      </c>
      <c r="J16" s="11" t="s">
        <v>15</v>
      </c>
      <c r="K16" s="11" t="s">
        <v>14</v>
      </c>
      <c r="L16" s="11" t="s">
        <v>344</v>
      </c>
      <c r="M16" s="11" t="s">
        <v>16</v>
      </c>
      <c r="N16" s="11" t="s">
        <v>17</v>
      </c>
      <c r="O16" s="11" t="s">
        <v>18</v>
      </c>
      <c r="P16" s="11" t="s">
        <v>19</v>
      </c>
      <c r="Q16" s="11" t="s">
        <v>20</v>
      </c>
      <c r="R16" s="11" t="s">
        <v>15</v>
      </c>
      <c r="S16" s="11" t="s">
        <v>14</v>
      </c>
      <c r="T16" s="11" t="s">
        <v>344</v>
      </c>
    </row>
    <row r="17" spans="2:20" x14ac:dyDescent="0.3">
      <c r="B17" s="49" t="s">
        <v>7</v>
      </c>
      <c r="C17" s="1" t="s">
        <v>7</v>
      </c>
      <c r="D17" s="13" t="s">
        <v>10</v>
      </c>
      <c r="E17" s="26">
        <v>0.68430545207763183</v>
      </c>
      <c r="F17" s="26">
        <v>2.2019282547597795E-2</v>
      </c>
      <c r="G17" s="26">
        <v>8.5543252952501786E-2</v>
      </c>
      <c r="H17" s="26">
        <v>4.5458569078583387E-2</v>
      </c>
      <c r="I17" s="26">
        <v>3.985600790776244E-2</v>
      </c>
      <c r="J17" s="26">
        <v>7.1468616067806107E-2</v>
      </c>
      <c r="K17" s="26">
        <v>5.1352507690151442E-2</v>
      </c>
      <c r="L17" s="25">
        <v>1355632</v>
      </c>
      <c r="M17" s="26">
        <v>0.74196804845610265</v>
      </c>
      <c r="N17" s="26">
        <v>1.5206627461662955E-2</v>
      </c>
      <c r="O17" s="26">
        <v>6.7284118768727863E-2</v>
      </c>
      <c r="P17" s="26">
        <v>3.661448234973641E-2</v>
      </c>
      <c r="Q17" s="26">
        <v>3.1118304036406173E-2</v>
      </c>
      <c r="R17" s="26">
        <v>7.0536958994984536E-2</v>
      </c>
      <c r="S17" s="26">
        <v>3.7287483775858478E-2</v>
      </c>
      <c r="T17" s="25">
        <v>312034</v>
      </c>
    </row>
    <row r="18" spans="2:20" x14ac:dyDescent="0.3">
      <c r="D18" s="4"/>
    </row>
    <row r="19" spans="2:20" x14ac:dyDescent="0.3">
      <c r="B19" s="33" t="s">
        <v>250</v>
      </c>
      <c r="C19" s="18" t="s">
        <v>251</v>
      </c>
      <c r="D19" s="18" t="s">
        <v>365</v>
      </c>
      <c r="E19" s="23">
        <v>0.69628550619082297</v>
      </c>
      <c r="F19" s="23">
        <v>2.068463219227968E-2</v>
      </c>
      <c r="G19" s="23">
        <v>3.0152949745083757E-2</v>
      </c>
      <c r="H19" s="23">
        <v>2.9133284777858703E-2</v>
      </c>
      <c r="I19" s="23">
        <v>1.2381646030589949E-2</v>
      </c>
      <c r="J19" s="23">
        <v>5.127458120903132E-2</v>
      </c>
      <c r="K19" s="23">
        <v>0.16008739985433357</v>
      </c>
      <c r="L19" s="24">
        <v>34325</v>
      </c>
      <c r="M19" s="23">
        <v>0.75321494182486226</v>
      </c>
      <c r="N19" s="23">
        <v>1.3472137170851195E-2</v>
      </c>
      <c r="O19" s="23">
        <v>2.3270055113288425E-2</v>
      </c>
      <c r="P19" s="23">
        <v>2.5719534598897736E-2</v>
      </c>
      <c r="Q19" s="23">
        <v>1.2247397428046539E-2</v>
      </c>
      <c r="R19" s="23">
        <v>4.7764849969381504E-2</v>
      </c>
      <c r="S19" s="23">
        <v>0.12431108389467238</v>
      </c>
      <c r="T19" s="24">
        <v>8165</v>
      </c>
    </row>
    <row r="20" spans="2:20" x14ac:dyDescent="0.3">
      <c r="B20" s="33" t="s">
        <v>250</v>
      </c>
      <c r="C20" s="18" t="s">
        <v>252</v>
      </c>
      <c r="D20" s="18" t="s">
        <v>366</v>
      </c>
      <c r="E20" s="23">
        <v>0.6319030209736386</v>
      </c>
      <c r="F20" s="23">
        <v>2.8477968058495284E-2</v>
      </c>
      <c r="G20" s="23">
        <v>0.14662305176063115</v>
      </c>
      <c r="H20" s="23">
        <v>6.407542813161439E-2</v>
      </c>
      <c r="I20" s="23">
        <v>2.1166057340773523E-2</v>
      </c>
      <c r="J20" s="23">
        <v>3.5597460073119105E-2</v>
      </c>
      <c r="K20" s="23">
        <v>7.2157013661727915E-2</v>
      </c>
      <c r="L20" s="24">
        <v>25985</v>
      </c>
      <c r="M20" s="23">
        <v>0.70284237726098187</v>
      </c>
      <c r="N20" s="23">
        <v>2.0671834625322998E-2</v>
      </c>
      <c r="O20" s="23">
        <v>7.7519379844961239E-2</v>
      </c>
      <c r="P20" s="23">
        <v>6.9767441860465115E-2</v>
      </c>
      <c r="Q20" s="23">
        <v>2.5839793281653745E-2</v>
      </c>
      <c r="R20" s="23">
        <v>7.7519379844961239E-2</v>
      </c>
      <c r="S20" s="23">
        <v>2.3255813953488372E-2</v>
      </c>
      <c r="T20" s="24">
        <v>1935</v>
      </c>
    </row>
    <row r="21" spans="2:20" x14ac:dyDescent="0.3">
      <c r="B21" s="33" t="s">
        <v>250</v>
      </c>
      <c r="C21" s="18" t="s">
        <v>253</v>
      </c>
      <c r="D21" s="18" t="s">
        <v>367</v>
      </c>
      <c r="E21" s="23">
        <v>0.80248833592534996</v>
      </c>
      <c r="F21" s="23">
        <v>1.5329926682959343E-2</v>
      </c>
      <c r="G21" s="23">
        <v>1.4663408131526327E-2</v>
      </c>
      <c r="H21" s="23">
        <v>1.2886025327704954E-2</v>
      </c>
      <c r="I21" s="23">
        <v>1.9995556542990445E-2</v>
      </c>
      <c r="J21" s="23">
        <v>6.2874916685181068E-2</v>
      </c>
      <c r="K21" s="23">
        <v>7.1761830704287932E-2</v>
      </c>
      <c r="L21" s="24">
        <v>22505</v>
      </c>
      <c r="M21" s="23">
        <v>0.9096916299559471</v>
      </c>
      <c r="N21" s="23">
        <v>6.6079295154185024E-3</v>
      </c>
      <c r="O21" s="23">
        <v>6.6079295154185024E-3</v>
      </c>
      <c r="P21" s="23">
        <v>8.8105726872246704E-3</v>
      </c>
      <c r="Q21" s="23">
        <v>1.1013215859030838E-2</v>
      </c>
      <c r="R21" s="23">
        <v>5.7268722466960353E-2</v>
      </c>
      <c r="S21" s="23">
        <v>2.2026431718061676E-3</v>
      </c>
      <c r="T21" s="24">
        <v>2270</v>
      </c>
    </row>
    <row r="22" spans="2:20" x14ac:dyDescent="0.3">
      <c r="B22" s="33" t="s">
        <v>250</v>
      </c>
      <c r="C22" s="18" t="s">
        <v>254</v>
      </c>
      <c r="D22" s="18" t="s">
        <v>368</v>
      </c>
      <c r="E22" s="23">
        <v>0.73902439024390243</v>
      </c>
      <c r="F22" s="23">
        <v>2.5891181988742965E-2</v>
      </c>
      <c r="G22" s="23">
        <v>6.6979362101313319E-2</v>
      </c>
      <c r="H22" s="23">
        <v>3.5647279549718573E-2</v>
      </c>
      <c r="I22" s="23">
        <v>4.4840525328330209E-2</v>
      </c>
      <c r="J22" s="23">
        <v>5.8911819887429641E-2</v>
      </c>
      <c r="K22" s="23">
        <v>2.8705440900562852E-2</v>
      </c>
      <c r="L22" s="24">
        <v>26650</v>
      </c>
      <c r="M22" s="23">
        <v>0.74575278265963674</v>
      </c>
      <c r="N22" s="23">
        <v>1.7574692442882251E-2</v>
      </c>
      <c r="O22" s="23">
        <v>7.6157000585823087E-2</v>
      </c>
      <c r="P22" s="23">
        <v>3.163444639718805E-2</v>
      </c>
      <c r="Q22" s="23">
        <v>4.1007615700058585E-2</v>
      </c>
      <c r="R22" s="23">
        <v>5.6239015817223195E-2</v>
      </c>
      <c r="S22" s="23">
        <v>3.163444639718805E-2</v>
      </c>
      <c r="T22" s="24">
        <v>8535</v>
      </c>
    </row>
    <row r="23" spans="2:20" x14ac:dyDescent="0.3">
      <c r="B23" s="33" t="s">
        <v>250</v>
      </c>
      <c r="C23" s="18" t="s">
        <v>255</v>
      </c>
      <c r="D23" s="18" t="s">
        <v>369</v>
      </c>
      <c r="E23" s="23">
        <v>0.9190730182085709</v>
      </c>
      <c r="F23" s="23">
        <v>1.0115872723928637E-2</v>
      </c>
      <c r="G23" s="23">
        <v>1.3242597020415671E-2</v>
      </c>
      <c r="H23" s="23">
        <v>1.1403347434246827E-2</v>
      </c>
      <c r="I23" s="23">
        <v>1.1403347434246827E-2</v>
      </c>
      <c r="J23" s="23">
        <v>2.427809453742873E-2</v>
      </c>
      <c r="K23" s="23">
        <v>1.0299797682545521E-2</v>
      </c>
      <c r="L23" s="24">
        <v>27185</v>
      </c>
      <c r="M23" s="23">
        <v>0.92041267501842294</v>
      </c>
      <c r="N23" s="23">
        <v>5.1584377302873984E-3</v>
      </c>
      <c r="O23" s="23">
        <v>1.105379513633014E-2</v>
      </c>
      <c r="P23" s="23">
        <v>7.3691967575534268E-3</v>
      </c>
      <c r="Q23" s="23">
        <v>5.8953574060427415E-3</v>
      </c>
      <c r="R23" s="23">
        <v>3.4635224760501106E-2</v>
      </c>
      <c r="S23" s="23">
        <v>1.5475313190862197E-2</v>
      </c>
      <c r="T23" s="24">
        <v>6785</v>
      </c>
    </row>
    <row r="24" spans="2:20" x14ac:dyDescent="0.3">
      <c r="B24" s="33" t="s">
        <v>250</v>
      </c>
      <c r="C24" s="18" t="s">
        <v>256</v>
      </c>
      <c r="D24" s="18" t="s">
        <v>370</v>
      </c>
      <c r="E24" s="23">
        <v>0.71175249952839093</v>
      </c>
      <c r="F24" s="23">
        <v>1.8675721561969439E-2</v>
      </c>
      <c r="G24" s="23">
        <v>5.1877004338803996E-2</v>
      </c>
      <c r="H24" s="23">
        <v>2.037351443123939E-2</v>
      </c>
      <c r="I24" s="23">
        <v>2.0750801735521601E-2</v>
      </c>
      <c r="J24" s="23">
        <v>1.7166572344840595E-2</v>
      </c>
      <c r="K24" s="23">
        <v>0.15921524240709301</v>
      </c>
      <c r="L24" s="24">
        <v>26505</v>
      </c>
      <c r="M24" s="23">
        <v>0.79145173176123806</v>
      </c>
      <c r="N24" s="23">
        <v>1.4001473839351511E-2</v>
      </c>
      <c r="O24" s="23">
        <v>3.9056742815033164E-2</v>
      </c>
      <c r="P24" s="23">
        <v>1.5475313190862197E-2</v>
      </c>
      <c r="Q24" s="23">
        <v>1.5475313190862197E-2</v>
      </c>
      <c r="R24" s="23">
        <v>2.3581429624170966E-2</v>
      </c>
      <c r="S24" s="23">
        <v>0.10022107590272661</v>
      </c>
      <c r="T24" s="24">
        <v>6785</v>
      </c>
    </row>
    <row r="25" spans="2:20" x14ac:dyDescent="0.3">
      <c r="B25" s="33" t="s">
        <v>240</v>
      </c>
      <c r="C25" s="18" t="s">
        <v>257</v>
      </c>
      <c r="D25" s="18" t="s">
        <v>347</v>
      </c>
      <c r="E25" s="23">
        <v>0.429024777248871</v>
      </c>
      <c r="F25" s="23">
        <v>4.4184059563041618E-2</v>
      </c>
      <c r="G25" s="23">
        <v>5.8220432076162579E-2</v>
      </c>
      <c r="H25" s="23">
        <v>0.19602099353106311</v>
      </c>
      <c r="I25" s="23">
        <v>7.4087635786647135E-2</v>
      </c>
      <c r="J25" s="23">
        <v>0.12242157939704626</v>
      </c>
      <c r="K25" s="23">
        <v>7.5796411570853164E-2</v>
      </c>
      <c r="L25" s="24">
        <v>40965</v>
      </c>
      <c r="M25" s="23">
        <v>0.48368350469378635</v>
      </c>
      <c r="N25" s="23">
        <v>3.3080017881090745E-2</v>
      </c>
      <c r="O25" s="23">
        <v>5.6325435851586947E-2</v>
      </c>
      <c r="P25" s="23">
        <v>0.18149307107733573</v>
      </c>
      <c r="Q25" s="23">
        <v>6.6607063030844876E-2</v>
      </c>
      <c r="R25" s="23">
        <v>0.12293249888243182</v>
      </c>
      <c r="S25" s="23">
        <v>5.5431381314260168E-2</v>
      </c>
      <c r="T25" s="24">
        <v>11185</v>
      </c>
    </row>
    <row r="26" spans="2:20" x14ac:dyDescent="0.3">
      <c r="B26" s="33" t="s">
        <v>240</v>
      </c>
      <c r="C26" s="18" t="s">
        <v>258</v>
      </c>
      <c r="D26" s="18" t="s">
        <v>348</v>
      </c>
      <c r="E26" s="23">
        <v>0.38110705102178916</v>
      </c>
      <c r="F26" s="23">
        <v>3.9788875355257818E-2</v>
      </c>
      <c r="G26" s="23">
        <v>0.28867235079171744</v>
      </c>
      <c r="H26" s="23">
        <v>0.16862904317228311</v>
      </c>
      <c r="I26" s="23">
        <v>9.1081337122750031E-2</v>
      </c>
      <c r="J26" s="23">
        <v>1.0556232237109216E-2</v>
      </c>
      <c r="K26" s="23">
        <v>2.0165110299093247E-2</v>
      </c>
      <c r="L26" s="24">
        <v>36945</v>
      </c>
      <c r="M26" s="23">
        <v>0.39624724061810157</v>
      </c>
      <c r="N26" s="23">
        <v>2.9801324503311258E-2</v>
      </c>
      <c r="O26" s="23">
        <v>0.28863134657836642</v>
      </c>
      <c r="P26" s="23">
        <v>0.16666666666666666</v>
      </c>
      <c r="Q26" s="23">
        <v>9.0507726269315678E-2</v>
      </c>
      <c r="R26" s="23">
        <v>8.8300220750551876E-3</v>
      </c>
      <c r="S26" s="23">
        <v>1.8763796909492272E-2</v>
      </c>
      <c r="T26" s="24">
        <v>9060</v>
      </c>
    </row>
    <row r="27" spans="2:20" x14ac:dyDescent="0.3">
      <c r="B27" s="33" t="s">
        <v>240</v>
      </c>
      <c r="C27" s="18" t="s">
        <v>259</v>
      </c>
      <c r="D27" s="18" t="s">
        <v>349</v>
      </c>
      <c r="E27" s="23">
        <v>0.43206106870229005</v>
      </c>
      <c r="F27" s="23">
        <v>2.9675572519083971E-2</v>
      </c>
      <c r="G27" s="23">
        <v>0.10734732824427481</v>
      </c>
      <c r="H27" s="23">
        <v>0.12328244274809161</v>
      </c>
      <c r="I27" s="23">
        <v>0.12356870229007634</v>
      </c>
      <c r="J27" s="23">
        <v>0.15830152671755726</v>
      </c>
      <c r="K27" s="23">
        <v>2.5763358778625955E-2</v>
      </c>
      <c r="L27" s="24">
        <v>52400</v>
      </c>
      <c r="M27" s="23">
        <v>0.41776315789473684</v>
      </c>
      <c r="N27" s="23">
        <v>2.6315789473684209E-2</v>
      </c>
      <c r="O27" s="23">
        <v>7.0175438596491224E-2</v>
      </c>
      <c r="P27" s="23">
        <v>0.1162280701754386</v>
      </c>
      <c r="Q27" s="23">
        <v>8.4429824561403508E-2</v>
      </c>
      <c r="R27" s="23">
        <v>0.24342105263157895</v>
      </c>
      <c r="S27" s="23">
        <v>4.2763157894736843E-2</v>
      </c>
      <c r="T27" s="24">
        <v>4560</v>
      </c>
    </row>
    <row r="28" spans="2:20" x14ac:dyDescent="0.3">
      <c r="B28" s="33" t="s">
        <v>240</v>
      </c>
      <c r="C28" s="18" t="s">
        <v>260</v>
      </c>
      <c r="D28" s="18" t="s">
        <v>350</v>
      </c>
      <c r="E28" s="23">
        <v>0.37490920410916262</v>
      </c>
      <c r="F28" s="23">
        <v>2.9158451800352807E-2</v>
      </c>
      <c r="G28" s="23">
        <v>0.24011621874027186</v>
      </c>
      <c r="H28" s="23">
        <v>0.10407803258275397</v>
      </c>
      <c r="I28" s="23">
        <v>0.14641485939607762</v>
      </c>
      <c r="J28" s="23">
        <v>9.6399294386219775E-2</v>
      </c>
      <c r="K28" s="23">
        <v>8.9239389851613581E-3</v>
      </c>
      <c r="L28" s="24">
        <v>48185</v>
      </c>
      <c r="M28" s="23">
        <v>0.43858202802967849</v>
      </c>
      <c r="N28" s="23">
        <v>2.2671063478977741E-2</v>
      </c>
      <c r="O28" s="23">
        <v>0.18590272052761747</v>
      </c>
      <c r="P28" s="23">
        <v>9.6867271228359433E-2</v>
      </c>
      <c r="Q28" s="23">
        <v>0.1446826051112943</v>
      </c>
      <c r="R28" s="23">
        <v>0.10346248969497114</v>
      </c>
      <c r="S28" s="23">
        <v>7.4196207749381701E-3</v>
      </c>
      <c r="T28" s="24">
        <v>12130</v>
      </c>
    </row>
    <row r="29" spans="2:20" x14ac:dyDescent="0.3">
      <c r="B29" s="33" t="s">
        <v>240</v>
      </c>
      <c r="C29" s="18" t="s">
        <v>261</v>
      </c>
      <c r="D29" s="18" t="s">
        <v>351</v>
      </c>
      <c r="E29" s="23">
        <v>0.48459605976464365</v>
      </c>
      <c r="F29" s="23">
        <v>4.4823482744942481E-2</v>
      </c>
      <c r="G29" s="23">
        <v>0.13539600687557848</v>
      </c>
      <c r="H29" s="23">
        <v>0.12614042046806823</v>
      </c>
      <c r="I29" s="23">
        <v>8.3961390982414383E-2</v>
      </c>
      <c r="J29" s="23">
        <v>0.10723257966415443</v>
      </c>
      <c r="K29" s="23">
        <v>1.7850059500198336E-2</v>
      </c>
      <c r="L29" s="24">
        <v>37815</v>
      </c>
      <c r="M29" s="23">
        <v>0.6151975683890577</v>
      </c>
      <c r="N29" s="23">
        <v>3.2218844984802431E-2</v>
      </c>
      <c r="O29" s="23">
        <v>9.3617021276595741E-2</v>
      </c>
      <c r="P29" s="23">
        <v>5.835866261398176E-2</v>
      </c>
      <c r="Q29" s="23">
        <v>8.389057750759879E-2</v>
      </c>
      <c r="R29" s="23">
        <v>9.9696048632218842E-2</v>
      </c>
      <c r="S29" s="23">
        <v>1.7021276595744681E-2</v>
      </c>
      <c r="T29" s="24">
        <v>8225</v>
      </c>
    </row>
    <row r="30" spans="2:20" x14ac:dyDescent="0.3">
      <c r="B30" s="33" t="s">
        <v>262</v>
      </c>
      <c r="C30" s="18" t="s">
        <v>263</v>
      </c>
      <c r="D30" s="18" t="s">
        <v>371</v>
      </c>
      <c r="E30" s="23">
        <v>0.77377700521480008</v>
      </c>
      <c r="F30" s="23">
        <v>9.1879811273901171E-3</v>
      </c>
      <c r="G30" s="23">
        <v>2.5825676682393842E-2</v>
      </c>
      <c r="H30" s="23">
        <v>3.0543829153215792E-2</v>
      </c>
      <c r="I30" s="23">
        <v>8.1946858703749684E-3</v>
      </c>
      <c r="J30" s="23">
        <v>0.10429600198659052</v>
      </c>
      <c r="K30" s="23">
        <v>4.792649615098088E-2</v>
      </c>
      <c r="L30" s="24">
        <v>20135</v>
      </c>
      <c r="M30" s="23">
        <v>0.78742249778565099</v>
      </c>
      <c r="N30" s="23">
        <v>7.0859167404782996E-3</v>
      </c>
      <c r="O30" s="23">
        <v>1.5057573073516387E-2</v>
      </c>
      <c r="P30" s="23">
        <v>3.1886625332152349E-2</v>
      </c>
      <c r="Q30" s="23">
        <v>4.4286979627989375E-3</v>
      </c>
      <c r="R30" s="23">
        <v>0.11071744906997343</v>
      </c>
      <c r="S30" s="23">
        <v>4.3401240035429584E-2</v>
      </c>
      <c r="T30" s="24">
        <v>5645</v>
      </c>
    </row>
    <row r="31" spans="2:20" x14ac:dyDescent="0.3">
      <c r="B31" s="33" t="s">
        <v>262</v>
      </c>
      <c r="C31" s="18" t="s">
        <v>264</v>
      </c>
      <c r="D31" s="18" t="s">
        <v>372</v>
      </c>
      <c r="E31" s="23">
        <v>0.49529914529914532</v>
      </c>
      <c r="F31" s="23">
        <v>2.7635327635327635E-2</v>
      </c>
      <c r="G31" s="23">
        <v>0.20726495726495728</v>
      </c>
      <c r="H31" s="23">
        <v>5.3846153846153849E-2</v>
      </c>
      <c r="I31" s="23">
        <v>3.8319088319088319E-2</v>
      </c>
      <c r="J31" s="23">
        <v>5.9401709401709399E-2</v>
      </c>
      <c r="K31" s="23">
        <v>0.1180911680911681</v>
      </c>
      <c r="L31" s="24">
        <v>35100</v>
      </c>
      <c r="M31" s="23">
        <v>0.6036772216547498</v>
      </c>
      <c r="N31" s="23">
        <v>1.8386108273748723E-2</v>
      </c>
      <c r="O31" s="23">
        <v>0.15423901940755874</v>
      </c>
      <c r="P31" s="23">
        <v>4.6475995914198161E-2</v>
      </c>
      <c r="Q31" s="23">
        <v>2.7579162410623085E-2</v>
      </c>
      <c r="R31" s="23">
        <v>6.0265577119509701E-2</v>
      </c>
      <c r="S31" s="23">
        <v>8.8866189989785502E-2</v>
      </c>
      <c r="T31" s="24">
        <v>9790</v>
      </c>
    </row>
    <row r="32" spans="2:20" x14ac:dyDescent="0.3">
      <c r="B32" s="33" t="s">
        <v>262</v>
      </c>
      <c r="C32" s="18" t="s">
        <v>265</v>
      </c>
      <c r="D32" s="18" t="s">
        <v>373</v>
      </c>
      <c r="E32" s="23">
        <v>0.73764822134387353</v>
      </c>
      <c r="F32" s="23">
        <v>2.0092226613965744E-2</v>
      </c>
      <c r="G32" s="23">
        <v>6.2911725955204223E-2</v>
      </c>
      <c r="H32" s="23">
        <v>1.5316205533596838E-2</v>
      </c>
      <c r="I32" s="23">
        <v>4.3478260869565216E-2</v>
      </c>
      <c r="J32" s="23">
        <v>7.5428194993412384E-2</v>
      </c>
      <c r="K32" s="23">
        <v>4.5289855072463768E-2</v>
      </c>
      <c r="L32" s="24">
        <v>30360</v>
      </c>
      <c r="M32" s="23">
        <v>0.76158301158301156</v>
      </c>
      <c r="N32" s="23">
        <v>1.4478764478764479E-2</v>
      </c>
      <c r="O32" s="23">
        <v>5.5984555984555984E-2</v>
      </c>
      <c r="P32" s="23">
        <v>1.5444015444015444E-2</v>
      </c>
      <c r="Q32" s="23">
        <v>2.7992277992277992E-2</v>
      </c>
      <c r="R32" s="23">
        <v>9.5559845559845563E-2</v>
      </c>
      <c r="S32" s="23">
        <v>2.7992277992277992E-2</v>
      </c>
      <c r="T32" s="24">
        <v>5180</v>
      </c>
    </row>
    <row r="33" spans="2:20" x14ac:dyDescent="0.3">
      <c r="B33" s="33" t="s">
        <v>262</v>
      </c>
      <c r="C33" s="18" t="s">
        <v>266</v>
      </c>
      <c r="D33" s="18" t="s">
        <v>352</v>
      </c>
      <c r="E33" s="23">
        <v>0.76320845341018251</v>
      </c>
      <c r="F33" s="23">
        <v>9.6061479346781949E-3</v>
      </c>
      <c r="G33" s="23">
        <v>8.6455331412103754E-3</v>
      </c>
      <c r="H33" s="23">
        <v>6.2439961575408258E-3</v>
      </c>
      <c r="I33" s="23">
        <v>6.2439961575408258E-3</v>
      </c>
      <c r="J33" s="23">
        <v>3.8424591738712775E-3</v>
      </c>
      <c r="K33" s="23">
        <v>0.20124879923150815</v>
      </c>
      <c r="L33" s="24">
        <v>10410</v>
      </c>
      <c r="M33" s="23">
        <v>0.79122182680901543</v>
      </c>
      <c r="N33" s="23">
        <v>8.3036773428232496E-3</v>
      </c>
      <c r="O33" s="23">
        <v>5.9311981020166073E-3</v>
      </c>
      <c r="P33" s="23">
        <v>5.9311981020166073E-3</v>
      </c>
      <c r="Q33" s="23">
        <v>4.7449584816132862E-3</v>
      </c>
      <c r="R33" s="23">
        <v>4.7449584816132862E-3</v>
      </c>
      <c r="S33" s="23">
        <v>0.17793594306049823</v>
      </c>
      <c r="T33" s="24">
        <v>4215</v>
      </c>
    </row>
    <row r="34" spans="2:20" x14ac:dyDescent="0.3">
      <c r="B34" s="33" t="s">
        <v>262</v>
      </c>
      <c r="C34" s="18" t="s">
        <v>267</v>
      </c>
      <c r="D34" s="18" t="s">
        <v>374</v>
      </c>
      <c r="E34" s="23">
        <v>0.50264326496087963</v>
      </c>
      <c r="F34" s="23">
        <v>2.4106576443222668E-2</v>
      </c>
      <c r="G34" s="23">
        <v>0.2180164939733559</v>
      </c>
      <c r="H34" s="23">
        <v>4.6310002114611969E-2</v>
      </c>
      <c r="I34" s="23">
        <v>3.6794248255445125E-2</v>
      </c>
      <c r="J34" s="23">
        <v>0.1389300063438359</v>
      </c>
      <c r="K34" s="23">
        <v>3.3199407908648761E-2</v>
      </c>
      <c r="L34" s="24">
        <v>23645</v>
      </c>
      <c r="M34" s="23">
        <v>0.58426132145508536</v>
      </c>
      <c r="N34" s="23">
        <v>1.9302152932442463E-2</v>
      </c>
      <c r="O34" s="23">
        <v>0.19302152932442465</v>
      </c>
      <c r="P34" s="23">
        <v>3.5634743875278395E-2</v>
      </c>
      <c r="Q34" s="23">
        <v>2.8953229398663696E-2</v>
      </c>
      <c r="R34" s="23">
        <v>0.12694877505567928</v>
      </c>
      <c r="S34" s="23">
        <v>1.1878247958426132E-2</v>
      </c>
      <c r="T34" s="24">
        <v>6735</v>
      </c>
    </row>
    <row r="35" spans="2:20" x14ac:dyDescent="0.3">
      <c r="B35" s="33" t="s">
        <v>262</v>
      </c>
      <c r="C35" s="18" t="s">
        <v>268</v>
      </c>
      <c r="D35" s="18" t="s">
        <v>375</v>
      </c>
      <c r="E35" s="23">
        <v>0.85850016966406517</v>
      </c>
      <c r="F35" s="23">
        <v>2.3074312860536138E-2</v>
      </c>
      <c r="G35" s="23">
        <v>4.3094672548354258E-2</v>
      </c>
      <c r="H35" s="23">
        <v>1.6287750254496098E-2</v>
      </c>
      <c r="I35" s="23">
        <v>1.2894468951476078E-2</v>
      </c>
      <c r="J35" s="23">
        <v>1.6966406515100101E-2</v>
      </c>
      <c r="K35" s="23">
        <v>2.9182219205972176E-2</v>
      </c>
      <c r="L35" s="24">
        <v>14735</v>
      </c>
      <c r="M35" s="23">
        <v>0.8733974358974359</v>
      </c>
      <c r="N35" s="23">
        <v>1.4423076923076924E-2</v>
      </c>
      <c r="O35" s="23">
        <v>4.0064102564102567E-2</v>
      </c>
      <c r="P35" s="23">
        <v>1.4423076923076924E-2</v>
      </c>
      <c r="Q35" s="23">
        <v>9.6153846153846159E-3</v>
      </c>
      <c r="R35" s="23">
        <v>1.4423076923076924E-2</v>
      </c>
      <c r="S35" s="23">
        <v>3.2051282051282048E-2</v>
      </c>
      <c r="T35" s="24">
        <v>3120</v>
      </c>
    </row>
    <row r="36" spans="2:20" x14ac:dyDescent="0.3">
      <c r="B36" s="33" t="s">
        <v>262</v>
      </c>
      <c r="C36" s="18" t="s">
        <v>269</v>
      </c>
      <c r="D36" s="18" t="s">
        <v>376</v>
      </c>
      <c r="E36" s="23">
        <v>0.81294964028776984</v>
      </c>
      <c r="F36" s="23">
        <v>2.1582733812949641E-2</v>
      </c>
      <c r="G36" s="23">
        <v>2.7877697841726619E-2</v>
      </c>
      <c r="H36" s="23">
        <v>1.1690647482014389E-2</v>
      </c>
      <c r="I36" s="23">
        <v>5.3956834532374104E-3</v>
      </c>
      <c r="J36" s="23">
        <v>0.12050359712230216</v>
      </c>
      <c r="K36" s="23">
        <v>0</v>
      </c>
      <c r="L36" s="24">
        <v>11120</v>
      </c>
      <c r="M36" s="23" t="s">
        <v>588</v>
      </c>
      <c r="N36" s="23" t="s">
        <v>588</v>
      </c>
      <c r="O36" s="23" t="s">
        <v>588</v>
      </c>
      <c r="P36" s="23" t="s">
        <v>588</v>
      </c>
      <c r="Q36" s="23" t="s">
        <v>588</v>
      </c>
      <c r="R36" s="23" t="s">
        <v>588</v>
      </c>
      <c r="S36" s="23" t="s">
        <v>588</v>
      </c>
      <c r="T36" s="24" t="s">
        <v>588</v>
      </c>
    </row>
    <row r="37" spans="2:20" x14ac:dyDescent="0.3">
      <c r="B37" s="33" t="s">
        <v>262</v>
      </c>
      <c r="C37" s="18" t="s">
        <v>270</v>
      </c>
      <c r="D37" s="18" t="s">
        <v>353</v>
      </c>
      <c r="E37" s="23">
        <v>0.76342394967423055</v>
      </c>
      <c r="F37" s="23">
        <v>2.3590204448438554E-2</v>
      </c>
      <c r="G37" s="23">
        <v>5.3695798696922037E-2</v>
      </c>
      <c r="H37" s="23">
        <v>5.3920467310716695E-2</v>
      </c>
      <c r="I37" s="23">
        <v>1.1233430689732645E-2</v>
      </c>
      <c r="J37" s="23">
        <v>2.403954167602786E-2</v>
      </c>
      <c r="K37" s="23">
        <v>7.0321276117726358E-2</v>
      </c>
      <c r="L37" s="24">
        <v>22255</v>
      </c>
      <c r="M37" s="23">
        <v>0.78670886075949364</v>
      </c>
      <c r="N37" s="23">
        <v>2.0253164556962026E-2</v>
      </c>
      <c r="O37" s="23">
        <v>5.4430379746835442E-2</v>
      </c>
      <c r="P37" s="23">
        <v>6.0126582278481014E-2</v>
      </c>
      <c r="Q37" s="23">
        <v>1.1392405063291139E-2</v>
      </c>
      <c r="R37" s="23">
        <v>2.5949367088607594E-2</v>
      </c>
      <c r="S37" s="23">
        <v>4.1772151898734178E-2</v>
      </c>
      <c r="T37" s="24">
        <v>7900</v>
      </c>
    </row>
    <row r="38" spans="2:20" x14ac:dyDescent="0.3">
      <c r="B38" s="33" t="s">
        <v>262</v>
      </c>
      <c r="C38" s="18" t="s">
        <v>271</v>
      </c>
      <c r="D38" s="18" t="s">
        <v>377</v>
      </c>
      <c r="E38" s="23">
        <v>0.58771220695230397</v>
      </c>
      <c r="F38" s="23">
        <v>3.4222581514416602E-2</v>
      </c>
      <c r="G38" s="23">
        <v>8.21880894637564E-2</v>
      </c>
      <c r="H38" s="23">
        <v>4.958232282403665E-2</v>
      </c>
      <c r="I38" s="23">
        <v>3.6108865534896256E-2</v>
      </c>
      <c r="J38" s="23">
        <v>6.6019940716787934E-2</v>
      </c>
      <c r="K38" s="23">
        <v>0.14362705470223661</v>
      </c>
      <c r="L38" s="24">
        <v>18555</v>
      </c>
      <c r="M38" s="23" t="s">
        <v>588</v>
      </c>
      <c r="N38" s="23" t="s">
        <v>588</v>
      </c>
      <c r="O38" s="23" t="s">
        <v>588</v>
      </c>
      <c r="P38" s="23" t="s">
        <v>588</v>
      </c>
      <c r="Q38" s="23" t="s">
        <v>588</v>
      </c>
      <c r="R38" s="23" t="s">
        <v>588</v>
      </c>
      <c r="S38" s="23" t="s">
        <v>588</v>
      </c>
      <c r="T38" s="24" t="s">
        <v>588</v>
      </c>
    </row>
    <row r="39" spans="2:20" x14ac:dyDescent="0.3">
      <c r="B39" s="33" t="s">
        <v>262</v>
      </c>
      <c r="C39" s="18" t="s">
        <v>272</v>
      </c>
      <c r="D39" s="18" t="s">
        <v>354</v>
      </c>
      <c r="E39" s="23">
        <v>0.68697854588796181</v>
      </c>
      <c r="F39" s="23">
        <v>2.6370679380214541E-2</v>
      </c>
      <c r="G39" s="23">
        <v>0.14272943980929678</v>
      </c>
      <c r="H39" s="23">
        <v>4.5589988081048867E-2</v>
      </c>
      <c r="I39" s="23">
        <v>1.5494636471990465E-2</v>
      </c>
      <c r="J39" s="23">
        <v>5.1102502979737785E-2</v>
      </c>
      <c r="K39" s="23">
        <v>3.1585220500595951E-2</v>
      </c>
      <c r="L39" s="24">
        <v>33560</v>
      </c>
      <c r="M39" s="23">
        <v>0.71149425287356327</v>
      </c>
      <c r="N39" s="23">
        <v>1.6858237547892719E-2</v>
      </c>
      <c r="O39" s="23">
        <v>0.13563218390804599</v>
      </c>
      <c r="P39" s="23">
        <v>4.4061302681992334E-2</v>
      </c>
      <c r="Q39" s="23">
        <v>1.4176245210727969E-2</v>
      </c>
      <c r="R39" s="23">
        <v>4.75095785440613E-2</v>
      </c>
      <c r="S39" s="23">
        <v>3.0268199233716476E-2</v>
      </c>
      <c r="T39" s="24">
        <v>13050</v>
      </c>
    </row>
    <row r="40" spans="2:20" x14ac:dyDescent="0.3">
      <c r="B40" s="33" t="s">
        <v>262</v>
      </c>
      <c r="C40" s="18" t="s">
        <v>273</v>
      </c>
      <c r="D40" s="18" t="s">
        <v>378</v>
      </c>
      <c r="E40" s="23">
        <v>0.70339570339570334</v>
      </c>
      <c r="F40" s="23">
        <v>2.1136521136521137E-2</v>
      </c>
      <c r="G40" s="23">
        <v>9.45945945945946E-2</v>
      </c>
      <c r="H40" s="23">
        <v>3.8115038115038115E-2</v>
      </c>
      <c r="I40" s="23">
        <v>4.72972972972973E-2</v>
      </c>
      <c r="J40" s="23">
        <v>6.5835065835065834E-2</v>
      </c>
      <c r="K40" s="23">
        <v>2.9625779625779627E-2</v>
      </c>
      <c r="L40" s="24">
        <v>28860</v>
      </c>
      <c r="M40" s="23">
        <v>0.79206859592711687</v>
      </c>
      <c r="N40" s="23">
        <v>9.6463022508038593E-3</v>
      </c>
      <c r="O40" s="23">
        <v>4.7159699892818867E-2</v>
      </c>
      <c r="P40" s="23">
        <v>8.5744908896034297E-3</v>
      </c>
      <c r="Q40" s="23">
        <v>2.8938906752411574E-2</v>
      </c>
      <c r="R40" s="23">
        <v>7.1811361200428719E-2</v>
      </c>
      <c r="S40" s="23">
        <v>4.1800643086816719E-2</v>
      </c>
      <c r="T40" s="24">
        <v>4665</v>
      </c>
    </row>
    <row r="41" spans="2:20" x14ac:dyDescent="0.3">
      <c r="B41" s="33" t="s">
        <v>274</v>
      </c>
      <c r="C41" s="18" t="s">
        <v>275</v>
      </c>
      <c r="D41" s="18" t="s">
        <v>355</v>
      </c>
      <c r="E41" s="23">
        <v>0.8048587010411502</v>
      </c>
      <c r="F41" s="23">
        <v>2.2012890431333663E-2</v>
      </c>
      <c r="G41" s="23">
        <v>5.0768468021814575E-2</v>
      </c>
      <c r="H41" s="23">
        <v>2.419434804164601E-2</v>
      </c>
      <c r="I41" s="23">
        <v>3.6390679226574123E-2</v>
      </c>
      <c r="J41" s="23">
        <v>3.7382250867625186E-2</v>
      </c>
      <c r="K41" s="23">
        <v>2.4392662369856221E-2</v>
      </c>
      <c r="L41" s="24">
        <v>50425</v>
      </c>
      <c r="M41" s="23">
        <v>0.82360570687418933</v>
      </c>
      <c r="N41" s="23">
        <v>2.1184608733246867E-2</v>
      </c>
      <c r="O41" s="23">
        <v>4.842196281884998E-2</v>
      </c>
      <c r="P41" s="23">
        <v>2.6805015131863379E-2</v>
      </c>
      <c r="Q41" s="23">
        <v>2.6372676178123649E-2</v>
      </c>
      <c r="R41" s="23">
        <v>2.8966709900562042E-2</v>
      </c>
      <c r="S41" s="23">
        <v>2.464332036316472E-2</v>
      </c>
      <c r="T41" s="24">
        <v>11565</v>
      </c>
    </row>
    <row r="42" spans="2:20" x14ac:dyDescent="0.3">
      <c r="B42" s="33" t="s">
        <v>274</v>
      </c>
      <c r="C42" s="18" t="s">
        <v>276</v>
      </c>
      <c r="D42" s="18" t="s">
        <v>379</v>
      </c>
      <c r="E42" s="23">
        <v>0.85353636545782408</v>
      </c>
      <c r="F42" s="23">
        <v>8.8826554464703136E-3</v>
      </c>
      <c r="G42" s="23">
        <v>2.4978294263006746E-2</v>
      </c>
      <c r="H42" s="23">
        <v>1.1487343885660856E-2</v>
      </c>
      <c r="I42" s="23">
        <v>1.9568556735457158E-2</v>
      </c>
      <c r="J42" s="23">
        <v>5.683563748079877E-2</v>
      </c>
      <c r="K42" s="23">
        <v>2.4711146730782074E-2</v>
      </c>
      <c r="L42" s="24">
        <v>74865</v>
      </c>
      <c r="M42" s="23">
        <v>0.89399744572158368</v>
      </c>
      <c r="N42" s="23">
        <v>4.8531289910600257E-3</v>
      </c>
      <c r="O42" s="23">
        <v>1.5581098339719029E-2</v>
      </c>
      <c r="P42" s="23">
        <v>7.6628352490421452E-3</v>
      </c>
      <c r="Q42" s="23">
        <v>1.277139208173691E-2</v>
      </c>
      <c r="R42" s="23">
        <v>4.2401021711366539E-2</v>
      </c>
      <c r="S42" s="23">
        <v>2.27330779054917E-2</v>
      </c>
      <c r="T42" s="24">
        <v>19575</v>
      </c>
    </row>
    <row r="43" spans="2:20" x14ac:dyDescent="0.3">
      <c r="B43" s="33" t="s">
        <v>274</v>
      </c>
      <c r="C43" s="18" t="s">
        <v>277</v>
      </c>
      <c r="D43" s="18" t="s">
        <v>380</v>
      </c>
      <c r="E43" s="23">
        <v>0.79902951880307316</v>
      </c>
      <c r="F43" s="23">
        <v>1.0109179134654266E-2</v>
      </c>
      <c r="G43" s="23">
        <v>1.2333198544278204E-2</v>
      </c>
      <c r="H43" s="23">
        <v>7.4807925596441565E-3</v>
      </c>
      <c r="I43" s="23">
        <v>3.0529720986655885E-2</v>
      </c>
      <c r="J43" s="23">
        <v>9.4217549534977754E-2</v>
      </c>
      <c r="K43" s="23">
        <v>4.6300040436716539E-2</v>
      </c>
      <c r="L43" s="24">
        <v>24730</v>
      </c>
      <c r="M43" s="23">
        <v>0.80922098569157397</v>
      </c>
      <c r="N43" s="23">
        <v>9.0090090090090089E-3</v>
      </c>
      <c r="O43" s="23">
        <v>9.538950715421303E-3</v>
      </c>
      <c r="P43" s="23">
        <v>5.8293587705352413E-3</v>
      </c>
      <c r="Q43" s="23">
        <v>2.9146793852676205E-2</v>
      </c>
      <c r="R43" s="23">
        <v>0.10651828298887123</v>
      </c>
      <c r="S43" s="23">
        <v>3.1266560678325381E-2</v>
      </c>
      <c r="T43" s="24">
        <v>9435</v>
      </c>
    </row>
    <row r="44" spans="2:20" x14ac:dyDescent="0.3">
      <c r="B44" s="33" t="s">
        <v>274</v>
      </c>
      <c r="C44" s="18" t="s">
        <v>278</v>
      </c>
      <c r="D44" s="18" t="s">
        <v>356</v>
      </c>
      <c r="E44" s="23">
        <v>0.66094123084032963</v>
      </c>
      <c r="F44" s="23">
        <v>2.5957020719402295E-2</v>
      </c>
      <c r="G44" s="23">
        <v>0.18739890626203498</v>
      </c>
      <c r="H44" s="23">
        <v>3.7048447970422858E-2</v>
      </c>
      <c r="I44" s="23">
        <v>3.6663328968651314E-2</v>
      </c>
      <c r="J44" s="23">
        <v>1.340214126164985E-2</v>
      </c>
      <c r="K44" s="23">
        <v>3.8665947777863363E-2</v>
      </c>
      <c r="L44" s="24">
        <v>64915</v>
      </c>
      <c r="M44" s="23">
        <v>0.75289017341040465</v>
      </c>
      <c r="N44" s="23">
        <v>1.8786127167630059E-2</v>
      </c>
      <c r="O44" s="23">
        <v>0.12023121387283237</v>
      </c>
      <c r="P44" s="23">
        <v>3.3526011560693639E-2</v>
      </c>
      <c r="Q44" s="23">
        <v>2.6011560693641619E-2</v>
      </c>
      <c r="R44" s="23">
        <v>1.2716763005780347E-2</v>
      </c>
      <c r="S44" s="23">
        <v>3.5838150289017344E-2</v>
      </c>
      <c r="T44" s="24">
        <v>17300</v>
      </c>
    </row>
    <row r="45" spans="2:20" x14ac:dyDescent="0.3">
      <c r="B45" s="33" t="s">
        <v>279</v>
      </c>
      <c r="C45" s="18" t="s">
        <v>280</v>
      </c>
      <c r="D45" s="18" t="s">
        <v>381</v>
      </c>
      <c r="E45" s="23">
        <v>0.80761736049601418</v>
      </c>
      <c r="F45" s="23">
        <v>1.3108945969884853E-2</v>
      </c>
      <c r="G45" s="23">
        <v>4.3401240035429584E-2</v>
      </c>
      <c r="H45" s="23">
        <v>1.1514614703277236E-2</v>
      </c>
      <c r="I45" s="23">
        <v>1.4171833480956599E-2</v>
      </c>
      <c r="J45" s="23">
        <v>7.6173604960141722E-2</v>
      </c>
      <c r="K45" s="23">
        <v>3.3835252435783877E-2</v>
      </c>
      <c r="L45" s="24">
        <v>28225</v>
      </c>
      <c r="M45" s="23">
        <v>0.84366117111995453</v>
      </c>
      <c r="N45" s="23">
        <v>7.9590676520750435E-3</v>
      </c>
      <c r="O45" s="23">
        <v>2.6719727117680499E-2</v>
      </c>
      <c r="P45" s="23">
        <v>7.9590676520750435E-3</v>
      </c>
      <c r="Q45" s="23">
        <v>8.5275724843661173E-3</v>
      </c>
      <c r="R45" s="23">
        <v>7.9590676520750428E-2</v>
      </c>
      <c r="S45" s="23">
        <v>2.6151222285389426E-2</v>
      </c>
      <c r="T45" s="24">
        <v>8795</v>
      </c>
    </row>
    <row r="46" spans="2:20" x14ac:dyDescent="0.3">
      <c r="B46" s="33" t="s">
        <v>279</v>
      </c>
      <c r="C46" s="18" t="s">
        <v>281</v>
      </c>
      <c r="D46" s="18" t="s">
        <v>357</v>
      </c>
      <c r="E46" s="23">
        <v>0.68019093078758952</v>
      </c>
      <c r="F46" s="23">
        <v>2.6968973747016706E-2</v>
      </c>
      <c r="G46" s="23">
        <v>0.13311455847255371</v>
      </c>
      <c r="H46" s="23">
        <v>5.1491646778042958E-2</v>
      </c>
      <c r="I46" s="23">
        <v>4.2780429594272078E-2</v>
      </c>
      <c r="J46" s="23">
        <v>4.3496420047732694E-2</v>
      </c>
      <c r="K46" s="23">
        <v>2.1957040572792363E-2</v>
      </c>
      <c r="L46" s="24">
        <v>83800</v>
      </c>
      <c r="M46" s="23">
        <v>0.80378096479791394</v>
      </c>
      <c r="N46" s="23">
        <v>1.2385919165580182E-2</v>
      </c>
      <c r="O46" s="23">
        <v>8.3767926988265975E-2</v>
      </c>
      <c r="P46" s="23">
        <v>2.4119947848761408E-2</v>
      </c>
      <c r="Q46" s="23">
        <v>1.8578878748370272E-2</v>
      </c>
      <c r="R46" s="23">
        <v>3.3246414602346806E-2</v>
      </c>
      <c r="S46" s="23">
        <v>2.4119947848761408E-2</v>
      </c>
      <c r="T46" s="24">
        <v>15340</v>
      </c>
    </row>
    <row r="47" spans="2:20" x14ac:dyDescent="0.3">
      <c r="B47" s="33" t="s">
        <v>279</v>
      </c>
      <c r="C47" s="18" t="s">
        <v>282</v>
      </c>
      <c r="D47" s="18" t="s">
        <v>382</v>
      </c>
      <c r="E47" s="23">
        <v>0.8252284595300261</v>
      </c>
      <c r="F47" s="23">
        <v>1.2891644908616188E-2</v>
      </c>
      <c r="G47" s="23">
        <v>1.6808093994778069E-2</v>
      </c>
      <c r="H47" s="23">
        <v>1.2483681462140992E-2</v>
      </c>
      <c r="I47" s="23">
        <v>4.1204308093994779E-2</v>
      </c>
      <c r="J47" s="23">
        <v>6.7150783289817231E-2</v>
      </c>
      <c r="K47" s="23">
        <v>2.4233028720626631E-2</v>
      </c>
      <c r="L47" s="24">
        <v>61280</v>
      </c>
      <c r="M47" s="23">
        <v>0.82639159205916701</v>
      </c>
      <c r="N47" s="23">
        <v>9.3421564811210587E-3</v>
      </c>
      <c r="O47" s="23">
        <v>1.4013234721681589E-2</v>
      </c>
      <c r="P47" s="23">
        <v>1.1677695601401323E-2</v>
      </c>
      <c r="Q47" s="23">
        <v>4.1261191124951344E-2</v>
      </c>
      <c r="R47" s="23">
        <v>7.9408330089528995E-2</v>
      </c>
      <c r="S47" s="23">
        <v>1.8295056442195406E-2</v>
      </c>
      <c r="T47" s="24">
        <v>12845</v>
      </c>
    </row>
    <row r="48" spans="2:20" x14ac:dyDescent="0.3">
      <c r="B48" s="33" t="s">
        <v>283</v>
      </c>
      <c r="C48" s="18" t="s">
        <v>284</v>
      </c>
      <c r="D48" s="18" t="s">
        <v>383</v>
      </c>
      <c r="E48" s="23">
        <v>0.79861728395061726</v>
      </c>
      <c r="F48" s="23">
        <v>2.2518518518518518E-2</v>
      </c>
      <c r="G48" s="23">
        <v>4.849382716049383E-2</v>
      </c>
      <c r="H48" s="23">
        <v>4.1876543209876542E-2</v>
      </c>
      <c r="I48" s="23">
        <v>1.9358024691358024E-2</v>
      </c>
      <c r="J48" s="23">
        <v>4.612345679012346E-2</v>
      </c>
      <c r="K48" s="23">
        <v>2.2913580246913579E-2</v>
      </c>
      <c r="L48" s="24">
        <v>50625</v>
      </c>
      <c r="M48" s="23">
        <v>0.86181015452538634</v>
      </c>
      <c r="N48" s="23">
        <v>1.41280353200883E-2</v>
      </c>
      <c r="O48" s="23">
        <v>2.3399558498896248E-2</v>
      </c>
      <c r="P48" s="23">
        <v>1.8101545253863136E-2</v>
      </c>
      <c r="Q48" s="23">
        <v>1.3245033112582781E-2</v>
      </c>
      <c r="R48" s="23">
        <v>3.9735099337748346E-2</v>
      </c>
      <c r="S48" s="23">
        <v>2.9580573951434878E-2</v>
      </c>
      <c r="T48" s="24">
        <v>11325</v>
      </c>
    </row>
    <row r="49" spans="2:20" x14ac:dyDescent="0.3">
      <c r="B49" s="33" t="s">
        <v>283</v>
      </c>
      <c r="C49" s="18" t="s">
        <v>285</v>
      </c>
      <c r="D49" s="18" t="s">
        <v>358</v>
      </c>
      <c r="E49" s="23">
        <v>0.64261954261954257</v>
      </c>
      <c r="F49" s="23">
        <v>2.0790020790020791E-2</v>
      </c>
      <c r="G49" s="23">
        <v>0.1891891891891892</v>
      </c>
      <c r="H49" s="23">
        <v>2.9313929313929316E-2</v>
      </c>
      <c r="I49" s="23">
        <v>4.5738045738045741E-2</v>
      </c>
      <c r="J49" s="23">
        <v>4.5114345114345117E-2</v>
      </c>
      <c r="K49" s="23">
        <v>2.7234927234927236E-2</v>
      </c>
      <c r="L49" s="24">
        <v>24050</v>
      </c>
      <c r="M49" s="23">
        <v>0.73383253914227364</v>
      </c>
      <c r="N49" s="23">
        <v>1.7018379850238258E-2</v>
      </c>
      <c r="O49" s="23">
        <v>0.13138189244383935</v>
      </c>
      <c r="P49" s="23">
        <v>2.722940776038121E-2</v>
      </c>
      <c r="Q49" s="23">
        <v>3.5398230088495575E-2</v>
      </c>
      <c r="R49" s="23">
        <v>4.2205582028590878E-2</v>
      </c>
      <c r="S49" s="23">
        <v>1.2933968686181076E-2</v>
      </c>
      <c r="T49" s="24">
        <v>7345</v>
      </c>
    </row>
    <row r="50" spans="2:20" x14ac:dyDescent="0.3">
      <c r="B50" s="33" t="s">
        <v>283</v>
      </c>
      <c r="C50" s="18" t="s">
        <v>286</v>
      </c>
      <c r="D50" s="18" t="s">
        <v>359</v>
      </c>
      <c r="E50" s="23">
        <v>0.73679444612134015</v>
      </c>
      <c r="F50" s="23">
        <v>1.8110473890733475E-2</v>
      </c>
      <c r="G50" s="23">
        <v>1.7808632659221248E-2</v>
      </c>
      <c r="H50" s="23">
        <v>8.7533957138545126E-3</v>
      </c>
      <c r="I50" s="23">
        <v>8.602475098098401E-3</v>
      </c>
      <c r="J50" s="23">
        <v>0.19514035617265318</v>
      </c>
      <c r="K50" s="23">
        <v>1.4790220344099004E-2</v>
      </c>
      <c r="L50" s="24">
        <v>33130</v>
      </c>
      <c r="M50" s="23">
        <v>0.74357441721458462</v>
      </c>
      <c r="N50" s="23">
        <v>1.7931858936043037E-2</v>
      </c>
      <c r="O50" s="23">
        <v>1.2552301255230125E-2</v>
      </c>
      <c r="P50" s="23">
        <v>7.7704722056186493E-3</v>
      </c>
      <c r="Q50" s="23">
        <v>7.1727435744172148E-3</v>
      </c>
      <c r="R50" s="23">
        <v>0.20322773460848775</v>
      </c>
      <c r="S50" s="23">
        <v>8.368200836820083E-3</v>
      </c>
      <c r="T50" s="24">
        <v>8365</v>
      </c>
    </row>
    <row r="51" spans="2:20" x14ac:dyDescent="0.3">
      <c r="B51" s="33" t="s">
        <v>283</v>
      </c>
      <c r="C51" s="18" t="s">
        <v>287</v>
      </c>
      <c r="D51" s="18" t="s">
        <v>384</v>
      </c>
      <c r="E51" s="23">
        <v>0.77581261950286806</v>
      </c>
      <c r="F51" s="23">
        <v>1.27868068833652E-2</v>
      </c>
      <c r="G51" s="23">
        <v>3.0951242829827915E-2</v>
      </c>
      <c r="H51" s="23">
        <v>1.4459847036328872E-2</v>
      </c>
      <c r="I51" s="23">
        <v>2.4378585086042064E-2</v>
      </c>
      <c r="J51" s="23">
        <v>8.9268642447418736E-2</v>
      </c>
      <c r="K51" s="23">
        <v>5.2461759082217972E-2</v>
      </c>
      <c r="L51" s="24">
        <v>41840</v>
      </c>
      <c r="M51" s="23">
        <v>0.78872151409810742</v>
      </c>
      <c r="N51" s="23">
        <v>7.7249903437620702E-3</v>
      </c>
      <c r="O51" s="23">
        <v>2.5492468134414831E-2</v>
      </c>
      <c r="P51" s="23">
        <v>1.1587485515643106E-2</v>
      </c>
      <c r="Q51" s="23">
        <v>1.9698725376593278E-2</v>
      </c>
      <c r="R51" s="23">
        <v>0.10235612205484743</v>
      </c>
      <c r="S51" s="23">
        <v>4.4804943993820005E-2</v>
      </c>
      <c r="T51" s="24">
        <v>12945</v>
      </c>
    </row>
    <row r="52" spans="2:20" x14ac:dyDescent="0.3">
      <c r="B52" s="33" t="s">
        <v>283</v>
      </c>
      <c r="C52" s="18" t="s">
        <v>288</v>
      </c>
      <c r="D52" s="18" t="s">
        <v>385</v>
      </c>
      <c r="E52" s="23">
        <v>0.55031210986267165</v>
      </c>
      <c r="F52" s="23">
        <v>1.7602996254681647E-2</v>
      </c>
      <c r="G52" s="23">
        <v>6.9912609238451939E-2</v>
      </c>
      <c r="H52" s="23">
        <v>2.3345817727840199E-2</v>
      </c>
      <c r="I52" s="23">
        <v>4.2946317103620471E-2</v>
      </c>
      <c r="J52" s="23">
        <v>0.11947565543071161</v>
      </c>
      <c r="K52" s="23">
        <v>0.17652933832709114</v>
      </c>
      <c r="L52" s="24">
        <v>40050</v>
      </c>
      <c r="M52" s="23">
        <v>0.67510259917920656</v>
      </c>
      <c r="N52" s="23">
        <v>1.3679890560875513E-2</v>
      </c>
      <c r="O52" s="23">
        <v>5.4035567715458276E-2</v>
      </c>
      <c r="P52" s="23">
        <v>2.5991792065663474E-2</v>
      </c>
      <c r="Q52" s="23">
        <v>3.6251709986320109E-2</v>
      </c>
      <c r="R52" s="23">
        <v>0.1744186046511628</v>
      </c>
      <c r="S52" s="23">
        <v>1.9835841313269494E-2</v>
      </c>
      <c r="T52" s="24">
        <v>7310</v>
      </c>
    </row>
    <row r="53" spans="2:20" x14ac:dyDescent="0.3">
      <c r="B53" s="33" t="s">
        <v>283</v>
      </c>
      <c r="C53" s="18" t="s">
        <v>289</v>
      </c>
      <c r="D53" s="18" t="s">
        <v>360</v>
      </c>
      <c r="E53" s="23">
        <v>0.62033314187248711</v>
      </c>
      <c r="F53" s="23">
        <v>1.7231476163124641E-2</v>
      </c>
      <c r="G53" s="23">
        <v>6.0597357840321657E-2</v>
      </c>
      <c r="H53" s="23">
        <v>1.9529006318207927E-2</v>
      </c>
      <c r="I53" s="23">
        <v>4.30786904078116E-2</v>
      </c>
      <c r="J53" s="23">
        <v>0.20850086157380815</v>
      </c>
      <c r="K53" s="23">
        <v>3.0729465824238942E-2</v>
      </c>
      <c r="L53" s="24">
        <v>17410</v>
      </c>
      <c r="M53" s="23">
        <v>0.64</v>
      </c>
      <c r="N53" s="23">
        <v>1.3793103448275862E-2</v>
      </c>
      <c r="O53" s="23">
        <v>0.04</v>
      </c>
      <c r="P53" s="23">
        <v>1.9310344827586208E-2</v>
      </c>
      <c r="Q53" s="23">
        <v>3.4482758620689655E-2</v>
      </c>
      <c r="R53" s="23">
        <v>0.22896551724137931</v>
      </c>
      <c r="S53" s="23">
        <v>2.3448275862068966E-2</v>
      </c>
      <c r="T53" s="24">
        <v>3625</v>
      </c>
    </row>
    <row r="54" spans="2:20" x14ac:dyDescent="0.3">
      <c r="B54" s="33" t="s">
        <v>290</v>
      </c>
      <c r="C54" s="18" t="s">
        <v>291</v>
      </c>
      <c r="D54" s="18" t="s">
        <v>361</v>
      </c>
      <c r="E54" s="23">
        <v>0.87301324503311262</v>
      </c>
      <c r="F54" s="23">
        <v>9.2715231788079479E-3</v>
      </c>
      <c r="G54" s="23">
        <v>9.7682119205298006E-3</v>
      </c>
      <c r="H54" s="23">
        <v>5.794701986754967E-3</v>
      </c>
      <c r="I54" s="23">
        <v>8.4437086092715233E-3</v>
      </c>
      <c r="J54" s="23">
        <v>3.2781456953642381E-2</v>
      </c>
      <c r="K54" s="23">
        <v>6.1092715231788081E-2</v>
      </c>
      <c r="L54" s="24">
        <v>30200</v>
      </c>
      <c r="M54" s="23">
        <v>0.89943609022556392</v>
      </c>
      <c r="N54" s="23">
        <v>6.5789473684210523E-3</v>
      </c>
      <c r="O54" s="23">
        <v>5.6390977443609019E-3</v>
      </c>
      <c r="P54" s="23">
        <v>5.6390977443609019E-3</v>
      </c>
      <c r="Q54" s="23">
        <v>5.6390977443609019E-3</v>
      </c>
      <c r="R54" s="23">
        <v>2.5375939849624059E-2</v>
      </c>
      <c r="S54" s="23">
        <v>5.1691729323308268E-2</v>
      </c>
      <c r="T54" s="24">
        <v>5320</v>
      </c>
    </row>
    <row r="55" spans="2:20" x14ac:dyDescent="0.3">
      <c r="B55" s="33" t="s">
        <v>290</v>
      </c>
      <c r="C55" s="18" t="s">
        <v>292</v>
      </c>
      <c r="D55" s="18" t="s">
        <v>386</v>
      </c>
      <c r="E55" s="23">
        <v>0.83898305084745761</v>
      </c>
      <c r="F55" s="23">
        <v>1.386748844375963E-2</v>
      </c>
      <c r="G55" s="23">
        <v>3.2614278376990241E-2</v>
      </c>
      <c r="H55" s="23">
        <v>1.6692347200821776E-2</v>
      </c>
      <c r="I55" s="23">
        <v>1.566512583461736E-2</v>
      </c>
      <c r="J55" s="23">
        <v>3.0303030303030304E-2</v>
      </c>
      <c r="K55" s="23">
        <v>5.1874678993323063E-2</v>
      </c>
      <c r="L55" s="24">
        <v>19470</v>
      </c>
      <c r="M55" s="23">
        <v>0.8571428571428571</v>
      </c>
      <c r="N55" s="23">
        <v>1.0714285714285714E-2</v>
      </c>
      <c r="O55" s="23">
        <v>2.2321428571428572E-2</v>
      </c>
      <c r="P55" s="23">
        <v>1.1607142857142858E-2</v>
      </c>
      <c r="Q55" s="23">
        <v>1.1607142857142858E-2</v>
      </c>
      <c r="R55" s="23">
        <v>3.125E-2</v>
      </c>
      <c r="S55" s="23">
        <v>5.5357142857142855E-2</v>
      </c>
      <c r="T55" s="24">
        <v>5600</v>
      </c>
    </row>
    <row r="56" spans="2:20" x14ac:dyDescent="0.3">
      <c r="B56" s="33" t="s">
        <v>290</v>
      </c>
      <c r="C56" s="18" t="s">
        <v>293</v>
      </c>
      <c r="D56" s="18" t="s">
        <v>362</v>
      </c>
      <c r="E56" s="23">
        <v>0.78882438316400583</v>
      </c>
      <c r="F56" s="23">
        <v>2.2859216255442672E-2</v>
      </c>
      <c r="G56" s="23">
        <v>2.358490566037736E-2</v>
      </c>
      <c r="H56" s="23">
        <v>1.632801161103048E-2</v>
      </c>
      <c r="I56" s="23">
        <v>1.4876632801161103E-2</v>
      </c>
      <c r="J56" s="23">
        <v>6.6400580551523952E-2</v>
      </c>
      <c r="K56" s="23">
        <v>6.7489114658925986E-2</v>
      </c>
      <c r="L56" s="24">
        <v>13780</v>
      </c>
      <c r="M56" s="23">
        <v>0.81241184767277852</v>
      </c>
      <c r="N56" s="23">
        <v>1.4104372355430184E-2</v>
      </c>
      <c r="O56" s="23">
        <v>2.1156558533145273E-2</v>
      </c>
      <c r="P56" s="23">
        <v>1.5514809590973202E-2</v>
      </c>
      <c r="Q56" s="23">
        <v>1.2693935119887164E-2</v>
      </c>
      <c r="R56" s="23">
        <v>6.6290550070521856E-2</v>
      </c>
      <c r="S56" s="23">
        <v>5.9238363892806768E-2</v>
      </c>
      <c r="T56" s="24">
        <v>3545</v>
      </c>
    </row>
    <row r="57" spans="2:20" x14ac:dyDescent="0.3">
      <c r="B57" s="33" t="s">
        <v>290</v>
      </c>
      <c r="C57" s="18" t="s">
        <v>294</v>
      </c>
      <c r="D57" s="18" t="s">
        <v>363</v>
      </c>
      <c r="E57" s="23">
        <v>0.65673981191222575</v>
      </c>
      <c r="F57" s="23">
        <v>5.4858934169278997E-3</v>
      </c>
      <c r="G57" s="23">
        <v>9.0125391849529782E-3</v>
      </c>
      <c r="H57" s="23">
        <v>3.5266457680250786E-3</v>
      </c>
      <c r="I57" s="23">
        <v>3.134796238244514E-3</v>
      </c>
      <c r="J57" s="23">
        <v>0.15517241379310345</v>
      </c>
      <c r="K57" s="23">
        <v>0.16731974921630094</v>
      </c>
      <c r="L57" s="24">
        <v>12760</v>
      </c>
      <c r="M57" s="23" t="s">
        <v>588</v>
      </c>
      <c r="N57" s="23" t="s">
        <v>588</v>
      </c>
      <c r="O57" s="23" t="s">
        <v>588</v>
      </c>
      <c r="P57" s="23" t="s">
        <v>588</v>
      </c>
      <c r="Q57" s="23" t="s">
        <v>588</v>
      </c>
      <c r="R57" s="23" t="s">
        <v>588</v>
      </c>
      <c r="S57" s="23" t="s">
        <v>588</v>
      </c>
      <c r="T57" s="24" t="s">
        <v>588</v>
      </c>
    </row>
    <row r="58" spans="2:20" x14ac:dyDescent="0.3">
      <c r="B58" s="33" t="s">
        <v>290</v>
      </c>
      <c r="C58" s="18" t="s">
        <v>295</v>
      </c>
      <c r="D58" s="18" t="s">
        <v>387</v>
      </c>
      <c r="E58" s="23">
        <v>0.94029850746268662</v>
      </c>
      <c r="F58" s="23">
        <v>1.0660980810234541E-2</v>
      </c>
      <c r="G58" s="23">
        <v>4.9751243781094526E-3</v>
      </c>
      <c r="H58" s="23">
        <v>5.6858564321250887E-3</v>
      </c>
      <c r="I58" s="23">
        <v>3.5536602700781805E-3</v>
      </c>
      <c r="J58" s="23">
        <v>2.1321961620469083E-3</v>
      </c>
      <c r="K58" s="23">
        <v>3.1982942430703626E-2</v>
      </c>
      <c r="L58" s="24">
        <v>7035</v>
      </c>
      <c r="M58" s="23">
        <v>0.96551724137931039</v>
      </c>
      <c r="N58" s="23">
        <v>6.8965517241379309E-3</v>
      </c>
      <c r="O58" s="23">
        <v>3.4482758620689655E-3</v>
      </c>
      <c r="P58" s="23">
        <v>3.4482758620689655E-3</v>
      </c>
      <c r="Q58" s="23">
        <v>3.4482758620689655E-3</v>
      </c>
      <c r="R58" s="23">
        <v>1.7241379310344827E-3</v>
      </c>
      <c r="S58" s="23">
        <v>1.7241379310344827E-2</v>
      </c>
      <c r="T58" s="24">
        <v>2900</v>
      </c>
    </row>
    <row r="59" spans="2:20" x14ac:dyDescent="0.3">
      <c r="B59" s="33" t="s">
        <v>290</v>
      </c>
      <c r="C59" s="18" t="s">
        <v>296</v>
      </c>
      <c r="D59" s="18" t="s">
        <v>388</v>
      </c>
      <c r="E59" s="23">
        <v>0.68943985307621669</v>
      </c>
      <c r="F59" s="23">
        <v>2.8282828282828285E-2</v>
      </c>
      <c r="G59" s="23">
        <v>3.9302112029384759E-2</v>
      </c>
      <c r="H59" s="23">
        <v>4.0404040404040407E-2</v>
      </c>
      <c r="I59" s="23">
        <v>2.5344352617079891E-2</v>
      </c>
      <c r="J59" s="23">
        <v>0.10651974288337925</v>
      </c>
      <c r="K59" s="23">
        <v>7.0707070707070704E-2</v>
      </c>
      <c r="L59" s="24">
        <v>27225</v>
      </c>
      <c r="M59" s="23">
        <v>0.73788150807899466</v>
      </c>
      <c r="N59" s="23">
        <v>1.4362657091561939E-2</v>
      </c>
      <c r="O59" s="23">
        <v>2.333931777378815E-2</v>
      </c>
      <c r="P59" s="23">
        <v>2.1543985637342909E-2</v>
      </c>
      <c r="Q59" s="23">
        <v>2.1543985637342909E-2</v>
      </c>
      <c r="R59" s="23">
        <v>0.14003590664272891</v>
      </c>
      <c r="S59" s="23">
        <v>3.949730700179533E-2</v>
      </c>
      <c r="T59" s="24">
        <v>2785</v>
      </c>
    </row>
    <row r="60" spans="2:20" x14ac:dyDescent="0.3">
      <c r="B60" s="33" t="s">
        <v>290</v>
      </c>
      <c r="C60" s="18" t="s">
        <v>297</v>
      </c>
      <c r="D60" s="18" t="s">
        <v>364</v>
      </c>
      <c r="E60" s="23">
        <v>0.76167360147942675</v>
      </c>
      <c r="F60" s="23">
        <v>1.3638465094775775E-2</v>
      </c>
      <c r="G60" s="23">
        <v>1.1095700416088766E-2</v>
      </c>
      <c r="H60" s="23">
        <v>6.2413314840499305E-3</v>
      </c>
      <c r="I60" s="23">
        <v>1.4100785945446139E-2</v>
      </c>
      <c r="J60" s="23">
        <v>0.10402219140083217</v>
      </c>
      <c r="K60" s="23">
        <v>8.8996763754045305E-2</v>
      </c>
      <c r="L60" s="24">
        <v>21630</v>
      </c>
      <c r="M60" s="23">
        <v>0.80548829701372071</v>
      </c>
      <c r="N60" s="23">
        <v>8.0710250201775618E-3</v>
      </c>
      <c r="O60" s="23">
        <v>1.0492332526230832E-2</v>
      </c>
      <c r="P60" s="23">
        <v>3.2284100080710249E-3</v>
      </c>
      <c r="Q60" s="23">
        <v>8.0710250201775618E-3</v>
      </c>
      <c r="R60" s="23">
        <v>9.3623890234059731E-2</v>
      </c>
      <c r="S60" s="23">
        <v>7.1025020177562556E-2</v>
      </c>
      <c r="T60" s="24">
        <v>6195</v>
      </c>
    </row>
    <row r="61" spans="2:20" ht="6.75" customHeight="1" x14ac:dyDescent="0.3"/>
    <row r="62" spans="2:20" x14ac:dyDescent="0.3">
      <c r="B62" s="33" t="s">
        <v>250</v>
      </c>
      <c r="C62" s="21" t="s">
        <v>38</v>
      </c>
      <c r="D62" s="18" t="s">
        <v>152</v>
      </c>
      <c r="E62" s="23">
        <v>0.61329394387001479</v>
      </c>
      <c r="F62" s="23">
        <v>2.9542097488921712E-2</v>
      </c>
      <c r="G62" s="23">
        <v>0.1740029542097489</v>
      </c>
      <c r="H62" s="23">
        <v>6.1742983751846378E-2</v>
      </c>
      <c r="I62" s="23">
        <v>1.6838995568685376E-2</v>
      </c>
      <c r="J62" s="23">
        <v>1.0930576070901034E-2</v>
      </c>
      <c r="K62" s="23">
        <v>9.3648449039881829E-2</v>
      </c>
      <c r="L62" s="24">
        <v>16925</v>
      </c>
      <c r="M62" s="23" t="s">
        <v>588</v>
      </c>
      <c r="N62" s="23" t="s">
        <v>588</v>
      </c>
      <c r="O62" s="23" t="s">
        <v>588</v>
      </c>
      <c r="P62" s="23" t="s">
        <v>588</v>
      </c>
      <c r="Q62" s="23" t="s">
        <v>588</v>
      </c>
      <c r="R62" s="23" t="s">
        <v>588</v>
      </c>
      <c r="S62" s="23" t="s">
        <v>588</v>
      </c>
      <c r="T62" s="24" t="s">
        <v>588</v>
      </c>
    </row>
    <row r="63" spans="2:20" x14ac:dyDescent="0.3">
      <c r="B63" s="33" t="s">
        <v>250</v>
      </c>
      <c r="C63" s="21" t="s">
        <v>40</v>
      </c>
      <c r="D63" s="18" t="s">
        <v>153</v>
      </c>
      <c r="E63" s="23">
        <v>0.6792622582096266</v>
      </c>
      <c r="F63" s="23">
        <v>1.9793072424651371E-2</v>
      </c>
      <c r="G63" s="23">
        <v>4.1835357624831308E-2</v>
      </c>
      <c r="H63" s="23">
        <v>1.3045434098065677E-2</v>
      </c>
      <c r="I63" s="23">
        <v>1.7543859649122806E-2</v>
      </c>
      <c r="J63" s="23">
        <v>4.0935672514619881E-2</v>
      </c>
      <c r="K63" s="23">
        <v>0.18758434547908232</v>
      </c>
      <c r="L63" s="24">
        <v>11115</v>
      </c>
      <c r="M63" s="23">
        <v>0.75347661188369153</v>
      </c>
      <c r="N63" s="23">
        <v>1.3906447534766119E-2</v>
      </c>
      <c r="O63" s="23">
        <v>2.9077117572692796E-2</v>
      </c>
      <c r="P63" s="23">
        <v>1.1378002528445006E-2</v>
      </c>
      <c r="Q63" s="23">
        <v>1.3906447534766119E-2</v>
      </c>
      <c r="R63" s="23">
        <v>4.0455120101137804E-2</v>
      </c>
      <c r="S63" s="23">
        <v>0.13653603034134007</v>
      </c>
      <c r="T63" s="24">
        <v>3955</v>
      </c>
    </row>
    <row r="64" spans="2:20" x14ac:dyDescent="0.3">
      <c r="B64" s="33" t="s">
        <v>250</v>
      </c>
      <c r="C64" s="21" t="s">
        <v>42</v>
      </c>
      <c r="D64" s="18" t="s">
        <v>300</v>
      </c>
      <c r="E64" s="23">
        <v>0.71741706161137442</v>
      </c>
      <c r="F64" s="23">
        <v>1.8957345971563982E-2</v>
      </c>
      <c r="G64" s="23">
        <v>4.2654028436018961E-2</v>
      </c>
      <c r="H64" s="23">
        <v>3.0213270142180094E-2</v>
      </c>
      <c r="I64" s="23">
        <v>4.7393364928909949E-2</v>
      </c>
      <c r="J64" s="23">
        <v>5.9241706161137442E-2</v>
      </c>
      <c r="K64" s="23">
        <v>8.412322274881516E-2</v>
      </c>
      <c r="L64" s="24">
        <v>8440</v>
      </c>
      <c r="M64" s="23">
        <v>0.75697211155378485</v>
      </c>
      <c r="N64" s="23">
        <v>1.5936254980079681E-2</v>
      </c>
      <c r="O64" s="23">
        <v>4.1168658698539175E-2</v>
      </c>
      <c r="P64" s="23">
        <v>2.9216467463479414E-2</v>
      </c>
      <c r="Q64" s="23">
        <v>3.5856573705179286E-2</v>
      </c>
      <c r="R64" s="23">
        <v>5.7104913678618856E-2</v>
      </c>
      <c r="S64" s="23">
        <v>6.3745019920318724E-2</v>
      </c>
      <c r="T64" s="24">
        <v>3765</v>
      </c>
    </row>
    <row r="65" spans="2:20" x14ac:dyDescent="0.3">
      <c r="B65" s="33" t="s">
        <v>250</v>
      </c>
      <c r="C65" s="21" t="s">
        <v>43</v>
      </c>
      <c r="D65" s="18" t="s">
        <v>301</v>
      </c>
      <c r="E65" s="23">
        <v>0.74843641417651141</v>
      </c>
      <c r="F65" s="23">
        <v>1.8763029881862403E-2</v>
      </c>
      <c r="G65" s="23">
        <v>1.7025712300208478E-2</v>
      </c>
      <c r="H65" s="23">
        <v>1.4593467685892982E-2</v>
      </c>
      <c r="I65" s="23">
        <v>2.5017373175816541E-2</v>
      </c>
      <c r="J65" s="23">
        <v>6.6712995135510766E-2</v>
      </c>
      <c r="K65" s="23">
        <v>0.10945100764419737</v>
      </c>
      <c r="L65" s="24">
        <v>14390</v>
      </c>
      <c r="M65" s="23" t="s">
        <v>588</v>
      </c>
      <c r="N65" s="23" t="s">
        <v>588</v>
      </c>
      <c r="O65" s="23" t="s">
        <v>588</v>
      </c>
      <c r="P65" s="23" t="s">
        <v>588</v>
      </c>
      <c r="Q65" s="23" t="s">
        <v>588</v>
      </c>
      <c r="R65" s="23" t="s">
        <v>588</v>
      </c>
      <c r="S65" s="23" t="s">
        <v>588</v>
      </c>
      <c r="T65" s="24" t="s">
        <v>588</v>
      </c>
    </row>
    <row r="66" spans="2:20" x14ac:dyDescent="0.3">
      <c r="B66" s="33" t="s">
        <v>250</v>
      </c>
      <c r="C66" s="21" t="s">
        <v>45</v>
      </c>
      <c r="D66" s="18" t="s">
        <v>156</v>
      </c>
      <c r="E66" s="23">
        <v>0.94059405940594054</v>
      </c>
      <c r="F66" s="23">
        <v>1.9801980198019802E-3</v>
      </c>
      <c r="G66" s="23">
        <v>6.6006600660066007E-4</v>
      </c>
      <c r="H66" s="23">
        <v>3.3003300330033004E-3</v>
      </c>
      <c r="I66" s="23">
        <v>1.1221122112211221E-2</v>
      </c>
      <c r="J66" s="23">
        <v>4.0264026402640263E-2</v>
      </c>
      <c r="K66" s="23">
        <v>2.6402640264026403E-3</v>
      </c>
      <c r="L66" s="24">
        <v>7575</v>
      </c>
      <c r="M66" s="23">
        <v>0.89619377162629754</v>
      </c>
      <c r="N66" s="23">
        <v>0</v>
      </c>
      <c r="O66" s="23">
        <v>0</v>
      </c>
      <c r="P66" s="23">
        <v>0</v>
      </c>
      <c r="Q66" s="23">
        <v>3.4602076124567475E-3</v>
      </c>
      <c r="R66" s="23">
        <v>9.3425605536332182E-2</v>
      </c>
      <c r="S66" s="23">
        <v>3.4602076124567475E-3</v>
      </c>
      <c r="T66" s="24">
        <v>1445</v>
      </c>
    </row>
    <row r="67" spans="2:20" x14ac:dyDescent="0.3">
      <c r="B67" s="33" t="s">
        <v>250</v>
      </c>
      <c r="C67" s="21" t="s">
        <v>47</v>
      </c>
      <c r="D67" s="18" t="s">
        <v>158</v>
      </c>
      <c r="E67" s="23">
        <v>0.69628550619082297</v>
      </c>
      <c r="F67" s="23">
        <v>2.068463219227968E-2</v>
      </c>
      <c r="G67" s="23">
        <v>3.0152949745083757E-2</v>
      </c>
      <c r="H67" s="23">
        <v>2.9133284777858703E-2</v>
      </c>
      <c r="I67" s="23">
        <v>1.2381646030589949E-2</v>
      </c>
      <c r="J67" s="23">
        <v>5.127458120903132E-2</v>
      </c>
      <c r="K67" s="23">
        <v>0.16008739985433357</v>
      </c>
      <c r="L67" s="24">
        <v>34325</v>
      </c>
      <c r="M67" s="23">
        <v>0.75321494182486226</v>
      </c>
      <c r="N67" s="23">
        <v>1.3472137170851195E-2</v>
      </c>
      <c r="O67" s="23">
        <v>2.3270055113288425E-2</v>
      </c>
      <c r="P67" s="23">
        <v>2.5719534598897736E-2</v>
      </c>
      <c r="Q67" s="23">
        <v>1.2247397428046539E-2</v>
      </c>
      <c r="R67" s="23">
        <v>4.7764849969381504E-2</v>
      </c>
      <c r="S67" s="23">
        <v>0.12431108389467238</v>
      </c>
      <c r="T67" s="24">
        <v>8165</v>
      </c>
    </row>
    <row r="68" spans="2:20" x14ac:dyDescent="0.3">
      <c r="B68" s="33" t="s">
        <v>250</v>
      </c>
      <c r="C68" s="21" t="s">
        <v>48</v>
      </c>
      <c r="D68" s="18" t="s">
        <v>159</v>
      </c>
      <c r="E68" s="23">
        <v>0.66666666666666663</v>
      </c>
      <c r="F68" s="23">
        <v>2.5938189845474614E-2</v>
      </c>
      <c r="G68" s="23">
        <v>9.5474613686534218E-2</v>
      </c>
      <c r="H68" s="23">
        <v>6.8432671081677707E-2</v>
      </c>
      <c r="I68" s="23">
        <v>2.9801324503311258E-2</v>
      </c>
      <c r="J68" s="23">
        <v>8.1677704194260486E-2</v>
      </c>
      <c r="K68" s="23">
        <v>3.2008830022075052E-2</v>
      </c>
      <c r="L68" s="24">
        <v>9060</v>
      </c>
      <c r="M68" s="23">
        <v>0.70284237726098187</v>
      </c>
      <c r="N68" s="23">
        <v>2.0671834625322998E-2</v>
      </c>
      <c r="O68" s="23">
        <v>7.7519379844961239E-2</v>
      </c>
      <c r="P68" s="23">
        <v>6.9767441860465115E-2</v>
      </c>
      <c r="Q68" s="23">
        <v>2.5839793281653745E-2</v>
      </c>
      <c r="R68" s="23">
        <v>7.7519379844961239E-2</v>
      </c>
      <c r="S68" s="23">
        <v>2.3255813953488372E-2</v>
      </c>
      <c r="T68" s="24">
        <v>1935</v>
      </c>
    </row>
    <row r="69" spans="2:20" x14ac:dyDescent="0.3">
      <c r="B69" s="33" t="s">
        <v>250</v>
      </c>
      <c r="C69" s="21" t="s">
        <v>49</v>
      </c>
      <c r="D69" s="18" t="s">
        <v>302</v>
      </c>
      <c r="E69" s="23">
        <v>0.89435266999615826</v>
      </c>
      <c r="F69" s="23">
        <v>1.7287744909719554E-2</v>
      </c>
      <c r="G69" s="23">
        <v>2.1897810218978103E-2</v>
      </c>
      <c r="H69" s="23">
        <v>1.7287744909719554E-2</v>
      </c>
      <c r="I69" s="23">
        <v>1.152516327314637E-2</v>
      </c>
      <c r="J69" s="23">
        <v>1.7287744909719554E-2</v>
      </c>
      <c r="K69" s="23">
        <v>1.9976949673453707E-2</v>
      </c>
      <c r="L69" s="24">
        <v>13015</v>
      </c>
      <c r="M69" s="23">
        <v>0.90430622009569372</v>
      </c>
      <c r="N69" s="23">
        <v>7.9744816586921844E-3</v>
      </c>
      <c r="O69" s="23">
        <v>1.7543859649122806E-2</v>
      </c>
      <c r="P69" s="23">
        <v>1.1164274322169059E-2</v>
      </c>
      <c r="Q69" s="23">
        <v>6.379585326953748E-3</v>
      </c>
      <c r="R69" s="23">
        <v>1.9138755980861243E-2</v>
      </c>
      <c r="S69" s="23">
        <v>3.3492822966507178E-2</v>
      </c>
      <c r="T69" s="24">
        <v>3135</v>
      </c>
    </row>
    <row r="70" spans="2:20" x14ac:dyDescent="0.3">
      <c r="B70" s="33" t="s">
        <v>250</v>
      </c>
      <c r="C70" s="21" t="s">
        <v>50</v>
      </c>
      <c r="D70" s="18" t="s">
        <v>160</v>
      </c>
      <c r="E70" s="23">
        <v>0.73521767381416503</v>
      </c>
      <c r="F70" s="23">
        <v>1.8193632228719947E-2</v>
      </c>
      <c r="G70" s="23">
        <v>5.9129304743339828E-2</v>
      </c>
      <c r="H70" s="23">
        <v>2.5990903183885639E-2</v>
      </c>
      <c r="I70" s="23">
        <v>2.3066926575698504E-2</v>
      </c>
      <c r="J70" s="23">
        <v>0</v>
      </c>
      <c r="K70" s="23">
        <v>0.1387264457439896</v>
      </c>
      <c r="L70" s="24">
        <v>15390</v>
      </c>
      <c r="M70" s="23">
        <v>0.84452296819787986</v>
      </c>
      <c r="N70" s="23">
        <v>1.4134275618374558E-2</v>
      </c>
      <c r="O70" s="23">
        <v>5.3003533568904596E-2</v>
      </c>
      <c r="P70" s="23">
        <v>2.1201413427561839E-2</v>
      </c>
      <c r="Q70" s="23">
        <v>1.7667844522968199E-2</v>
      </c>
      <c r="R70" s="23">
        <v>0</v>
      </c>
      <c r="S70" s="23">
        <v>4.9469964664310952E-2</v>
      </c>
      <c r="T70" s="24">
        <v>2830</v>
      </c>
    </row>
    <row r="71" spans="2:20" x14ac:dyDescent="0.3">
      <c r="B71" s="33" t="s">
        <v>250</v>
      </c>
      <c r="C71" s="21" t="s">
        <v>58</v>
      </c>
      <c r="D71" s="18" t="s">
        <v>166</v>
      </c>
      <c r="E71" s="23">
        <v>0.78960274644433548</v>
      </c>
      <c r="F71" s="23">
        <v>3.3349681216282491E-2</v>
      </c>
      <c r="G71" s="23">
        <v>4.3158410985777343E-2</v>
      </c>
      <c r="H71" s="23">
        <v>4.2177538008827856E-2</v>
      </c>
      <c r="I71" s="23">
        <v>3.6292300147130946E-2</v>
      </c>
      <c r="J71" s="23">
        <v>5.590975968612065E-2</v>
      </c>
      <c r="K71" s="23">
        <v>0</v>
      </c>
      <c r="L71" s="24">
        <v>10195</v>
      </c>
      <c r="M71" s="23">
        <v>0.83333333333333337</v>
      </c>
      <c r="N71" s="23">
        <v>2.564102564102564E-2</v>
      </c>
      <c r="O71" s="23">
        <v>2.564102564102564E-2</v>
      </c>
      <c r="P71" s="23">
        <v>2.564102564102564E-2</v>
      </c>
      <c r="Q71" s="23">
        <v>3.8461538461538464E-2</v>
      </c>
      <c r="R71" s="23">
        <v>5.128205128205128E-2</v>
      </c>
      <c r="S71" s="23">
        <v>0</v>
      </c>
      <c r="T71" s="24">
        <v>390</v>
      </c>
    </row>
    <row r="72" spans="2:20" x14ac:dyDescent="0.3">
      <c r="B72" s="33" t="s">
        <v>250</v>
      </c>
      <c r="C72" s="21" t="s">
        <v>59</v>
      </c>
      <c r="D72" s="18" t="s">
        <v>167</v>
      </c>
      <c r="E72" s="23">
        <v>0.94313874147081123</v>
      </c>
      <c r="F72" s="23">
        <v>6.0652009097801364E-3</v>
      </c>
      <c r="G72" s="23">
        <v>1.061410159211524E-2</v>
      </c>
      <c r="H72" s="23">
        <v>9.8559514783927212E-3</v>
      </c>
      <c r="I72" s="23">
        <v>1.1372251705837756E-2</v>
      </c>
      <c r="J72" s="23">
        <v>1.9711902956785442E-2</v>
      </c>
      <c r="K72" s="23">
        <v>0</v>
      </c>
      <c r="L72" s="24">
        <v>6595</v>
      </c>
      <c r="M72" s="23">
        <v>0.95918367346938771</v>
      </c>
      <c r="N72" s="23">
        <v>2.2675736961451248E-3</v>
      </c>
      <c r="O72" s="23">
        <v>9.0702947845804991E-3</v>
      </c>
      <c r="P72" s="23">
        <v>6.8027210884353739E-3</v>
      </c>
      <c r="Q72" s="23">
        <v>6.8027210884353739E-3</v>
      </c>
      <c r="R72" s="23">
        <v>1.5873015873015872E-2</v>
      </c>
      <c r="S72" s="23">
        <v>0</v>
      </c>
      <c r="T72" s="24">
        <v>2205</v>
      </c>
    </row>
    <row r="73" spans="2:20" x14ac:dyDescent="0.3">
      <c r="B73" s="33" t="s">
        <v>250</v>
      </c>
      <c r="C73" s="21" t="s">
        <v>68</v>
      </c>
      <c r="D73" s="18" t="s">
        <v>303</v>
      </c>
      <c r="E73" s="23">
        <v>0.69744229569557081</v>
      </c>
      <c r="F73" s="23">
        <v>2.4329382407985028E-2</v>
      </c>
      <c r="G73" s="23">
        <v>0.12289457267623206</v>
      </c>
      <c r="H73" s="23">
        <v>3.3063006862133502E-2</v>
      </c>
      <c r="I73" s="23">
        <v>5.3025577043044295E-2</v>
      </c>
      <c r="J73" s="23">
        <v>6.2383031815346227E-2</v>
      </c>
      <c r="K73" s="23">
        <v>6.8621334996880846E-3</v>
      </c>
      <c r="L73" s="24">
        <v>8015</v>
      </c>
      <c r="M73" s="23">
        <v>0.72914285714285709</v>
      </c>
      <c r="N73" s="23">
        <v>1.8285714285714287E-2</v>
      </c>
      <c r="O73" s="23">
        <v>0.11085714285714286</v>
      </c>
      <c r="P73" s="23">
        <v>3.3142857142857141E-2</v>
      </c>
      <c r="Q73" s="23">
        <v>4.5714285714285714E-2</v>
      </c>
      <c r="R73" s="23">
        <v>5.7142857142857141E-2</v>
      </c>
      <c r="S73" s="23">
        <v>6.8571428571428568E-3</v>
      </c>
      <c r="T73" s="24">
        <v>4375</v>
      </c>
    </row>
    <row r="74" spans="2:20" x14ac:dyDescent="0.3">
      <c r="B74" s="33" t="s">
        <v>250</v>
      </c>
      <c r="C74" s="21" t="s">
        <v>69</v>
      </c>
      <c r="D74" s="18" t="s">
        <v>172</v>
      </c>
      <c r="E74" s="23">
        <v>0.8983364140480592</v>
      </c>
      <c r="F74" s="23">
        <v>9.242144177449169E-3</v>
      </c>
      <c r="G74" s="23">
        <v>1.0474430067775724E-2</v>
      </c>
      <c r="H74" s="23">
        <v>9.8582871226124465E-3</v>
      </c>
      <c r="I74" s="23">
        <v>1.1090573012939002E-2</v>
      </c>
      <c r="J74" s="23">
        <v>5.6069008009858284E-2</v>
      </c>
      <c r="K74" s="23">
        <v>4.9291435613062233E-3</v>
      </c>
      <c r="L74" s="24">
        <v>8115</v>
      </c>
      <c r="M74" s="23">
        <v>0.9096916299559471</v>
      </c>
      <c r="N74" s="23">
        <v>6.6079295154185024E-3</v>
      </c>
      <c r="O74" s="23">
        <v>6.6079295154185024E-3</v>
      </c>
      <c r="P74" s="23">
        <v>8.8105726872246704E-3</v>
      </c>
      <c r="Q74" s="23">
        <v>1.1013215859030838E-2</v>
      </c>
      <c r="R74" s="23">
        <v>5.7268722466960353E-2</v>
      </c>
      <c r="S74" s="23">
        <v>2.2026431718061676E-3</v>
      </c>
      <c r="T74" s="24">
        <v>2270</v>
      </c>
    </row>
    <row r="75" spans="2:20" x14ac:dyDescent="0.3">
      <c r="B75" s="33" t="s">
        <v>240</v>
      </c>
      <c r="C75" s="21" t="s">
        <v>21</v>
      </c>
      <c r="D75" s="18" t="s">
        <v>304</v>
      </c>
      <c r="E75" s="23" t="s">
        <v>588</v>
      </c>
      <c r="F75" s="23" t="s">
        <v>588</v>
      </c>
      <c r="G75" s="23" t="s">
        <v>588</v>
      </c>
      <c r="H75" s="23" t="s">
        <v>588</v>
      </c>
      <c r="I75" s="23" t="s">
        <v>588</v>
      </c>
      <c r="J75" s="23" t="s">
        <v>588</v>
      </c>
      <c r="K75" s="23" t="s">
        <v>588</v>
      </c>
      <c r="L75" s="24" t="s">
        <v>588</v>
      </c>
      <c r="M75" s="23" t="s">
        <v>588</v>
      </c>
      <c r="N75" s="23" t="s">
        <v>588</v>
      </c>
      <c r="O75" s="23" t="s">
        <v>588</v>
      </c>
      <c r="P75" s="23" t="s">
        <v>588</v>
      </c>
      <c r="Q75" s="23" t="s">
        <v>588</v>
      </c>
      <c r="R75" s="23" t="s">
        <v>588</v>
      </c>
      <c r="S75" s="23" t="s">
        <v>588</v>
      </c>
      <c r="T75" s="24" t="s">
        <v>588</v>
      </c>
    </row>
    <row r="76" spans="2:20" x14ac:dyDescent="0.3">
      <c r="B76" s="33" t="s">
        <v>240</v>
      </c>
      <c r="C76" s="21" t="s">
        <v>22</v>
      </c>
      <c r="D76" s="18" t="s">
        <v>141</v>
      </c>
      <c r="E76" s="23">
        <v>0.3562066306861989</v>
      </c>
      <c r="F76" s="23">
        <v>3.2382420971472627E-2</v>
      </c>
      <c r="G76" s="23">
        <v>0.3563993831919815</v>
      </c>
      <c r="H76" s="23">
        <v>0.13993831919814959</v>
      </c>
      <c r="I76" s="23">
        <v>8.3654587509637626E-2</v>
      </c>
      <c r="J76" s="23">
        <v>8.0956052428681567E-3</v>
      </c>
      <c r="K76" s="23">
        <v>2.3515805705474173E-2</v>
      </c>
      <c r="L76" s="24">
        <v>25940</v>
      </c>
      <c r="M76" s="23">
        <v>0.37124912770411722</v>
      </c>
      <c r="N76" s="23">
        <v>2.5819958129797628E-2</v>
      </c>
      <c r="O76" s="23">
        <v>0.33496161898115839</v>
      </c>
      <c r="P76" s="23">
        <v>0.14863921842288905</v>
      </c>
      <c r="Q76" s="23">
        <v>9.002093510118632E-2</v>
      </c>
      <c r="R76" s="23">
        <v>7.6762037683182132E-3</v>
      </c>
      <c r="S76" s="23">
        <v>2.1632937892533146E-2</v>
      </c>
      <c r="T76" s="24">
        <v>7165</v>
      </c>
    </row>
    <row r="77" spans="2:20" x14ac:dyDescent="0.3">
      <c r="B77" s="33" t="s">
        <v>240</v>
      </c>
      <c r="C77" s="21" t="s">
        <v>23</v>
      </c>
      <c r="D77" s="18" t="s">
        <v>305</v>
      </c>
      <c r="E77" s="23">
        <v>0.43786008230452678</v>
      </c>
      <c r="F77" s="23">
        <v>3.9506172839506172E-2</v>
      </c>
      <c r="G77" s="23">
        <v>0.22592592592592592</v>
      </c>
      <c r="H77" s="23">
        <v>7.9423868312757204E-2</v>
      </c>
      <c r="I77" s="23">
        <v>0.10123456790123457</v>
      </c>
      <c r="J77" s="23">
        <v>0.10823045267489712</v>
      </c>
      <c r="K77" s="23">
        <v>7.8189300411522639E-3</v>
      </c>
      <c r="L77" s="24">
        <v>12150</v>
      </c>
      <c r="M77" s="23">
        <v>0.46754807692307693</v>
      </c>
      <c r="N77" s="23">
        <v>2.6442307692307692E-2</v>
      </c>
      <c r="O77" s="23">
        <v>0.22716346153846154</v>
      </c>
      <c r="P77" s="23">
        <v>6.8509615384615391E-2</v>
      </c>
      <c r="Q77" s="23">
        <v>8.8942307692307696E-2</v>
      </c>
      <c r="R77" s="23">
        <v>0.11538461538461539</v>
      </c>
      <c r="S77" s="23">
        <v>6.0096153846153849E-3</v>
      </c>
      <c r="T77" s="24">
        <v>4160</v>
      </c>
    </row>
    <row r="78" spans="2:20" x14ac:dyDescent="0.3">
      <c r="B78" s="33" t="s">
        <v>240</v>
      </c>
      <c r="C78" s="21" t="s">
        <v>24</v>
      </c>
      <c r="D78" s="18" t="s">
        <v>142</v>
      </c>
      <c r="E78" s="23">
        <v>0.33022533022533024</v>
      </c>
      <c r="F78" s="23">
        <v>4.9339549339549336E-2</v>
      </c>
      <c r="G78" s="23">
        <v>0.17871017871017872</v>
      </c>
      <c r="H78" s="23">
        <v>0.24048174048174048</v>
      </c>
      <c r="I78" s="23">
        <v>6.5268065268065265E-2</v>
      </c>
      <c r="J78" s="23">
        <v>0.12121212121212122</v>
      </c>
      <c r="K78" s="23">
        <v>1.4374514374514374E-2</v>
      </c>
      <c r="L78" s="24">
        <v>12870</v>
      </c>
      <c r="M78" s="23" t="s">
        <v>588</v>
      </c>
      <c r="N78" s="23" t="s">
        <v>588</v>
      </c>
      <c r="O78" s="23" t="s">
        <v>588</v>
      </c>
      <c r="P78" s="23" t="s">
        <v>588</v>
      </c>
      <c r="Q78" s="23" t="s">
        <v>588</v>
      </c>
      <c r="R78" s="23" t="s">
        <v>588</v>
      </c>
      <c r="S78" s="23" t="s">
        <v>588</v>
      </c>
      <c r="T78" s="24" t="s">
        <v>588</v>
      </c>
    </row>
    <row r="79" spans="2:20" x14ac:dyDescent="0.3">
      <c r="B79" s="33" t="s">
        <v>240</v>
      </c>
      <c r="C79" s="21" t="s">
        <v>25</v>
      </c>
      <c r="D79" s="18" t="s">
        <v>306</v>
      </c>
      <c r="E79" s="23">
        <v>0.6567708333333333</v>
      </c>
      <c r="F79" s="23">
        <v>3.8541666666666669E-2</v>
      </c>
      <c r="G79" s="23">
        <v>9.5312499999999994E-2</v>
      </c>
      <c r="H79" s="23">
        <v>3.7499999999999999E-2</v>
      </c>
      <c r="I79" s="23">
        <v>6.9270833333333337E-2</v>
      </c>
      <c r="J79" s="23">
        <v>8.1770833333333334E-2</v>
      </c>
      <c r="K79" s="23">
        <v>2.0312500000000001E-2</v>
      </c>
      <c r="L79" s="24">
        <v>9600</v>
      </c>
      <c r="M79" s="23">
        <v>0.72687224669603523</v>
      </c>
      <c r="N79" s="23">
        <v>2.3494860499265784E-2</v>
      </c>
      <c r="O79" s="23">
        <v>8.0763582966226141E-2</v>
      </c>
      <c r="P79" s="23">
        <v>2.9368575624082231E-2</v>
      </c>
      <c r="Q79" s="23">
        <v>5.2863436123348019E-2</v>
      </c>
      <c r="R79" s="23">
        <v>7.4889867841409691E-2</v>
      </c>
      <c r="S79" s="23">
        <v>8.8105726872246704E-3</v>
      </c>
      <c r="T79" s="24">
        <v>3405</v>
      </c>
    </row>
    <row r="80" spans="2:20" x14ac:dyDescent="0.3">
      <c r="B80" s="33" t="s">
        <v>240</v>
      </c>
      <c r="C80" s="21" t="s">
        <v>26</v>
      </c>
      <c r="D80" s="18" t="s">
        <v>307</v>
      </c>
      <c r="E80" s="23">
        <v>0.34629460201280876</v>
      </c>
      <c r="F80" s="23">
        <v>5.123513266239707E-2</v>
      </c>
      <c r="G80" s="23">
        <v>5.6267154620311073E-2</v>
      </c>
      <c r="H80" s="23">
        <v>0.21043000914913082</v>
      </c>
      <c r="I80" s="23">
        <v>9.9268069533394329E-2</v>
      </c>
      <c r="J80" s="23">
        <v>8.6001829826166512E-2</v>
      </c>
      <c r="K80" s="23">
        <v>0.15050320219579141</v>
      </c>
      <c r="L80" s="24">
        <v>10930</v>
      </c>
      <c r="M80" s="23">
        <v>0.39583333333333331</v>
      </c>
      <c r="N80" s="23">
        <v>3.8194444444444448E-2</v>
      </c>
      <c r="O80" s="23">
        <v>5.3819444444444448E-2</v>
      </c>
      <c r="P80" s="23">
        <v>0.22569444444444445</v>
      </c>
      <c r="Q80" s="23">
        <v>9.5486111111111105E-2</v>
      </c>
      <c r="R80" s="23">
        <v>8.3333333333333329E-2</v>
      </c>
      <c r="S80" s="23">
        <v>0.1076388888888889</v>
      </c>
      <c r="T80" s="24">
        <v>2880</v>
      </c>
    </row>
    <row r="81" spans="2:20" x14ac:dyDescent="0.3">
      <c r="B81" s="33" t="s">
        <v>240</v>
      </c>
      <c r="C81" s="21" t="s">
        <v>27</v>
      </c>
      <c r="D81" s="18" t="s">
        <v>143</v>
      </c>
      <c r="E81" s="23">
        <v>0.44025442980463425</v>
      </c>
      <c r="F81" s="23">
        <v>5.7246706042707859E-2</v>
      </c>
      <c r="G81" s="23">
        <v>0.12903225806451613</v>
      </c>
      <c r="H81" s="23">
        <v>0.23625624716038165</v>
      </c>
      <c r="I81" s="23">
        <v>0.10858700590640617</v>
      </c>
      <c r="J81" s="23">
        <v>1.6810540663334848E-2</v>
      </c>
      <c r="K81" s="23">
        <v>1.1812812358019082E-2</v>
      </c>
      <c r="L81" s="24">
        <v>11005</v>
      </c>
      <c r="M81" s="23">
        <v>0.49206349206349204</v>
      </c>
      <c r="N81" s="23">
        <v>4.4973544973544971E-2</v>
      </c>
      <c r="O81" s="23">
        <v>0.11375661375661375</v>
      </c>
      <c r="P81" s="23">
        <v>0.23544973544973544</v>
      </c>
      <c r="Q81" s="23">
        <v>9.2592592592592587E-2</v>
      </c>
      <c r="R81" s="23">
        <v>1.3227513227513227E-2</v>
      </c>
      <c r="S81" s="23">
        <v>1.0582010582010581E-2</v>
      </c>
      <c r="T81" s="24">
        <v>1890</v>
      </c>
    </row>
    <row r="82" spans="2:20" x14ac:dyDescent="0.3">
      <c r="B82" s="33" t="s">
        <v>240</v>
      </c>
      <c r="C82" s="21" t="s">
        <v>28</v>
      </c>
      <c r="D82" s="18" t="s">
        <v>144</v>
      </c>
      <c r="E82" s="23">
        <v>0.37594668282338684</v>
      </c>
      <c r="F82" s="23">
        <v>2.6355649803089971E-2</v>
      </c>
      <c r="G82" s="23">
        <v>0.12087246289003332</v>
      </c>
      <c r="H82" s="23">
        <v>0.1302635564980309</v>
      </c>
      <c r="I82" s="23">
        <v>0.23295970917903666</v>
      </c>
      <c r="J82" s="23">
        <v>0.10542259921235989</v>
      </c>
      <c r="K82" s="23">
        <v>8.4822780975461979E-3</v>
      </c>
      <c r="L82" s="24">
        <v>16505</v>
      </c>
      <c r="M82" s="23">
        <v>0.41385767790262173</v>
      </c>
      <c r="N82" s="23">
        <v>2.247191011235955E-2</v>
      </c>
      <c r="O82" s="23">
        <v>9.8314606741573038E-2</v>
      </c>
      <c r="P82" s="23">
        <v>0.13108614232209737</v>
      </c>
      <c r="Q82" s="23">
        <v>0.22940074906367042</v>
      </c>
      <c r="R82" s="23">
        <v>9.7378277153558054E-2</v>
      </c>
      <c r="S82" s="23">
        <v>7.4906367041198503E-3</v>
      </c>
      <c r="T82" s="24">
        <v>5340</v>
      </c>
    </row>
    <row r="83" spans="2:20" x14ac:dyDescent="0.3">
      <c r="B83" s="33" t="s">
        <v>240</v>
      </c>
      <c r="C83" s="21" t="s">
        <v>29</v>
      </c>
      <c r="D83" s="18" t="s">
        <v>145</v>
      </c>
      <c r="E83" s="23">
        <v>0.47076511861009018</v>
      </c>
      <c r="F83" s="23">
        <v>4.1095890410958902E-2</v>
      </c>
      <c r="G83" s="23">
        <v>4.5773471433344468E-2</v>
      </c>
      <c r="H83" s="23">
        <v>0.18676912796525225</v>
      </c>
      <c r="I83" s="23">
        <v>5.045105245573004E-2</v>
      </c>
      <c r="J83" s="23">
        <v>0.12161710658202472</v>
      </c>
      <c r="K83" s="23">
        <v>8.38623454727698E-2</v>
      </c>
      <c r="L83" s="24">
        <v>14965</v>
      </c>
      <c r="M83" s="23">
        <v>0.53655660377358494</v>
      </c>
      <c r="N83" s="23">
        <v>2.7122641509433963E-2</v>
      </c>
      <c r="O83" s="23">
        <v>4.0094339622641507E-2</v>
      </c>
      <c r="P83" s="23">
        <v>0.17099056603773585</v>
      </c>
      <c r="Q83" s="23">
        <v>4.1273584905660375E-2</v>
      </c>
      <c r="R83" s="23">
        <v>0.11910377358490566</v>
      </c>
      <c r="S83" s="23">
        <v>6.4858490566037735E-2</v>
      </c>
      <c r="T83" s="24">
        <v>4240</v>
      </c>
    </row>
    <row r="84" spans="2:20" x14ac:dyDescent="0.3">
      <c r="B84" s="33" t="s">
        <v>240</v>
      </c>
      <c r="C84" s="21" t="s">
        <v>30</v>
      </c>
      <c r="D84" s="18" t="s">
        <v>146</v>
      </c>
      <c r="E84" s="23">
        <v>0.60477255779269201</v>
      </c>
      <c r="F84" s="23">
        <v>4.6234153616703952E-2</v>
      </c>
      <c r="G84" s="23">
        <v>0.10439970171513796</v>
      </c>
      <c r="H84" s="23">
        <v>3.2065622669649518E-2</v>
      </c>
      <c r="I84" s="23">
        <v>9.3214019388516034E-2</v>
      </c>
      <c r="J84" s="23">
        <v>0.12005965697240865</v>
      </c>
      <c r="K84" s="23">
        <v>0</v>
      </c>
      <c r="L84" s="24">
        <v>6705</v>
      </c>
      <c r="M84" s="23">
        <v>0.65091863517060367</v>
      </c>
      <c r="N84" s="23">
        <v>3.4120734908136482E-2</v>
      </c>
      <c r="O84" s="23">
        <v>7.6115485564304461E-2</v>
      </c>
      <c r="P84" s="23">
        <v>2.3622047244094488E-2</v>
      </c>
      <c r="Q84" s="23">
        <v>8.3989501312335957E-2</v>
      </c>
      <c r="R84" s="23">
        <v>0.12860892388451445</v>
      </c>
      <c r="S84" s="23">
        <v>0</v>
      </c>
      <c r="T84" s="24">
        <v>1905</v>
      </c>
    </row>
    <row r="85" spans="2:20" x14ac:dyDescent="0.3">
      <c r="B85" s="33" t="s">
        <v>240</v>
      </c>
      <c r="C85" s="21" t="s">
        <v>31</v>
      </c>
      <c r="D85" s="18" t="s">
        <v>308</v>
      </c>
      <c r="E85" s="23">
        <v>0.44757796947577971</v>
      </c>
      <c r="F85" s="23">
        <v>4.2468480424684804E-2</v>
      </c>
      <c r="G85" s="23">
        <v>7.2329130723291307E-2</v>
      </c>
      <c r="H85" s="23">
        <v>0.19508958195089582</v>
      </c>
      <c r="I85" s="23">
        <v>7.9628400796284013E-2</v>
      </c>
      <c r="J85" s="23">
        <v>0.1493032514930325</v>
      </c>
      <c r="K85" s="23">
        <v>1.3603185136031851E-2</v>
      </c>
      <c r="L85" s="24">
        <v>15070</v>
      </c>
      <c r="M85" s="23">
        <v>0.4907749077490775</v>
      </c>
      <c r="N85" s="23">
        <v>3.6900369003690037E-2</v>
      </c>
      <c r="O85" s="23">
        <v>7.5030750307503072E-2</v>
      </c>
      <c r="P85" s="23">
        <v>0.16113161131611317</v>
      </c>
      <c r="Q85" s="23">
        <v>7.2570725707257075E-2</v>
      </c>
      <c r="R85" s="23">
        <v>0.15498154981549817</v>
      </c>
      <c r="S85" s="23">
        <v>8.6100861008610082E-3</v>
      </c>
      <c r="T85" s="24">
        <v>4065</v>
      </c>
    </row>
    <row r="86" spans="2:20" x14ac:dyDescent="0.3">
      <c r="B86" s="33" t="s">
        <v>240</v>
      </c>
      <c r="C86" s="21" t="s">
        <v>32</v>
      </c>
      <c r="D86" s="18" t="s">
        <v>309</v>
      </c>
      <c r="E86" s="23">
        <v>0.30593772628530053</v>
      </c>
      <c r="F86" s="23">
        <v>2.606806661839247E-2</v>
      </c>
      <c r="G86" s="23">
        <v>0.36278059377262856</v>
      </c>
      <c r="H86" s="23">
        <v>0.10354815351194786</v>
      </c>
      <c r="I86" s="23">
        <v>0.1169442433019551</v>
      </c>
      <c r="J86" s="23">
        <v>7.7118030412744384E-2</v>
      </c>
      <c r="K86" s="23">
        <v>7.6031860970311371E-3</v>
      </c>
      <c r="L86" s="24">
        <v>13810</v>
      </c>
      <c r="M86" s="23" t="s">
        <v>588</v>
      </c>
      <c r="N86" s="23" t="s">
        <v>588</v>
      </c>
      <c r="O86" s="23" t="s">
        <v>588</v>
      </c>
      <c r="P86" s="23" t="s">
        <v>588</v>
      </c>
      <c r="Q86" s="23" t="s">
        <v>588</v>
      </c>
      <c r="R86" s="23" t="s">
        <v>588</v>
      </c>
      <c r="S86" s="23" t="s">
        <v>588</v>
      </c>
      <c r="T86" s="24" t="s">
        <v>588</v>
      </c>
    </row>
    <row r="87" spans="2:20" x14ac:dyDescent="0.3">
      <c r="B87" s="33" t="s">
        <v>240</v>
      </c>
      <c r="C87" s="21" t="s">
        <v>425</v>
      </c>
      <c r="D87" s="18" t="s">
        <v>426</v>
      </c>
      <c r="E87" s="23">
        <v>0.37040065412919049</v>
      </c>
      <c r="F87" s="23">
        <v>2.616516762060507E-2</v>
      </c>
      <c r="G87" s="23">
        <v>0.18397383483237939</v>
      </c>
      <c r="H87" s="23">
        <v>0.13573180703188881</v>
      </c>
      <c r="I87" s="23">
        <v>0.19296811120196239</v>
      </c>
      <c r="J87" s="23">
        <v>9.0760425183973828E-2</v>
      </c>
      <c r="K87" s="23">
        <v>0</v>
      </c>
      <c r="L87" s="24">
        <v>6115</v>
      </c>
      <c r="M87" s="23">
        <v>0.27272727272727271</v>
      </c>
      <c r="N87" s="23">
        <v>0</v>
      </c>
      <c r="O87" s="23">
        <v>0.18181818181818182</v>
      </c>
      <c r="P87" s="23">
        <v>0.18181818181818182</v>
      </c>
      <c r="Q87" s="23">
        <v>0.18181818181818182</v>
      </c>
      <c r="R87" s="23">
        <v>9.0909090909090912E-2</v>
      </c>
      <c r="S87" s="23">
        <v>0</v>
      </c>
      <c r="T87" s="24">
        <v>55</v>
      </c>
    </row>
    <row r="88" spans="2:20" x14ac:dyDescent="0.3">
      <c r="B88" s="33" t="s">
        <v>240</v>
      </c>
      <c r="C88" s="21" t="s">
        <v>33</v>
      </c>
      <c r="D88" s="18" t="s">
        <v>147</v>
      </c>
      <c r="E88" s="23">
        <v>0.49599687561023237</v>
      </c>
      <c r="F88" s="23">
        <v>2.8510056629564538E-2</v>
      </c>
      <c r="G88" s="23">
        <v>0.11892208553016989</v>
      </c>
      <c r="H88" s="23">
        <v>0.1259519625073228</v>
      </c>
      <c r="I88" s="23">
        <v>0.13161491896114041</v>
      </c>
      <c r="J88" s="23">
        <v>8.8264010935364193E-2</v>
      </c>
      <c r="K88" s="23">
        <v>1.0154266744776411E-2</v>
      </c>
      <c r="L88" s="24">
        <v>25605</v>
      </c>
      <c r="M88" s="23" t="s">
        <v>588</v>
      </c>
      <c r="N88" s="23" t="s">
        <v>588</v>
      </c>
      <c r="O88" s="23" t="s">
        <v>588</v>
      </c>
      <c r="P88" s="23" t="s">
        <v>588</v>
      </c>
      <c r="Q88" s="23" t="s">
        <v>588</v>
      </c>
      <c r="R88" s="23" t="s">
        <v>588</v>
      </c>
      <c r="S88" s="23" t="s">
        <v>588</v>
      </c>
      <c r="T88" s="24" t="s">
        <v>588</v>
      </c>
    </row>
    <row r="89" spans="2:20" x14ac:dyDescent="0.3">
      <c r="B89" s="33" t="s">
        <v>240</v>
      </c>
      <c r="C89" s="21" t="s">
        <v>34</v>
      </c>
      <c r="D89" s="18" t="s">
        <v>148</v>
      </c>
      <c r="E89" s="23">
        <v>0.42997685185185186</v>
      </c>
      <c r="F89" s="23">
        <v>4.3402777777777776E-2</v>
      </c>
      <c r="G89" s="23">
        <v>0.13946759259259259</v>
      </c>
      <c r="H89" s="23">
        <v>0.12731481481481483</v>
      </c>
      <c r="I89" s="23">
        <v>0.12094907407407407</v>
      </c>
      <c r="J89" s="23">
        <v>0.10416666666666667</v>
      </c>
      <c r="K89" s="23">
        <v>3.4143518518518517E-2</v>
      </c>
      <c r="L89" s="24">
        <v>8640</v>
      </c>
      <c r="M89" s="23">
        <v>0.45969125214408235</v>
      </c>
      <c r="N89" s="23">
        <v>3.9451114922813037E-2</v>
      </c>
      <c r="O89" s="23">
        <v>0.12006861063464837</v>
      </c>
      <c r="P89" s="23">
        <v>0.11320754716981132</v>
      </c>
      <c r="Q89" s="23">
        <v>0.12006861063464837</v>
      </c>
      <c r="R89" s="23">
        <v>0.10977701543739279</v>
      </c>
      <c r="S89" s="23">
        <v>3.7735849056603772E-2</v>
      </c>
      <c r="T89" s="24">
        <v>2915</v>
      </c>
    </row>
    <row r="90" spans="2:20" x14ac:dyDescent="0.3">
      <c r="B90" s="33" t="s">
        <v>240</v>
      </c>
      <c r="C90" s="21" t="s">
        <v>35</v>
      </c>
      <c r="D90" s="18" t="s">
        <v>149</v>
      </c>
      <c r="E90" s="23">
        <v>0.40559440559440557</v>
      </c>
      <c r="F90" s="23">
        <v>2.1853146853146852E-2</v>
      </c>
      <c r="G90" s="23">
        <v>0.31818181818181818</v>
      </c>
      <c r="H90" s="23">
        <v>8.2167832167832161E-2</v>
      </c>
      <c r="I90" s="23">
        <v>6.4685314685314688E-2</v>
      </c>
      <c r="J90" s="23">
        <v>9.2657342657342656E-2</v>
      </c>
      <c r="K90" s="23">
        <v>1.5734265734265736E-2</v>
      </c>
      <c r="L90" s="24">
        <v>5720</v>
      </c>
      <c r="M90" s="23">
        <v>0.44296577946768062</v>
      </c>
      <c r="N90" s="23">
        <v>1.7110266159695818E-2</v>
      </c>
      <c r="O90" s="23">
        <v>0.29847908745247148</v>
      </c>
      <c r="P90" s="23">
        <v>7.2243346007604556E-2</v>
      </c>
      <c r="Q90" s="23">
        <v>6.0836501901140684E-2</v>
      </c>
      <c r="R90" s="23">
        <v>9.6958174904942962E-2</v>
      </c>
      <c r="S90" s="23">
        <v>1.1406844106463879E-2</v>
      </c>
      <c r="T90" s="24">
        <v>2630</v>
      </c>
    </row>
    <row r="91" spans="2:20" x14ac:dyDescent="0.3">
      <c r="B91" s="33" t="s">
        <v>240</v>
      </c>
      <c r="C91" s="21" t="s">
        <v>36</v>
      </c>
      <c r="D91" s="18" t="s">
        <v>150</v>
      </c>
      <c r="E91" s="23">
        <v>0.32448162968352129</v>
      </c>
      <c r="F91" s="23">
        <v>2.4008730447435431E-2</v>
      </c>
      <c r="G91" s="23">
        <v>7.7482720989450707E-2</v>
      </c>
      <c r="H91" s="23">
        <v>9.7489996362313563E-2</v>
      </c>
      <c r="I91" s="23">
        <v>8.8759548926882509E-2</v>
      </c>
      <c r="J91" s="23">
        <v>0.36813386686067662</v>
      </c>
      <c r="K91" s="23">
        <v>1.9279738086576938E-2</v>
      </c>
      <c r="L91" s="24">
        <v>13745</v>
      </c>
      <c r="M91" s="23">
        <v>0.391156462585034</v>
      </c>
      <c r="N91" s="23">
        <v>1.8707482993197279E-2</v>
      </c>
      <c r="O91" s="23">
        <v>7.8231292517006806E-2</v>
      </c>
      <c r="P91" s="23">
        <v>0.10034013605442177</v>
      </c>
      <c r="Q91" s="23">
        <v>7.312925170068027E-2</v>
      </c>
      <c r="R91" s="23">
        <v>0.32993197278911562</v>
      </c>
      <c r="S91" s="23">
        <v>8.5034013605442185E-3</v>
      </c>
      <c r="T91" s="24">
        <v>2940</v>
      </c>
    </row>
    <row r="92" spans="2:20" x14ac:dyDescent="0.3">
      <c r="B92" s="33" t="s">
        <v>240</v>
      </c>
      <c r="C92" s="21" t="s">
        <v>37</v>
      </c>
      <c r="D92" s="18" t="s">
        <v>151</v>
      </c>
      <c r="E92" s="23">
        <v>0.46325648414985593</v>
      </c>
      <c r="F92" s="23">
        <v>4.7550432276657062E-2</v>
      </c>
      <c r="G92" s="23">
        <v>5.6195965417867436E-2</v>
      </c>
      <c r="H92" s="23">
        <v>0.15273775216138327</v>
      </c>
      <c r="I92" s="23">
        <v>0.10158501440922191</v>
      </c>
      <c r="J92" s="23">
        <v>5.9798270893371759E-2</v>
      </c>
      <c r="K92" s="23">
        <v>0.11887608069164265</v>
      </c>
      <c r="L92" s="24">
        <v>6940</v>
      </c>
      <c r="M92" s="23">
        <v>0.46964856230031948</v>
      </c>
      <c r="N92" s="23">
        <v>4.1533546325878593E-2</v>
      </c>
      <c r="O92" s="23">
        <v>5.1118210862619806E-2</v>
      </c>
      <c r="P92" s="23">
        <v>0.14376996805111822</v>
      </c>
      <c r="Q92" s="23">
        <v>0.10223642172523961</v>
      </c>
      <c r="R92" s="23">
        <v>8.6261980830670923E-2</v>
      </c>
      <c r="S92" s="23">
        <v>0.10543130990415335</v>
      </c>
      <c r="T92" s="24">
        <v>1565</v>
      </c>
    </row>
    <row r="93" spans="2:20" x14ac:dyDescent="0.3">
      <c r="B93" s="33" t="s">
        <v>262</v>
      </c>
      <c r="C93" s="21" t="s">
        <v>39</v>
      </c>
      <c r="D93" s="18" t="s">
        <v>310</v>
      </c>
      <c r="E93" s="78" t="s">
        <v>588</v>
      </c>
      <c r="F93" s="78" t="s">
        <v>588</v>
      </c>
      <c r="G93" s="78" t="s">
        <v>588</v>
      </c>
      <c r="H93" s="78" t="s">
        <v>588</v>
      </c>
      <c r="I93" s="78" t="s">
        <v>588</v>
      </c>
      <c r="J93" s="78" t="s">
        <v>588</v>
      </c>
      <c r="K93" s="78" t="s">
        <v>588</v>
      </c>
      <c r="L93" s="78" t="s">
        <v>588</v>
      </c>
      <c r="M93" s="78" t="s">
        <v>588</v>
      </c>
      <c r="N93" s="78" t="s">
        <v>588</v>
      </c>
      <c r="O93" s="78" t="s">
        <v>588</v>
      </c>
      <c r="P93" s="78" t="s">
        <v>588</v>
      </c>
      <c r="Q93" s="78" t="s">
        <v>588</v>
      </c>
      <c r="R93" s="78" t="s">
        <v>588</v>
      </c>
      <c r="S93" s="78" t="s">
        <v>588</v>
      </c>
      <c r="T93" s="78" t="s">
        <v>588</v>
      </c>
    </row>
    <row r="94" spans="2:20" x14ac:dyDescent="0.3">
      <c r="B94" s="33" t="s">
        <v>262</v>
      </c>
      <c r="C94" s="21" t="s">
        <v>41</v>
      </c>
      <c r="D94" s="18" t="s">
        <v>154</v>
      </c>
      <c r="E94" s="23">
        <v>0.90109140518417463</v>
      </c>
      <c r="F94" s="23">
        <v>1.2960436562073669E-2</v>
      </c>
      <c r="G94" s="23">
        <v>1.227830832196453E-2</v>
      </c>
      <c r="H94" s="23">
        <v>4.7748976807639835E-3</v>
      </c>
      <c r="I94" s="23">
        <v>6.0709413369713507E-2</v>
      </c>
      <c r="J94" s="23">
        <v>0</v>
      </c>
      <c r="K94" s="23">
        <v>8.1855388813096858E-3</v>
      </c>
      <c r="L94" s="24">
        <v>7330</v>
      </c>
      <c r="M94" s="23" t="s">
        <v>588</v>
      </c>
      <c r="N94" s="23" t="s">
        <v>588</v>
      </c>
      <c r="O94" s="23" t="s">
        <v>588</v>
      </c>
      <c r="P94" s="23" t="s">
        <v>588</v>
      </c>
      <c r="Q94" s="23" t="s">
        <v>588</v>
      </c>
      <c r="R94" s="23" t="s">
        <v>588</v>
      </c>
      <c r="S94" s="23" t="s">
        <v>588</v>
      </c>
      <c r="T94" s="24" t="s">
        <v>588</v>
      </c>
    </row>
    <row r="95" spans="2:20" x14ac:dyDescent="0.3">
      <c r="B95" s="33" t="s">
        <v>262</v>
      </c>
      <c r="C95" s="21" t="s">
        <v>44</v>
      </c>
      <c r="D95" s="18" t="s">
        <v>155</v>
      </c>
      <c r="E95" s="23">
        <v>0.74908020603384839</v>
      </c>
      <c r="F95" s="23">
        <v>1.4716703458425313E-2</v>
      </c>
      <c r="G95" s="23">
        <v>5.0772626931567331E-2</v>
      </c>
      <c r="H95" s="23">
        <v>1.5452538631346579E-2</v>
      </c>
      <c r="I95" s="23">
        <v>3.3112582781456956E-2</v>
      </c>
      <c r="J95" s="23">
        <v>6.1074319352465045E-2</v>
      </c>
      <c r="K95" s="23">
        <v>7.6526857983811633E-2</v>
      </c>
      <c r="L95" s="24">
        <v>6795</v>
      </c>
      <c r="M95" s="23">
        <v>0.77611940298507465</v>
      </c>
      <c r="N95" s="23">
        <v>6.3965884861407248E-3</v>
      </c>
      <c r="O95" s="23">
        <v>3.8379530916844352E-2</v>
      </c>
      <c r="P95" s="23">
        <v>6.3965884861407248E-3</v>
      </c>
      <c r="Q95" s="23">
        <v>2.7718550106609809E-2</v>
      </c>
      <c r="R95" s="23">
        <v>7.6759061833688705E-2</v>
      </c>
      <c r="S95" s="23">
        <v>6.6098081023454158E-2</v>
      </c>
      <c r="T95" s="24">
        <v>2345</v>
      </c>
    </row>
    <row r="96" spans="2:20" x14ac:dyDescent="0.3">
      <c r="B96" s="33" t="s">
        <v>262</v>
      </c>
      <c r="C96" s="21" t="s">
        <v>46</v>
      </c>
      <c r="D96" s="18" t="s">
        <v>157</v>
      </c>
      <c r="E96" s="23">
        <v>0.86928746928746925</v>
      </c>
      <c r="F96" s="23">
        <v>2.5061425061425061E-2</v>
      </c>
      <c r="G96" s="23">
        <v>4.6191646191646195E-2</v>
      </c>
      <c r="H96" s="23">
        <v>4.3243243243243246E-2</v>
      </c>
      <c r="I96" s="23">
        <v>8.3538083538083532E-3</v>
      </c>
      <c r="J96" s="23">
        <v>0</v>
      </c>
      <c r="K96" s="23">
        <v>7.8624078624078622E-3</v>
      </c>
      <c r="L96" s="24">
        <v>10175</v>
      </c>
      <c r="M96" s="23">
        <v>0.89533011272141705</v>
      </c>
      <c r="N96" s="23">
        <v>1.7713365539452495E-2</v>
      </c>
      <c r="O96" s="23">
        <v>3.3816425120772944E-2</v>
      </c>
      <c r="P96" s="23">
        <v>3.864734299516908E-2</v>
      </c>
      <c r="Q96" s="23">
        <v>6.4412238325281803E-3</v>
      </c>
      <c r="R96" s="23">
        <v>0</v>
      </c>
      <c r="S96" s="23">
        <v>6.4412238325281803E-3</v>
      </c>
      <c r="T96" s="24">
        <v>3105</v>
      </c>
    </row>
    <row r="97" spans="2:20" x14ac:dyDescent="0.3">
      <c r="B97" s="33" t="s">
        <v>262</v>
      </c>
      <c r="C97" s="21" t="s">
        <v>51</v>
      </c>
      <c r="D97" s="18" t="s">
        <v>161</v>
      </c>
      <c r="E97" s="23">
        <v>0.67384105960264906</v>
      </c>
      <c r="F97" s="23">
        <v>2.1937086092715233E-2</v>
      </c>
      <c r="G97" s="23">
        <v>6.001655629139073E-2</v>
      </c>
      <c r="H97" s="23">
        <v>6.2913907284768214E-2</v>
      </c>
      <c r="I97" s="23">
        <v>1.3658940397350994E-2</v>
      </c>
      <c r="J97" s="23">
        <v>4.4288079470198673E-2</v>
      </c>
      <c r="K97" s="23">
        <v>0.12293046357615894</v>
      </c>
      <c r="L97" s="24">
        <v>12080</v>
      </c>
      <c r="M97" s="23">
        <v>0.71532846715328469</v>
      </c>
      <c r="N97" s="23">
        <v>2.0855057351407715E-2</v>
      </c>
      <c r="O97" s="23">
        <v>6.7778936392075079E-2</v>
      </c>
      <c r="P97" s="23">
        <v>7.40354535974974E-2</v>
      </c>
      <c r="Q97" s="23">
        <v>1.4598540145985401E-2</v>
      </c>
      <c r="R97" s="23">
        <v>4.2752867570385822E-2</v>
      </c>
      <c r="S97" s="23">
        <v>6.4650677789363925E-2</v>
      </c>
      <c r="T97" s="24">
        <v>4795</v>
      </c>
    </row>
    <row r="98" spans="2:20" x14ac:dyDescent="0.3">
      <c r="B98" s="33" t="s">
        <v>262</v>
      </c>
      <c r="C98" s="21" t="s">
        <v>52</v>
      </c>
      <c r="D98" s="18" t="s">
        <v>162</v>
      </c>
      <c r="E98" s="23">
        <v>0.58771220695230397</v>
      </c>
      <c r="F98" s="23">
        <v>3.4222581514416602E-2</v>
      </c>
      <c r="G98" s="23">
        <v>8.21880894637564E-2</v>
      </c>
      <c r="H98" s="23">
        <v>4.958232282403665E-2</v>
      </c>
      <c r="I98" s="23">
        <v>3.6108865534896256E-2</v>
      </c>
      <c r="J98" s="23">
        <v>6.6019940716787934E-2</v>
      </c>
      <c r="K98" s="23">
        <v>0.14362705470223661</v>
      </c>
      <c r="L98" s="24">
        <v>18555</v>
      </c>
      <c r="M98" s="23" t="s">
        <v>588</v>
      </c>
      <c r="N98" s="23" t="s">
        <v>588</v>
      </c>
      <c r="O98" s="23" t="s">
        <v>588</v>
      </c>
      <c r="P98" s="23" t="s">
        <v>588</v>
      </c>
      <c r="Q98" s="23" t="s">
        <v>588</v>
      </c>
      <c r="R98" s="23" t="s">
        <v>588</v>
      </c>
      <c r="S98" s="23" t="s">
        <v>588</v>
      </c>
      <c r="T98" s="24" t="s">
        <v>588</v>
      </c>
    </row>
    <row r="99" spans="2:20" x14ac:dyDescent="0.3">
      <c r="B99" s="33" t="s">
        <v>262</v>
      </c>
      <c r="C99" s="21" t="s">
        <v>53</v>
      </c>
      <c r="D99" s="18" t="s">
        <v>311</v>
      </c>
      <c r="E99" s="23" t="s">
        <v>588</v>
      </c>
      <c r="F99" s="23" t="s">
        <v>588</v>
      </c>
      <c r="G99" s="23" t="s">
        <v>588</v>
      </c>
      <c r="H99" s="23" t="s">
        <v>588</v>
      </c>
      <c r="I99" s="23" t="s">
        <v>588</v>
      </c>
      <c r="J99" s="23" t="s">
        <v>588</v>
      </c>
      <c r="K99" s="23" t="s">
        <v>588</v>
      </c>
      <c r="L99" s="24" t="s">
        <v>588</v>
      </c>
      <c r="M99" s="23" t="s">
        <v>588</v>
      </c>
      <c r="N99" s="23" t="s">
        <v>588</v>
      </c>
      <c r="O99" s="23" t="s">
        <v>588</v>
      </c>
      <c r="P99" s="23" t="s">
        <v>588</v>
      </c>
      <c r="Q99" s="23" t="s">
        <v>588</v>
      </c>
      <c r="R99" s="23" t="s">
        <v>588</v>
      </c>
      <c r="S99" s="23" t="s">
        <v>588</v>
      </c>
      <c r="T99" s="24" t="s">
        <v>588</v>
      </c>
    </row>
    <row r="100" spans="2:20" x14ac:dyDescent="0.3">
      <c r="B100" s="33" t="s">
        <v>262</v>
      </c>
      <c r="C100" s="21" t="s">
        <v>54</v>
      </c>
      <c r="D100" s="18" t="s">
        <v>163</v>
      </c>
      <c r="E100" s="23" t="s">
        <v>588</v>
      </c>
      <c r="F100" s="23" t="s">
        <v>588</v>
      </c>
      <c r="G100" s="23" t="s">
        <v>588</v>
      </c>
      <c r="H100" s="23" t="s">
        <v>588</v>
      </c>
      <c r="I100" s="23" t="s">
        <v>588</v>
      </c>
      <c r="J100" s="23" t="s">
        <v>588</v>
      </c>
      <c r="K100" s="23" t="s">
        <v>588</v>
      </c>
      <c r="L100" s="24" t="s">
        <v>588</v>
      </c>
      <c r="M100" s="23" t="s">
        <v>588</v>
      </c>
      <c r="N100" s="23" t="s">
        <v>588</v>
      </c>
      <c r="O100" s="23" t="s">
        <v>588</v>
      </c>
      <c r="P100" s="23" t="s">
        <v>588</v>
      </c>
      <c r="Q100" s="23" t="s">
        <v>588</v>
      </c>
      <c r="R100" s="23" t="s">
        <v>588</v>
      </c>
      <c r="S100" s="23" t="s">
        <v>588</v>
      </c>
      <c r="T100" s="24" t="s">
        <v>588</v>
      </c>
    </row>
    <row r="101" spans="2:20" x14ac:dyDescent="0.3">
      <c r="B101" s="33" t="s">
        <v>262</v>
      </c>
      <c r="C101" s="21" t="s">
        <v>56</v>
      </c>
      <c r="D101" s="18" t="s">
        <v>164</v>
      </c>
      <c r="E101" s="23">
        <v>0.76720526630760022</v>
      </c>
      <c r="F101" s="23">
        <v>1.615798922800718E-2</v>
      </c>
      <c r="G101" s="23">
        <v>6.4033512866546974E-2</v>
      </c>
      <c r="H101" s="23">
        <v>1.1370436864153202E-2</v>
      </c>
      <c r="I101" s="23">
        <v>3.4709754637941355E-2</v>
      </c>
      <c r="J101" s="23">
        <v>7.9593058049072407E-2</v>
      </c>
      <c r="K101" s="23">
        <v>2.7528426092160382E-2</v>
      </c>
      <c r="L101" s="24">
        <v>8355</v>
      </c>
      <c r="M101" s="23">
        <v>0.80603448275862066</v>
      </c>
      <c r="N101" s="23">
        <v>1.2931034482758621E-2</v>
      </c>
      <c r="O101" s="23">
        <v>5.6034482758620691E-2</v>
      </c>
      <c r="P101" s="23">
        <v>1.0775862068965518E-2</v>
      </c>
      <c r="Q101" s="23">
        <v>3.017241379310345E-2</v>
      </c>
      <c r="R101" s="23">
        <v>6.6810344827586202E-2</v>
      </c>
      <c r="S101" s="23">
        <v>1.7241379310344827E-2</v>
      </c>
      <c r="T101" s="24">
        <v>2320</v>
      </c>
    </row>
    <row r="102" spans="2:20" x14ac:dyDescent="0.3">
      <c r="B102" s="33" t="s">
        <v>262</v>
      </c>
      <c r="C102" s="21" t="s">
        <v>57</v>
      </c>
      <c r="D102" s="18" t="s">
        <v>165</v>
      </c>
      <c r="E102" s="23">
        <v>0.74611650485436898</v>
      </c>
      <c r="F102" s="23">
        <v>1.7961165048543688E-2</v>
      </c>
      <c r="G102" s="23">
        <v>8.7378640776699032E-2</v>
      </c>
      <c r="H102" s="23">
        <v>2.766990291262136E-2</v>
      </c>
      <c r="I102" s="23">
        <v>1.116504854368932E-2</v>
      </c>
      <c r="J102" s="23">
        <v>8.155339805825243E-2</v>
      </c>
      <c r="K102" s="23">
        <v>2.766990291262136E-2</v>
      </c>
      <c r="L102" s="24">
        <v>10300</v>
      </c>
      <c r="M102" s="23">
        <v>0.75928473177441536</v>
      </c>
      <c r="N102" s="23">
        <v>9.6286107290233843E-3</v>
      </c>
      <c r="O102" s="23">
        <v>7.8404401650618988E-2</v>
      </c>
      <c r="P102" s="23">
        <v>2.2008253094910592E-2</v>
      </c>
      <c r="Q102" s="23">
        <v>9.6286107290233843E-3</v>
      </c>
      <c r="R102" s="23">
        <v>8.3906464924346627E-2</v>
      </c>
      <c r="S102" s="23">
        <v>3.7138927097661624E-2</v>
      </c>
      <c r="T102" s="24">
        <v>3635</v>
      </c>
    </row>
    <row r="103" spans="2:20" x14ac:dyDescent="0.3">
      <c r="B103" s="33" t="s">
        <v>262</v>
      </c>
      <c r="C103" s="21" t="s">
        <v>60</v>
      </c>
      <c r="D103" s="18" t="s">
        <v>168</v>
      </c>
      <c r="E103" s="23">
        <v>0.65249000363504184</v>
      </c>
      <c r="F103" s="23">
        <v>3.3805888767720831E-2</v>
      </c>
      <c r="G103" s="23">
        <v>0.1599418393311523</v>
      </c>
      <c r="H103" s="23">
        <v>6.1432206470374409E-2</v>
      </c>
      <c r="I103" s="23">
        <v>1.8902217375499818E-2</v>
      </c>
      <c r="J103" s="23">
        <v>3.4532897128316975E-2</v>
      </c>
      <c r="K103" s="23">
        <v>3.8894947291893855E-2</v>
      </c>
      <c r="L103" s="24">
        <v>13755</v>
      </c>
      <c r="M103" s="23">
        <v>0.67354740061162077</v>
      </c>
      <c r="N103" s="23">
        <v>1.9877675840978593E-2</v>
      </c>
      <c r="O103" s="23">
        <v>0.1620795107033639</v>
      </c>
      <c r="P103" s="23">
        <v>6.1926605504587159E-2</v>
      </c>
      <c r="Q103" s="23">
        <v>1.7584097859327217E-2</v>
      </c>
      <c r="R103" s="23">
        <v>3.2110091743119268E-2</v>
      </c>
      <c r="S103" s="23">
        <v>3.2874617737003058E-2</v>
      </c>
      <c r="T103" s="24">
        <v>6540</v>
      </c>
    </row>
    <row r="104" spans="2:20" x14ac:dyDescent="0.3">
      <c r="B104" s="33" t="s">
        <v>262</v>
      </c>
      <c r="C104" s="21" t="s">
        <v>55</v>
      </c>
      <c r="D104" s="18" t="s">
        <v>312</v>
      </c>
      <c r="E104" s="23" t="s">
        <v>588</v>
      </c>
      <c r="F104" s="23" t="s">
        <v>588</v>
      </c>
      <c r="G104" s="23" t="s">
        <v>588</v>
      </c>
      <c r="H104" s="23" t="s">
        <v>588</v>
      </c>
      <c r="I104" s="23" t="s">
        <v>588</v>
      </c>
      <c r="J104" s="23" t="s">
        <v>588</v>
      </c>
      <c r="K104" s="23" t="s">
        <v>588</v>
      </c>
      <c r="L104" s="24" t="s">
        <v>588</v>
      </c>
      <c r="M104" s="23" t="s">
        <v>588</v>
      </c>
      <c r="N104" s="23" t="s">
        <v>588</v>
      </c>
      <c r="O104" s="23" t="s">
        <v>588</v>
      </c>
      <c r="P104" s="23" t="s">
        <v>588</v>
      </c>
      <c r="Q104" s="23" t="s">
        <v>588</v>
      </c>
      <c r="R104" s="23" t="s">
        <v>588</v>
      </c>
      <c r="S104" s="23" t="s">
        <v>588</v>
      </c>
      <c r="T104" s="24" t="s">
        <v>588</v>
      </c>
    </row>
    <row r="105" spans="2:20" x14ac:dyDescent="0.3">
      <c r="B105" s="33" t="s">
        <v>262</v>
      </c>
      <c r="C105" s="21" t="s">
        <v>61</v>
      </c>
      <c r="D105" s="18" t="s">
        <v>169</v>
      </c>
      <c r="E105" s="23">
        <v>0.76320845341018251</v>
      </c>
      <c r="F105" s="23">
        <v>9.6061479346781949E-3</v>
      </c>
      <c r="G105" s="23">
        <v>8.6455331412103754E-3</v>
      </c>
      <c r="H105" s="23">
        <v>6.2439961575408258E-3</v>
      </c>
      <c r="I105" s="23">
        <v>6.2439961575408258E-3</v>
      </c>
      <c r="J105" s="23">
        <v>3.8424591738712775E-3</v>
      </c>
      <c r="K105" s="23">
        <v>0.20124879923150815</v>
      </c>
      <c r="L105" s="24">
        <v>10410</v>
      </c>
      <c r="M105" s="23">
        <v>0.79122182680901543</v>
      </c>
      <c r="N105" s="23">
        <v>8.3036773428232496E-3</v>
      </c>
      <c r="O105" s="23">
        <v>5.9311981020166073E-3</v>
      </c>
      <c r="P105" s="23">
        <v>5.9311981020166073E-3</v>
      </c>
      <c r="Q105" s="23">
        <v>4.7449584816132862E-3</v>
      </c>
      <c r="R105" s="23">
        <v>4.7449584816132862E-3</v>
      </c>
      <c r="S105" s="23">
        <v>0.17793594306049823</v>
      </c>
      <c r="T105" s="24">
        <v>4215</v>
      </c>
    </row>
    <row r="106" spans="2:20" x14ac:dyDescent="0.3">
      <c r="B106" s="33" t="s">
        <v>262</v>
      </c>
      <c r="C106" s="21" t="s">
        <v>62</v>
      </c>
      <c r="D106" s="18" t="s">
        <v>170</v>
      </c>
      <c r="E106" s="23">
        <v>0.49529914529914532</v>
      </c>
      <c r="F106" s="23">
        <v>2.7635327635327635E-2</v>
      </c>
      <c r="G106" s="23">
        <v>0.20726495726495728</v>
      </c>
      <c r="H106" s="23">
        <v>5.3846153846153849E-2</v>
      </c>
      <c r="I106" s="23">
        <v>3.8319088319088319E-2</v>
      </c>
      <c r="J106" s="23">
        <v>5.9401709401709399E-2</v>
      </c>
      <c r="K106" s="23">
        <v>0.1180911680911681</v>
      </c>
      <c r="L106" s="24">
        <v>35100</v>
      </c>
      <c r="M106" s="23">
        <v>0.6036772216547498</v>
      </c>
      <c r="N106" s="23">
        <v>1.8386108273748723E-2</v>
      </c>
      <c r="O106" s="23">
        <v>0.15423901940755874</v>
      </c>
      <c r="P106" s="23">
        <v>4.6475995914198161E-2</v>
      </c>
      <c r="Q106" s="23">
        <v>2.7579162410623085E-2</v>
      </c>
      <c r="R106" s="23">
        <v>6.0265577119509701E-2</v>
      </c>
      <c r="S106" s="23">
        <v>8.8866189989785502E-2</v>
      </c>
      <c r="T106" s="24">
        <v>9790</v>
      </c>
    </row>
    <row r="107" spans="2:20" x14ac:dyDescent="0.3">
      <c r="B107" s="33" t="s">
        <v>262</v>
      </c>
      <c r="C107" s="21" t="s">
        <v>63</v>
      </c>
      <c r="D107" s="18" t="s">
        <v>313</v>
      </c>
      <c r="E107" s="23">
        <v>0.64210142283838012</v>
      </c>
      <c r="F107" s="23">
        <v>2.7362276541408246E-2</v>
      </c>
      <c r="G107" s="23">
        <v>0.134987230937614</v>
      </c>
      <c r="H107" s="23">
        <v>6.5669463699379788E-2</v>
      </c>
      <c r="I107" s="23">
        <v>6.2021160160525356E-2</v>
      </c>
      <c r="J107" s="23">
        <v>5.9832178037212698E-2</v>
      </c>
      <c r="K107" s="23">
        <v>7.661437431594309E-3</v>
      </c>
      <c r="L107" s="24">
        <v>13705</v>
      </c>
      <c r="M107" s="23" t="s">
        <v>588</v>
      </c>
      <c r="N107" s="23" t="s">
        <v>588</v>
      </c>
      <c r="O107" s="23" t="s">
        <v>588</v>
      </c>
      <c r="P107" s="23" t="s">
        <v>588</v>
      </c>
      <c r="Q107" s="23" t="s">
        <v>588</v>
      </c>
      <c r="R107" s="23" t="s">
        <v>588</v>
      </c>
      <c r="S107" s="23" t="s">
        <v>588</v>
      </c>
      <c r="T107" s="24" t="s">
        <v>588</v>
      </c>
    </row>
    <row r="108" spans="2:20" x14ac:dyDescent="0.3">
      <c r="B108" s="33" t="s">
        <v>262</v>
      </c>
      <c r="C108" s="21" t="s">
        <v>64</v>
      </c>
      <c r="D108" s="18" t="s">
        <v>314</v>
      </c>
      <c r="E108" s="23">
        <v>0.68562744246634821</v>
      </c>
      <c r="F108" s="23">
        <v>2.2362136343899261E-2</v>
      </c>
      <c r="G108" s="23">
        <v>7.9027355623100301E-2</v>
      </c>
      <c r="H108" s="23">
        <v>1.8671298306556665E-2</v>
      </c>
      <c r="I108" s="23">
        <v>3.7993920972644375E-2</v>
      </c>
      <c r="J108" s="23">
        <v>9.9435518888406432E-2</v>
      </c>
      <c r="K108" s="23">
        <v>5.6882327399044724E-2</v>
      </c>
      <c r="L108" s="24">
        <v>23030</v>
      </c>
      <c r="M108" s="23">
        <v>0.76158301158301156</v>
      </c>
      <c r="N108" s="23">
        <v>1.4478764478764479E-2</v>
      </c>
      <c r="O108" s="23">
        <v>5.5984555984555984E-2</v>
      </c>
      <c r="P108" s="23">
        <v>1.5444015444015444E-2</v>
      </c>
      <c r="Q108" s="23">
        <v>2.7992277992277992E-2</v>
      </c>
      <c r="R108" s="23">
        <v>9.5559845559845563E-2</v>
      </c>
      <c r="S108" s="23">
        <v>2.7992277992277992E-2</v>
      </c>
      <c r="T108" s="24">
        <v>5180</v>
      </c>
    </row>
    <row r="109" spans="2:20" x14ac:dyDescent="0.3">
      <c r="B109" s="33" t="s">
        <v>262</v>
      </c>
      <c r="C109" s="21" t="s">
        <v>65</v>
      </c>
      <c r="D109" s="18" t="s">
        <v>315</v>
      </c>
      <c r="E109" s="23">
        <v>0.50264326496087963</v>
      </c>
      <c r="F109" s="23">
        <v>2.4106576443222668E-2</v>
      </c>
      <c r="G109" s="23">
        <v>0.2180164939733559</v>
      </c>
      <c r="H109" s="23">
        <v>4.6310002114611969E-2</v>
      </c>
      <c r="I109" s="23">
        <v>3.6794248255445125E-2</v>
      </c>
      <c r="J109" s="23">
        <v>0.1389300063438359</v>
      </c>
      <c r="K109" s="23">
        <v>3.3199407908648761E-2</v>
      </c>
      <c r="L109" s="24">
        <v>23645</v>
      </c>
      <c r="M109" s="23">
        <v>0.58426132145508536</v>
      </c>
      <c r="N109" s="23">
        <v>1.9302152932442463E-2</v>
      </c>
      <c r="O109" s="23">
        <v>0.19302152932442465</v>
      </c>
      <c r="P109" s="23">
        <v>3.5634743875278395E-2</v>
      </c>
      <c r="Q109" s="23">
        <v>2.8953229398663696E-2</v>
      </c>
      <c r="R109" s="23">
        <v>0.12694877505567928</v>
      </c>
      <c r="S109" s="23">
        <v>1.1878247958426132E-2</v>
      </c>
      <c r="T109" s="24">
        <v>6735</v>
      </c>
    </row>
    <row r="110" spans="2:20" x14ac:dyDescent="0.3">
      <c r="B110" s="33" t="s">
        <v>262</v>
      </c>
      <c r="C110" s="21" t="s">
        <v>66</v>
      </c>
      <c r="D110" s="18" t="s">
        <v>316</v>
      </c>
      <c r="E110" s="23">
        <v>0.85850016966406517</v>
      </c>
      <c r="F110" s="23">
        <v>2.3074312860536138E-2</v>
      </c>
      <c r="G110" s="23">
        <v>4.3094672548354258E-2</v>
      </c>
      <c r="H110" s="23">
        <v>1.6287750254496098E-2</v>
      </c>
      <c r="I110" s="23">
        <v>1.2894468951476078E-2</v>
      </c>
      <c r="J110" s="23">
        <v>1.6966406515100101E-2</v>
      </c>
      <c r="K110" s="23">
        <v>2.9182219205972176E-2</v>
      </c>
      <c r="L110" s="24">
        <v>14735</v>
      </c>
      <c r="M110" s="23">
        <v>0.8733974358974359</v>
      </c>
      <c r="N110" s="23">
        <v>1.4423076923076924E-2</v>
      </c>
      <c r="O110" s="23">
        <v>4.0064102564102567E-2</v>
      </c>
      <c r="P110" s="23">
        <v>1.4423076923076924E-2</v>
      </c>
      <c r="Q110" s="23">
        <v>9.6153846153846159E-3</v>
      </c>
      <c r="R110" s="23">
        <v>1.4423076923076924E-2</v>
      </c>
      <c r="S110" s="23">
        <v>3.2051282051282048E-2</v>
      </c>
      <c r="T110" s="24">
        <v>3120</v>
      </c>
    </row>
    <row r="111" spans="2:20" x14ac:dyDescent="0.3">
      <c r="B111" s="33" t="s">
        <v>262</v>
      </c>
      <c r="C111" s="21" t="s">
        <v>67</v>
      </c>
      <c r="D111" s="18" t="s">
        <v>171</v>
      </c>
      <c r="E111" s="23">
        <v>0.67368421052631577</v>
      </c>
      <c r="F111" s="23">
        <v>2.4736842105263158E-2</v>
      </c>
      <c r="G111" s="23">
        <v>0.17789473684210527</v>
      </c>
      <c r="H111" s="23">
        <v>4.2105263157894736E-2</v>
      </c>
      <c r="I111" s="23">
        <v>1.4736842105263158E-2</v>
      </c>
      <c r="J111" s="23">
        <v>4.2105263157894736E-2</v>
      </c>
      <c r="K111" s="23">
        <v>2.4736842105263158E-2</v>
      </c>
      <c r="L111" s="24">
        <v>9500</v>
      </c>
      <c r="M111" s="23">
        <v>0.73867595818815335</v>
      </c>
      <c r="N111" s="23">
        <v>1.9163763066202089E-2</v>
      </c>
      <c r="O111" s="23">
        <v>0.1480836236933798</v>
      </c>
      <c r="P111" s="23">
        <v>3.3101045296167246E-2</v>
      </c>
      <c r="Q111" s="23">
        <v>1.0452961672473868E-2</v>
      </c>
      <c r="R111" s="23">
        <v>3.6585365853658534E-2</v>
      </c>
      <c r="S111" s="23">
        <v>1.5679442508710801E-2</v>
      </c>
      <c r="T111" s="24">
        <v>2870</v>
      </c>
    </row>
    <row r="112" spans="2:20" x14ac:dyDescent="0.3">
      <c r="B112" s="33" t="s">
        <v>262</v>
      </c>
      <c r="C112" s="21" t="s">
        <v>70</v>
      </c>
      <c r="D112" s="18" t="s">
        <v>173</v>
      </c>
      <c r="E112" s="23">
        <v>0.86399427344309232</v>
      </c>
      <c r="F112" s="23">
        <v>7.1581961345740875E-3</v>
      </c>
      <c r="G112" s="23">
        <v>3.686471009305655E-2</v>
      </c>
      <c r="H112" s="23">
        <v>1.1095204008589835E-2</v>
      </c>
      <c r="I112" s="23">
        <v>1.0737294201861132E-2</v>
      </c>
      <c r="J112" s="23">
        <v>7.158196134574087E-4</v>
      </c>
      <c r="K112" s="23">
        <v>6.9076592698639944E-2</v>
      </c>
      <c r="L112" s="24">
        <v>13970</v>
      </c>
      <c r="M112" s="23">
        <v>0.88888888888888884</v>
      </c>
      <c r="N112" s="23">
        <v>4.11522633744856E-3</v>
      </c>
      <c r="O112" s="23">
        <v>2.3319615912208505E-2</v>
      </c>
      <c r="P112" s="23">
        <v>9.6021947873799734E-3</v>
      </c>
      <c r="Q112" s="23">
        <v>6.8587105624142658E-3</v>
      </c>
      <c r="R112" s="23">
        <v>0</v>
      </c>
      <c r="S112" s="23">
        <v>6.7215363511659812E-2</v>
      </c>
      <c r="T112" s="24">
        <v>3645</v>
      </c>
    </row>
    <row r="113" spans="2:20" x14ac:dyDescent="0.3">
      <c r="B113" s="33" t="s">
        <v>262</v>
      </c>
      <c r="C113" s="21" t="s">
        <v>71</v>
      </c>
      <c r="D113" s="18" t="s">
        <v>174</v>
      </c>
      <c r="E113" s="23">
        <v>0.5685320356853204</v>
      </c>
      <c r="F113" s="23">
        <v>1.3787510137875101E-2</v>
      </c>
      <c r="G113" s="23">
        <v>8.110300081103001E-4</v>
      </c>
      <c r="H113" s="23">
        <v>7.4614760746147604E-2</v>
      </c>
      <c r="I113" s="23">
        <v>2.4330900243309003E-3</v>
      </c>
      <c r="J113" s="23">
        <v>0.33901054339010545</v>
      </c>
      <c r="K113" s="23">
        <v>0</v>
      </c>
      <c r="L113" s="24">
        <v>6165</v>
      </c>
      <c r="M113" s="23">
        <v>0.60250000000000004</v>
      </c>
      <c r="N113" s="23">
        <v>1.2500000000000001E-2</v>
      </c>
      <c r="O113" s="23">
        <v>0</v>
      </c>
      <c r="P113" s="23">
        <v>7.4999999999999997E-2</v>
      </c>
      <c r="Q113" s="23">
        <v>0</v>
      </c>
      <c r="R113" s="23">
        <v>0.31</v>
      </c>
      <c r="S113" s="23">
        <v>0</v>
      </c>
      <c r="T113" s="24">
        <v>2000</v>
      </c>
    </row>
    <row r="114" spans="2:20" x14ac:dyDescent="0.3">
      <c r="B114" s="33" t="s">
        <v>274</v>
      </c>
      <c r="C114" s="21" t="s">
        <v>73</v>
      </c>
      <c r="D114" s="18" t="s">
        <v>176</v>
      </c>
      <c r="E114" s="23" t="s">
        <v>588</v>
      </c>
      <c r="F114" s="23" t="s">
        <v>588</v>
      </c>
      <c r="G114" s="23" t="s">
        <v>588</v>
      </c>
      <c r="H114" s="23" t="s">
        <v>588</v>
      </c>
      <c r="I114" s="23" t="s">
        <v>588</v>
      </c>
      <c r="J114" s="23" t="s">
        <v>588</v>
      </c>
      <c r="K114" s="23" t="s">
        <v>588</v>
      </c>
      <c r="L114" s="24" t="s">
        <v>588</v>
      </c>
      <c r="M114" s="23" t="s">
        <v>588</v>
      </c>
      <c r="N114" s="23" t="s">
        <v>588</v>
      </c>
      <c r="O114" s="23" t="s">
        <v>588</v>
      </c>
      <c r="P114" s="23" t="s">
        <v>588</v>
      </c>
      <c r="Q114" s="23" t="s">
        <v>588</v>
      </c>
      <c r="R114" s="23" t="s">
        <v>588</v>
      </c>
      <c r="S114" s="23" t="s">
        <v>588</v>
      </c>
      <c r="T114" s="24" t="s">
        <v>588</v>
      </c>
    </row>
    <row r="115" spans="2:20" x14ac:dyDescent="0.3">
      <c r="B115" s="33" t="s">
        <v>274</v>
      </c>
      <c r="C115" s="21" t="s">
        <v>75</v>
      </c>
      <c r="D115" s="18" t="s">
        <v>178</v>
      </c>
      <c r="E115" s="23">
        <v>0.91653116531165313</v>
      </c>
      <c r="F115" s="23">
        <v>1.1924119241192412E-2</v>
      </c>
      <c r="G115" s="23">
        <v>9.7560975609756097E-3</v>
      </c>
      <c r="H115" s="23">
        <v>1.1382113821138212E-2</v>
      </c>
      <c r="I115" s="23">
        <v>7.046070460704607E-3</v>
      </c>
      <c r="J115" s="23">
        <v>4.2818428184281845E-2</v>
      </c>
      <c r="K115" s="23">
        <v>5.4200542005420054E-4</v>
      </c>
      <c r="L115" s="24">
        <v>9225</v>
      </c>
      <c r="M115" s="23">
        <v>0.92469352014010509</v>
      </c>
      <c r="N115" s="23">
        <v>1.0507880910683012E-2</v>
      </c>
      <c r="O115" s="23">
        <v>8.7565674255691769E-3</v>
      </c>
      <c r="P115" s="23">
        <v>8.7565674255691769E-3</v>
      </c>
      <c r="Q115" s="23">
        <v>3.5026269702276708E-3</v>
      </c>
      <c r="R115" s="23">
        <v>4.3782837127845885E-2</v>
      </c>
      <c r="S115" s="23">
        <v>0</v>
      </c>
      <c r="T115" s="24">
        <v>2855</v>
      </c>
    </row>
    <row r="116" spans="2:20" x14ac:dyDescent="0.3">
      <c r="B116" s="33" t="s">
        <v>274</v>
      </c>
      <c r="C116" s="21" t="s">
        <v>78</v>
      </c>
      <c r="D116" s="18" t="s">
        <v>181</v>
      </c>
      <c r="E116" s="23">
        <v>0.445450802799506</v>
      </c>
      <c r="F116" s="23">
        <v>2.2643062988884313E-2</v>
      </c>
      <c r="G116" s="23">
        <v>0.40098806093042405</v>
      </c>
      <c r="H116" s="23">
        <v>2.840675174969123E-2</v>
      </c>
      <c r="I116" s="23">
        <v>7.0399341292713052E-2</v>
      </c>
      <c r="J116" s="23">
        <v>1.3585837793330589E-2</v>
      </c>
      <c r="K116" s="23">
        <v>1.8114450391107453E-2</v>
      </c>
      <c r="L116" s="24">
        <v>12145</v>
      </c>
      <c r="M116" s="23" t="s">
        <v>588</v>
      </c>
      <c r="N116" s="23" t="s">
        <v>588</v>
      </c>
      <c r="O116" s="23" t="s">
        <v>588</v>
      </c>
      <c r="P116" s="23" t="s">
        <v>588</v>
      </c>
      <c r="Q116" s="23" t="s">
        <v>588</v>
      </c>
      <c r="R116" s="23" t="s">
        <v>588</v>
      </c>
      <c r="S116" s="23" t="s">
        <v>588</v>
      </c>
      <c r="T116" s="24" t="s">
        <v>588</v>
      </c>
    </row>
    <row r="117" spans="2:20" x14ac:dyDescent="0.3">
      <c r="B117" s="33" t="s">
        <v>274</v>
      </c>
      <c r="C117" s="21" t="s">
        <v>79</v>
      </c>
      <c r="D117" s="18" t="s">
        <v>317</v>
      </c>
      <c r="E117" s="23">
        <v>0.74984634296250763</v>
      </c>
      <c r="F117" s="23">
        <v>2.581438229870928E-2</v>
      </c>
      <c r="G117" s="23">
        <v>0.16011063306699447</v>
      </c>
      <c r="H117" s="23">
        <v>2.9502151198524892E-2</v>
      </c>
      <c r="I117" s="23">
        <v>2.6121696373693916E-2</v>
      </c>
      <c r="J117" s="23">
        <v>1.8438844499078057E-3</v>
      </c>
      <c r="K117" s="23">
        <v>6.7609096496619543E-3</v>
      </c>
      <c r="L117" s="24">
        <v>16270</v>
      </c>
      <c r="M117" s="23">
        <v>0.74743777452415816</v>
      </c>
      <c r="N117" s="23">
        <v>1.9765739385065886E-2</v>
      </c>
      <c r="O117" s="23">
        <v>0.16544655929721816</v>
      </c>
      <c r="P117" s="23">
        <v>3.2210834553440704E-2</v>
      </c>
      <c r="Q117" s="23">
        <v>2.7818448023426062E-2</v>
      </c>
      <c r="R117" s="23">
        <v>2.1961932650073207E-3</v>
      </c>
      <c r="S117" s="23">
        <v>5.1244509516837483E-3</v>
      </c>
      <c r="T117" s="24">
        <v>6830</v>
      </c>
    </row>
    <row r="118" spans="2:20" x14ac:dyDescent="0.3">
      <c r="B118" s="33" t="s">
        <v>274</v>
      </c>
      <c r="C118" s="21" t="s">
        <v>81</v>
      </c>
      <c r="D118" s="18" t="s">
        <v>318</v>
      </c>
      <c r="E118" s="23">
        <v>0.87128027681660902</v>
      </c>
      <c r="F118" s="23">
        <v>7.6124567474048447E-3</v>
      </c>
      <c r="G118" s="23">
        <v>1.6262975778546712E-2</v>
      </c>
      <c r="H118" s="23">
        <v>7.6124567474048447E-3</v>
      </c>
      <c r="I118" s="23">
        <v>7.6124567474048447E-3</v>
      </c>
      <c r="J118" s="23">
        <v>8.5813148788927332E-2</v>
      </c>
      <c r="K118" s="23">
        <v>4.1522491349480972E-3</v>
      </c>
      <c r="L118" s="24">
        <v>14450</v>
      </c>
      <c r="M118" s="23">
        <v>0.89466484268125857</v>
      </c>
      <c r="N118" s="23">
        <v>4.1039671682626538E-3</v>
      </c>
      <c r="O118" s="23">
        <v>6.8399452804377564E-3</v>
      </c>
      <c r="P118" s="23">
        <v>4.1039671682626538E-3</v>
      </c>
      <c r="Q118" s="23">
        <v>4.1039671682626538E-3</v>
      </c>
      <c r="R118" s="23">
        <v>8.3447332421340628E-2</v>
      </c>
      <c r="S118" s="23">
        <v>2.7359781121751026E-3</v>
      </c>
      <c r="T118" s="24">
        <v>3655</v>
      </c>
    </row>
    <row r="119" spans="2:20" x14ac:dyDescent="0.3">
      <c r="B119" s="33" t="s">
        <v>274</v>
      </c>
      <c r="C119" s="21" t="s">
        <v>82</v>
      </c>
      <c r="D119" s="18" t="s">
        <v>319</v>
      </c>
      <c r="E119" s="23">
        <v>0.85935131858138825</v>
      </c>
      <c r="F119" s="23">
        <v>2.0915428917853897E-2</v>
      </c>
      <c r="G119" s="23">
        <v>1.7884207335556228E-2</v>
      </c>
      <c r="H119" s="23">
        <v>1.2428008487420431E-2</v>
      </c>
      <c r="I119" s="23">
        <v>2.1218551076083662E-2</v>
      </c>
      <c r="J119" s="23">
        <v>2.3037284025462262E-2</v>
      </c>
      <c r="K119" s="23">
        <v>4.5165201576235221E-2</v>
      </c>
      <c r="L119" s="24">
        <v>16495</v>
      </c>
      <c r="M119" s="23">
        <v>0.83451536643026003</v>
      </c>
      <c r="N119" s="23">
        <v>2.6004728132387706E-2</v>
      </c>
      <c r="O119" s="23">
        <v>2.6004728132387706E-2</v>
      </c>
      <c r="P119" s="23">
        <v>2.2458628841607566E-2</v>
      </c>
      <c r="Q119" s="23">
        <v>2.2458628841607566E-2</v>
      </c>
      <c r="R119" s="23">
        <v>2.4822695035460994E-2</v>
      </c>
      <c r="S119" s="23">
        <v>4.3735224586288417E-2</v>
      </c>
      <c r="T119" s="24">
        <v>4230</v>
      </c>
    </row>
    <row r="120" spans="2:20" x14ac:dyDescent="0.3">
      <c r="B120" s="33" t="s">
        <v>274</v>
      </c>
      <c r="C120" s="21" t="s">
        <v>85</v>
      </c>
      <c r="D120" s="18" t="s">
        <v>184</v>
      </c>
      <c r="E120" s="23">
        <v>0.84072249589490966</v>
      </c>
      <c r="F120" s="23">
        <v>1.0673234811165846E-2</v>
      </c>
      <c r="G120" s="23">
        <v>1.2315270935960592E-2</v>
      </c>
      <c r="H120" s="23">
        <v>1.0673234811165846E-2</v>
      </c>
      <c r="I120" s="23">
        <v>1.1494252873563218E-2</v>
      </c>
      <c r="J120" s="23">
        <v>0.11412151067323481</v>
      </c>
      <c r="K120" s="23">
        <v>0</v>
      </c>
      <c r="L120" s="24">
        <v>6090</v>
      </c>
      <c r="M120" s="23" t="s">
        <v>588</v>
      </c>
      <c r="N120" s="23" t="s">
        <v>588</v>
      </c>
      <c r="O120" s="23" t="s">
        <v>588</v>
      </c>
      <c r="P120" s="23" t="s">
        <v>588</v>
      </c>
      <c r="Q120" s="23" t="s">
        <v>588</v>
      </c>
      <c r="R120" s="23" t="s">
        <v>588</v>
      </c>
      <c r="S120" s="23" t="s">
        <v>588</v>
      </c>
      <c r="T120" s="24" t="s">
        <v>588</v>
      </c>
    </row>
    <row r="121" spans="2:20" x14ac:dyDescent="0.3">
      <c r="B121" s="33" t="s">
        <v>274</v>
      </c>
      <c r="C121" s="21" t="s">
        <v>86</v>
      </c>
      <c r="D121" s="18" t="s">
        <v>320</v>
      </c>
      <c r="E121" s="23">
        <v>0.83194829178208685</v>
      </c>
      <c r="F121" s="23">
        <v>8.3102493074792248E-3</v>
      </c>
      <c r="G121" s="23">
        <v>1.1080332409972299E-2</v>
      </c>
      <c r="H121" s="23">
        <v>7.3868882733148658E-3</v>
      </c>
      <c r="I121" s="23">
        <v>1.2003693444136657E-2</v>
      </c>
      <c r="J121" s="23">
        <v>3.139427516158818E-2</v>
      </c>
      <c r="K121" s="23">
        <v>9.7876269621421971E-2</v>
      </c>
      <c r="L121" s="24">
        <v>5415</v>
      </c>
      <c r="M121" s="23">
        <v>0.89219330855018586</v>
      </c>
      <c r="N121" s="23">
        <v>7.4349442379182153E-3</v>
      </c>
      <c r="O121" s="23">
        <v>7.4349442379182153E-3</v>
      </c>
      <c r="P121" s="23">
        <v>3.7174721189591076E-3</v>
      </c>
      <c r="Q121" s="23">
        <v>7.4349442379182153E-3</v>
      </c>
      <c r="R121" s="23">
        <v>2.2304832713754646E-2</v>
      </c>
      <c r="S121" s="23">
        <v>5.9479553903345722E-2</v>
      </c>
      <c r="T121" s="24">
        <v>1345</v>
      </c>
    </row>
    <row r="122" spans="2:20" x14ac:dyDescent="0.3">
      <c r="B122" s="33" t="s">
        <v>274</v>
      </c>
      <c r="C122" s="21" t="s">
        <v>87</v>
      </c>
      <c r="D122" s="18" t="s">
        <v>321</v>
      </c>
      <c r="E122" s="23">
        <v>0.78860204578665372</v>
      </c>
      <c r="F122" s="23">
        <v>1.2664393570384803E-2</v>
      </c>
      <c r="G122" s="23">
        <v>1.1690209449585971E-2</v>
      </c>
      <c r="H122" s="23">
        <v>1.071602532878714E-2</v>
      </c>
      <c r="I122" s="23">
        <v>4.1402825133950313E-2</v>
      </c>
      <c r="J122" s="23">
        <v>7.5499269361909399E-2</v>
      </c>
      <c r="K122" s="23">
        <v>5.9912323429128105E-2</v>
      </c>
      <c r="L122" s="24">
        <v>10265</v>
      </c>
      <c r="M122" s="23">
        <v>0.79908151549942597</v>
      </c>
      <c r="N122" s="23">
        <v>1.1481056257175661E-2</v>
      </c>
      <c r="O122" s="23">
        <v>9.1848450057405284E-3</v>
      </c>
      <c r="P122" s="23">
        <v>9.1848450057405284E-3</v>
      </c>
      <c r="Q122" s="23">
        <v>3.6739380022962113E-2</v>
      </c>
      <c r="R122" s="23">
        <v>8.4959816303099886E-2</v>
      </c>
      <c r="S122" s="23">
        <v>4.9368541905855337E-2</v>
      </c>
      <c r="T122" s="24">
        <v>4355</v>
      </c>
    </row>
    <row r="123" spans="2:20" x14ac:dyDescent="0.3">
      <c r="B123" s="33" t="s">
        <v>274</v>
      </c>
      <c r="C123" s="21" t="s">
        <v>89</v>
      </c>
      <c r="D123" s="18" t="s">
        <v>186</v>
      </c>
      <c r="E123" s="23">
        <v>0.63998977243671695</v>
      </c>
      <c r="F123" s="23">
        <v>2.4290462797238559E-2</v>
      </c>
      <c r="G123" s="23">
        <v>0.10713372538992585</v>
      </c>
      <c r="H123" s="23">
        <v>6.9291741242648933E-2</v>
      </c>
      <c r="I123" s="23">
        <v>5.4717463564305804E-2</v>
      </c>
      <c r="J123" s="23">
        <v>1.8153924827409868E-2</v>
      </c>
      <c r="K123" s="23">
        <v>8.6678598823830222E-2</v>
      </c>
      <c r="L123" s="24">
        <v>19555</v>
      </c>
      <c r="M123" s="23">
        <v>0.71575846833578793</v>
      </c>
      <c r="N123" s="23">
        <v>1.7673048600883652E-2</v>
      </c>
      <c r="O123" s="23">
        <v>8.8365243004418267E-2</v>
      </c>
      <c r="P123" s="23">
        <v>4.8600883652430045E-2</v>
      </c>
      <c r="Q123" s="23">
        <v>3.755522827687776E-2</v>
      </c>
      <c r="R123" s="23">
        <v>2.1354933726067747E-2</v>
      </c>
      <c r="S123" s="23">
        <v>7.0692194403534608E-2</v>
      </c>
      <c r="T123" s="24">
        <v>6790</v>
      </c>
    </row>
    <row r="124" spans="2:20" x14ac:dyDescent="0.3">
      <c r="B124" s="33" t="s">
        <v>274</v>
      </c>
      <c r="C124" s="21" t="s">
        <v>92</v>
      </c>
      <c r="D124" s="18" t="s">
        <v>189</v>
      </c>
      <c r="E124" s="23">
        <v>0.75427728613569323</v>
      </c>
      <c r="F124" s="23">
        <v>3.0088495575221239E-2</v>
      </c>
      <c r="G124" s="23">
        <v>0.15280235988200591</v>
      </c>
      <c r="H124" s="23">
        <v>1.2979351032448377E-2</v>
      </c>
      <c r="I124" s="23">
        <v>1.7699115044247787E-3</v>
      </c>
      <c r="J124" s="23">
        <v>1.887905604719764E-2</v>
      </c>
      <c r="K124" s="23">
        <v>2.8908554572271386E-2</v>
      </c>
      <c r="L124" s="24">
        <v>16950</v>
      </c>
      <c r="M124" s="23">
        <v>0.83152173913043481</v>
      </c>
      <c r="N124" s="23">
        <v>1.9021739130434784E-2</v>
      </c>
      <c r="O124" s="23">
        <v>9.5108695652173919E-2</v>
      </c>
      <c r="P124" s="23">
        <v>6.793478260869565E-3</v>
      </c>
      <c r="Q124" s="23">
        <v>2.717391304347826E-3</v>
      </c>
      <c r="R124" s="23">
        <v>1.6304347826086956E-2</v>
      </c>
      <c r="S124" s="23">
        <v>2.8532608695652172E-2</v>
      </c>
      <c r="T124" s="24">
        <v>3680</v>
      </c>
    </row>
    <row r="125" spans="2:20" x14ac:dyDescent="0.3">
      <c r="B125" s="33" t="s">
        <v>274</v>
      </c>
      <c r="C125" s="21" t="s">
        <v>93</v>
      </c>
      <c r="D125" s="18" t="s">
        <v>190</v>
      </c>
      <c r="E125" s="23">
        <v>0.89596015495296066</v>
      </c>
      <c r="F125" s="23">
        <v>4.4272274488101823E-3</v>
      </c>
      <c r="G125" s="23">
        <v>8.8544548976203646E-3</v>
      </c>
      <c r="H125" s="23">
        <v>5.5340343110127279E-3</v>
      </c>
      <c r="I125" s="23">
        <v>2.8223574986164915E-2</v>
      </c>
      <c r="J125" s="23">
        <v>4.5379081350304371E-2</v>
      </c>
      <c r="K125" s="23">
        <v>1.1068068622025456E-2</v>
      </c>
      <c r="L125" s="24">
        <v>9035</v>
      </c>
      <c r="M125" s="23">
        <v>0.9161425576519916</v>
      </c>
      <c r="N125" s="23">
        <v>0</v>
      </c>
      <c r="O125" s="23">
        <v>4.1928721174004195E-3</v>
      </c>
      <c r="P125" s="23">
        <v>2.0964360587002098E-3</v>
      </c>
      <c r="Q125" s="23">
        <v>1.6771488469601678E-2</v>
      </c>
      <c r="R125" s="23">
        <v>5.0314465408805034E-2</v>
      </c>
      <c r="S125" s="23">
        <v>8.385744234800839E-3</v>
      </c>
      <c r="T125" s="24">
        <v>2385</v>
      </c>
    </row>
    <row r="126" spans="2:20" x14ac:dyDescent="0.3">
      <c r="B126" s="33" t="s">
        <v>274</v>
      </c>
      <c r="C126" s="21" t="s">
        <v>94</v>
      </c>
      <c r="D126" s="18" t="s">
        <v>322</v>
      </c>
      <c r="E126" s="23" t="s">
        <v>588</v>
      </c>
      <c r="F126" s="23" t="s">
        <v>588</v>
      </c>
      <c r="G126" s="23" t="s">
        <v>588</v>
      </c>
      <c r="H126" s="23" t="s">
        <v>588</v>
      </c>
      <c r="I126" s="23" t="s">
        <v>588</v>
      </c>
      <c r="J126" s="23" t="s">
        <v>588</v>
      </c>
      <c r="K126" s="23" t="s">
        <v>588</v>
      </c>
      <c r="L126" s="24" t="s">
        <v>588</v>
      </c>
      <c r="M126" s="23" t="s">
        <v>588</v>
      </c>
      <c r="N126" s="23" t="s">
        <v>588</v>
      </c>
      <c r="O126" s="23" t="s">
        <v>588</v>
      </c>
      <c r="P126" s="23" t="s">
        <v>588</v>
      </c>
      <c r="Q126" s="23" t="s">
        <v>588</v>
      </c>
      <c r="R126" s="23" t="s">
        <v>588</v>
      </c>
      <c r="S126" s="23" t="s">
        <v>588</v>
      </c>
      <c r="T126" s="24" t="s">
        <v>588</v>
      </c>
    </row>
    <row r="127" spans="2:20" x14ac:dyDescent="0.3">
      <c r="B127" s="33" t="s">
        <v>274</v>
      </c>
      <c r="C127" s="21" t="s">
        <v>95</v>
      </c>
      <c r="D127" s="18" t="s">
        <v>323</v>
      </c>
      <c r="E127" s="23">
        <v>0.79060773480662982</v>
      </c>
      <c r="F127" s="23">
        <v>8.8397790055248626E-3</v>
      </c>
      <c r="G127" s="23">
        <v>1.4364640883977901E-2</v>
      </c>
      <c r="H127" s="23">
        <v>3.8674033149171273E-3</v>
      </c>
      <c r="I127" s="23">
        <v>2.9281767955801105E-2</v>
      </c>
      <c r="J127" s="23">
        <v>0.15303867403314916</v>
      </c>
      <c r="K127" s="23">
        <v>0</v>
      </c>
      <c r="L127" s="24">
        <v>9050</v>
      </c>
      <c r="M127" s="23">
        <v>0.79088471849865949</v>
      </c>
      <c r="N127" s="23">
        <v>6.7024128686327079E-3</v>
      </c>
      <c r="O127" s="23">
        <v>1.0723860589812333E-2</v>
      </c>
      <c r="P127" s="23">
        <v>2.6809651474530832E-3</v>
      </c>
      <c r="Q127" s="23">
        <v>2.6809651474530832E-2</v>
      </c>
      <c r="R127" s="23">
        <v>0.16219839142091153</v>
      </c>
      <c r="S127" s="23">
        <v>0</v>
      </c>
      <c r="T127" s="24">
        <v>3730</v>
      </c>
    </row>
    <row r="128" spans="2:20" x14ac:dyDescent="0.3">
      <c r="B128" s="33" t="s">
        <v>274</v>
      </c>
      <c r="C128" s="21" t="s">
        <v>96</v>
      </c>
      <c r="D128" s="18" t="s">
        <v>191</v>
      </c>
      <c r="E128" s="23">
        <v>0.89056984367120529</v>
      </c>
      <c r="F128" s="23">
        <v>6.5557236510337871E-3</v>
      </c>
      <c r="G128" s="23">
        <v>8.5728693898134145E-3</v>
      </c>
      <c r="H128" s="23">
        <v>4.034291477559254E-3</v>
      </c>
      <c r="I128" s="23">
        <v>5.0428643469490669E-3</v>
      </c>
      <c r="J128" s="23">
        <v>2.118003025718608E-2</v>
      </c>
      <c r="K128" s="23">
        <v>6.3035804336863344E-2</v>
      </c>
      <c r="L128" s="24">
        <v>9915</v>
      </c>
      <c r="M128" s="23">
        <v>0.91025641025641024</v>
      </c>
      <c r="N128" s="23">
        <v>3.663003663003663E-3</v>
      </c>
      <c r="O128" s="23">
        <v>5.4945054945054949E-3</v>
      </c>
      <c r="P128" s="23">
        <v>2.7472527472527475E-3</v>
      </c>
      <c r="Q128" s="23">
        <v>3.663003663003663E-3</v>
      </c>
      <c r="R128" s="23">
        <v>2.0146520146520148E-2</v>
      </c>
      <c r="S128" s="23">
        <v>5.3113553113553112E-2</v>
      </c>
      <c r="T128" s="24">
        <v>5460</v>
      </c>
    </row>
    <row r="129" spans="2:20" x14ac:dyDescent="0.3">
      <c r="B129" s="33" t="s">
        <v>274</v>
      </c>
      <c r="C129" s="21" t="s">
        <v>98</v>
      </c>
      <c r="D129" s="18" t="s">
        <v>192</v>
      </c>
      <c r="E129" s="23">
        <v>0.59322033898305082</v>
      </c>
      <c r="F129" s="23">
        <v>6.7796610169491525E-2</v>
      </c>
      <c r="G129" s="23">
        <v>0.15348399246704331</v>
      </c>
      <c r="H129" s="23">
        <v>6.120527306967985E-2</v>
      </c>
      <c r="I129" s="23">
        <v>7.7212806026365349E-2</v>
      </c>
      <c r="J129" s="23">
        <v>4.7080979284369112E-3</v>
      </c>
      <c r="K129" s="23">
        <v>4.2372881355932202E-2</v>
      </c>
      <c r="L129" s="24">
        <v>5310</v>
      </c>
      <c r="M129" s="23">
        <v>0.60209424083769636</v>
      </c>
      <c r="N129" s="23">
        <v>5.7591623036649213E-2</v>
      </c>
      <c r="O129" s="23">
        <v>0.16230366492146597</v>
      </c>
      <c r="P129" s="23">
        <v>6.2827225130890049E-2</v>
      </c>
      <c r="Q129" s="23">
        <v>5.7591623036649213E-2</v>
      </c>
      <c r="R129" s="23">
        <v>5.235602094240838E-3</v>
      </c>
      <c r="S129" s="23">
        <v>4.712041884816754E-2</v>
      </c>
      <c r="T129" s="24">
        <v>955</v>
      </c>
    </row>
    <row r="130" spans="2:20" x14ac:dyDescent="0.3">
      <c r="B130" s="33" t="s">
        <v>274</v>
      </c>
      <c r="C130" s="21" t="s">
        <v>99</v>
      </c>
      <c r="D130" s="18" t="s">
        <v>193</v>
      </c>
      <c r="E130" s="23">
        <v>0.7249879168680522</v>
      </c>
      <c r="F130" s="23">
        <v>2.0782986950217495E-2</v>
      </c>
      <c r="G130" s="23">
        <v>9.2315128081198641E-2</v>
      </c>
      <c r="H130" s="23">
        <v>4.4465925567907204E-2</v>
      </c>
      <c r="I130" s="23">
        <v>5.8965683905268247E-2</v>
      </c>
      <c r="J130" s="23">
        <v>3.3832769453842435E-2</v>
      </c>
      <c r="K130" s="23">
        <v>2.4649589173513776E-2</v>
      </c>
      <c r="L130" s="24">
        <v>10345</v>
      </c>
      <c r="M130" s="23">
        <v>0.78865248226950357</v>
      </c>
      <c r="N130" s="23">
        <v>1.276595744680851E-2</v>
      </c>
      <c r="O130" s="23">
        <v>7.5177304964539005E-2</v>
      </c>
      <c r="P130" s="23">
        <v>3.8297872340425532E-2</v>
      </c>
      <c r="Q130" s="23">
        <v>4.1134751773049642E-2</v>
      </c>
      <c r="R130" s="23">
        <v>2.9787234042553193E-2</v>
      </c>
      <c r="S130" s="23">
        <v>1.4184397163120567E-2</v>
      </c>
      <c r="T130" s="24">
        <v>3525</v>
      </c>
    </row>
    <row r="131" spans="2:20" x14ac:dyDescent="0.3">
      <c r="B131" s="33" t="s">
        <v>274</v>
      </c>
      <c r="C131" s="21" t="s">
        <v>100</v>
      </c>
      <c r="D131" s="18" t="s">
        <v>194</v>
      </c>
      <c r="E131" s="23">
        <v>0.84046961325966851</v>
      </c>
      <c r="F131" s="23">
        <v>1.2430939226519336E-2</v>
      </c>
      <c r="G131" s="23">
        <v>3.6602209944751378E-2</v>
      </c>
      <c r="H131" s="23">
        <v>1.5193370165745856E-2</v>
      </c>
      <c r="I131" s="23">
        <v>2.4171270718232045E-2</v>
      </c>
      <c r="J131" s="23">
        <v>1.7265193370165747E-2</v>
      </c>
      <c r="K131" s="23">
        <v>5.31767955801105E-2</v>
      </c>
      <c r="L131" s="24">
        <v>7240</v>
      </c>
      <c r="M131" s="23" t="s">
        <v>588</v>
      </c>
      <c r="N131" s="23" t="s">
        <v>588</v>
      </c>
      <c r="O131" s="23" t="s">
        <v>588</v>
      </c>
      <c r="P131" s="23" t="s">
        <v>588</v>
      </c>
      <c r="Q131" s="23" t="s">
        <v>588</v>
      </c>
      <c r="R131" s="23" t="s">
        <v>588</v>
      </c>
      <c r="S131" s="23" t="s">
        <v>588</v>
      </c>
      <c r="T131" s="24" t="s">
        <v>588</v>
      </c>
    </row>
    <row r="132" spans="2:20" x14ac:dyDescent="0.3">
      <c r="B132" s="33" t="s">
        <v>274</v>
      </c>
      <c r="C132" s="21" t="s">
        <v>101</v>
      </c>
      <c r="D132" s="18" t="s">
        <v>195</v>
      </c>
      <c r="E132" s="23">
        <v>0.90829859795377033</v>
      </c>
      <c r="F132" s="23">
        <v>6.4418340280409242E-3</v>
      </c>
      <c r="G132" s="23">
        <v>2.3114816218264493E-2</v>
      </c>
      <c r="H132" s="23">
        <v>1.4778325123152709E-2</v>
      </c>
      <c r="I132" s="23">
        <v>1.6672982190223569E-2</v>
      </c>
      <c r="J132" s="23">
        <v>3.0693444486547934E-2</v>
      </c>
      <c r="K132" s="23">
        <v>0</v>
      </c>
      <c r="L132" s="24">
        <v>13195</v>
      </c>
      <c r="M132" s="23">
        <v>0.9336283185840708</v>
      </c>
      <c r="N132" s="23">
        <v>4.4247787610619468E-3</v>
      </c>
      <c r="O132" s="23">
        <v>1.8805309734513276E-2</v>
      </c>
      <c r="P132" s="23">
        <v>1.2168141592920354E-2</v>
      </c>
      <c r="Q132" s="23">
        <v>1.4380530973451327E-2</v>
      </c>
      <c r="R132" s="23">
        <v>1.6592920353982302E-2</v>
      </c>
      <c r="S132" s="23">
        <v>0</v>
      </c>
      <c r="T132" s="24">
        <v>4520</v>
      </c>
    </row>
    <row r="133" spans="2:20" x14ac:dyDescent="0.3">
      <c r="B133" s="33" t="s">
        <v>274</v>
      </c>
      <c r="C133" s="21" t="s">
        <v>105</v>
      </c>
      <c r="D133" s="18" t="s">
        <v>197</v>
      </c>
      <c r="E133" s="23">
        <v>0.74899598393574296</v>
      </c>
      <c r="F133" s="23">
        <v>1.3721552878179385E-2</v>
      </c>
      <c r="G133" s="23">
        <v>5.5555555555555552E-2</v>
      </c>
      <c r="H133" s="23">
        <v>1.9076305220883535E-2</v>
      </c>
      <c r="I133" s="23">
        <v>3.9156626506024098E-2</v>
      </c>
      <c r="J133" s="23">
        <v>7.8313253012048195E-2</v>
      </c>
      <c r="K133" s="23">
        <v>4.5180722891566265E-2</v>
      </c>
      <c r="L133" s="24">
        <v>14940</v>
      </c>
      <c r="M133" s="23">
        <v>0.80309423347398035</v>
      </c>
      <c r="N133" s="23">
        <v>9.8452883263009851E-3</v>
      </c>
      <c r="O133" s="23">
        <v>4.2194092827004218E-2</v>
      </c>
      <c r="P133" s="23">
        <v>1.5471167369901548E-2</v>
      </c>
      <c r="Q133" s="23">
        <v>3.2348804500703238E-2</v>
      </c>
      <c r="R133" s="23">
        <v>6.3291139240506333E-2</v>
      </c>
      <c r="S133" s="23">
        <v>3.3755274261603373E-2</v>
      </c>
      <c r="T133" s="24">
        <v>3555</v>
      </c>
    </row>
    <row r="134" spans="2:20" x14ac:dyDescent="0.3">
      <c r="B134" s="33" t="s">
        <v>274</v>
      </c>
      <c r="C134" s="21" t="s">
        <v>106</v>
      </c>
      <c r="D134" s="18" t="s">
        <v>198</v>
      </c>
      <c r="E134" s="23">
        <v>0.8066298342541437</v>
      </c>
      <c r="F134" s="23">
        <v>8.8397790055248626E-3</v>
      </c>
      <c r="G134" s="23">
        <v>4.5303867403314914E-2</v>
      </c>
      <c r="H134" s="23">
        <v>1.3812154696132596E-2</v>
      </c>
      <c r="I134" s="23">
        <v>4.4198895027624308E-2</v>
      </c>
      <c r="J134" s="23">
        <v>8.0662983425414364E-2</v>
      </c>
      <c r="K134" s="23">
        <v>5.5248618784530391E-4</v>
      </c>
      <c r="L134" s="24">
        <v>9050</v>
      </c>
      <c r="M134" s="23" t="s">
        <v>588</v>
      </c>
      <c r="N134" s="23" t="s">
        <v>588</v>
      </c>
      <c r="O134" s="23" t="s">
        <v>588</v>
      </c>
      <c r="P134" s="23" t="s">
        <v>588</v>
      </c>
      <c r="Q134" s="23" t="s">
        <v>588</v>
      </c>
      <c r="R134" s="23" t="s">
        <v>588</v>
      </c>
      <c r="S134" s="23" t="s">
        <v>588</v>
      </c>
      <c r="T134" s="24" t="s">
        <v>588</v>
      </c>
    </row>
    <row r="135" spans="2:20" x14ac:dyDescent="0.3">
      <c r="B135" s="33" t="s">
        <v>274</v>
      </c>
      <c r="C135" s="21" t="s">
        <v>111</v>
      </c>
      <c r="D135" s="18" t="s">
        <v>324</v>
      </c>
      <c r="E135" s="23" t="s">
        <v>588</v>
      </c>
      <c r="F135" s="23" t="s">
        <v>588</v>
      </c>
      <c r="G135" s="23" t="s">
        <v>588</v>
      </c>
      <c r="H135" s="23" t="s">
        <v>588</v>
      </c>
      <c r="I135" s="23" t="s">
        <v>588</v>
      </c>
      <c r="J135" s="23" t="s">
        <v>588</v>
      </c>
      <c r="K135" s="23" t="s">
        <v>588</v>
      </c>
      <c r="L135" s="24" t="s">
        <v>588</v>
      </c>
      <c r="M135" s="23" t="s">
        <v>588</v>
      </c>
      <c r="N135" s="23" t="s">
        <v>588</v>
      </c>
      <c r="O135" s="23" t="s">
        <v>588</v>
      </c>
      <c r="P135" s="23" t="s">
        <v>588</v>
      </c>
      <c r="Q135" s="23" t="s">
        <v>588</v>
      </c>
      <c r="R135" s="23" t="s">
        <v>588</v>
      </c>
      <c r="S135" s="23" t="s">
        <v>588</v>
      </c>
      <c r="T135" s="24" t="s">
        <v>588</v>
      </c>
    </row>
    <row r="136" spans="2:20" x14ac:dyDescent="0.3">
      <c r="B136" s="33" t="s">
        <v>279</v>
      </c>
      <c r="C136" s="21" t="s">
        <v>74</v>
      </c>
      <c r="D136" s="18" t="s">
        <v>177</v>
      </c>
      <c r="E136" s="23">
        <v>0.7147796024200519</v>
      </c>
      <c r="F136" s="23">
        <v>3.1114952463267068E-2</v>
      </c>
      <c r="G136" s="23">
        <v>3.7165082108902334E-2</v>
      </c>
      <c r="H136" s="23">
        <v>2.7657735522904063E-2</v>
      </c>
      <c r="I136" s="23">
        <v>6.3958513396715641E-2</v>
      </c>
      <c r="J136" s="23">
        <v>0.12532411408815902</v>
      </c>
      <c r="K136" s="23">
        <v>0</v>
      </c>
      <c r="L136" s="24">
        <v>5785</v>
      </c>
      <c r="M136" s="23">
        <v>0.73062730627306272</v>
      </c>
      <c r="N136" s="23">
        <v>2.9520295202952029E-2</v>
      </c>
      <c r="O136" s="23">
        <v>3.6900369003690037E-2</v>
      </c>
      <c r="P136" s="23">
        <v>2.5830258302583026E-2</v>
      </c>
      <c r="Q136" s="23">
        <v>5.1660516605166053E-2</v>
      </c>
      <c r="R136" s="23">
        <v>0.12546125461254612</v>
      </c>
      <c r="S136" s="23">
        <v>0</v>
      </c>
      <c r="T136" s="24">
        <v>1355</v>
      </c>
    </row>
    <row r="137" spans="2:20" x14ac:dyDescent="0.3">
      <c r="B137" s="33" t="s">
        <v>279</v>
      </c>
      <c r="C137" s="21" t="s">
        <v>76</v>
      </c>
      <c r="D137" s="18" t="s">
        <v>179</v>
      </c>
      <c r="E137" s="23">
        <v>0.85190615835777128</v>
      </c>
      <c r="F137" s="23">
        <v>1.0263929618768328E-2</v>
      </c>
      <c r="G137" s="23">
        <v>1.0997067448680353E-2</v>
      </c>
      <c r="H137" s="23">
        <v>2.9325513196480938E-3</v>
      </c>
      <c r="I137" s="23">
        <v>5.131964809384164E-3</v>
      </c>
      <c r="J137" s="23">
        <v>0.11803519061583578</v>
      </c>
      <c r="K137" s="23">
        <v>7.3313782991202346E-4</v>
      </c>
      <c r="L137" s="24">
        <v>6820</v>
      </c>
      <c r="M137" s="23">
        <v>0.87108013937282225</v>
      </c>
      <c r="N137" s="23">
        <v>8.7108013937282226E-3</v>
      </c>
      <c r="O137" s="23">
        <v>8.7108013937282226E-3</v>
      </c>
      <c r="P137" s="23">
        <v>3.4843205574912892E-3</v>
      </c>
      <c r="Q137" s="23">
        <v>5.2264808362369342E-3</v>
      </c>
      <c r="R137" s="23">
        <v>0.10104529616724739</v>
      </c>
      <c r="S137" s="23">
        <v>1.7421602787456446E-3</v>
      </c>
      <c r="T137" s="24">
        <v>2870</v>
      </c>
    </row>
    <row r="138" spans="2:20" x14ac:dyDescent="0.3">
      <c r="B138" s="33" t="s">
        <v>279</v>
      </c>
      <c r="C138" s="21" t="s">
        <v>77</v>
      </c>
      <c r="D138" s="18" t="s">
        <v>180</v>
      </c>
      <c r="E138" s="23" t="s">
        <v>588</v>
      </c>
      <c r="F138" s="23" t="s">
        <v>588</v>
      </c>
      <c r="G138" s="23" t="s">
        <v>588</v>
      </c>
      <c r="H138" s="23" t="s">
        <v>588</v>
      </c>
      <c r="I138" s="23" t="s">
        <v>588</v>
      </c>
      <c r="J138" s="23" t="s">
        <v>588</v>
      </c>
      <c r="K138" s="23" t="s">
        <v>588</v>
      </c>
      <c r="L138" s="24" t="s">
        <v>588</v>
      </c>
      <c r="M138" s="23" t="s">
        <v>588</v>
      </c>
      <c r="N138" s="23" t="s">
        <v>588</v>
      </c>
      <c r="O138" s="23" t="s">
        <v>588</v>
      </c>
      <c r="P138" s="23" t="s">
        <v>588</v>
      </c>
      <c r="Q138" s="23" t="s">
        <v>588</v>
      </c>
      <c r="R138" s="23" t="s">
        <v>588</v>
      </c>
      <c r="S138" s="23" t="s">
        <v>588</v>
      </c>
      <c r="T138" s="24" t="s">
        <v>588</v>
      </c>
    </row>
    <row r="139" spans="2:20" x14ac:dyDescent="0.3">
      <c r="B139" s="33" t="s">
        <v>279</v>
      </c>
      <c r="C139" s="21" t="s">
        <v>80</v>
      </c>
      <c r="D139" s="18" t="s">
        <v>325</v>
      </c>
      <c r="E139" s="23">
        <v>0.8504761904761905</v>
      </c>
      <c r="F139" s="23">
        <v>8.5714285714285719E-3</v>
      </c>
      <c r="G139" s="23">
        <v>1.6190476190476189E-2</v>
      </c>
      <c r="H139" s="23">
        <v>1.2380952380952381E-2</v>
      </c>
      <c r="I139" s="23">
        <v>1.4285714285714285E-2</v>
      </c>
      <c r="J139" s="23">
        <v>8.5714285714285715E-2</v>
      </c>
      <c r="K139" s="23">
        <v>1.2380952380952381E-2</v>
      </c>
      <c r="L139" s="24">
        <v>5250</v>
      </c>
      <c r="M139" s="23">
        <v>0.8606060606060606</v>
      </c>
      <c r="N139" s="23">
        <v>6.0606060606060606E-3</v>
      </c>
      <c r="O139" s="23">
        <v>6.0606060606060606E-3</v>
      </c>
      <c r="P139" s="23">
        <v>6.0606060606060606E-3</v>
      </c>
      <c r="Q139" s="23">
        <v>1.2121212121212121E-2</v>
      </c>
      <c r="R139" s="23">
        <v>9.0909090909090912E-2</v>
      </c>
      <c r="S139" s="23">
        <v>1.2121212121212121E-2</v>
      </c>
      <c r="T139" s="24">
        <v>1650</v>
      </c>
    </row>
    <row r="140" spans="2:20" x14ac:dyDescent="0.3">
      <c r="B140" s="33" t="s">
        <v>279</v>
      </c>
      <c r="C140" s="21" t="s">
        <v>83</v>
      </c>
      <c r="D140" s="18" t="s">
        <v>182</v>
      </c>
      <c r="E140" s="23" t="s">
        <v>588</v>
      </c>
      <c r="F140" s="23" t="s">
        <v>588</v>
      </c>
      <c r="G140" s="23" t="s">
        <v>588</v>
      </c>
      <c r="H140" s="23" t="s">
        <v>588</v>
      </c>
      <c r="I140" s="23" t="s">
        <v>588</v>
      </c>
      <c r="J140" s="23" t="s">
        <v>588</v>
      </c>
      <c r="K140" s="23" t="s">
        <v>588</v>
      </c>
      <c r="L140" s="24" t="s">
        <v>588</v>
      </c>
      <c r="M140" s="23" t="s">
        <v>588</v>
      </c>
      <c r="N140" s="23" t="s">
        <v>588</v>
      </c>
      <c r="O140" s="23" t="s">
        <v>588</v>
      </c>
      <c r="P140" s="23" t="s">
        <v>588</v>
      </c>
      <c r="Q140" s="23" t="s">
        <v>588</v>
      </c>
      <c r="R140" s="23" t="s">
        <v>588</v>
      </c>
      <c r="S140" s="23" t="s">
        <v>588</v>
      </c>
      <c r="T140" s="24" t="s">
        <v>588</v>
      </c>
    </row>
    <row r="141" spans="2:20" x14ac:dyDescent="0.3">
      <c r="B141" s="33" t="s">
        <v>279</v>
      </c>
      <c r="C141" s="21" t="s">
        <v>84</v>
      </c>
      <c r="D141" s="18" t="s">
        <v>183</v>
      </c>
      <c r="E141" s="23" t="s">
        <v>588</v>
      </c>
      <c r="F141" s="23" t="s">
        <v>588</v>
      </c>
      <c r="G141" s="23" t="s">
        <v>588</v>
      </c>
      <c r="H141" s="23" t="s">
        <v>588</v>
      </c>
      <c r="I141" s="23" t="s">
        <v>588</v>
      </c>
      <c r="J141" s="23" t="s">
        <v>588</v>
      </c>
      <c r="K141" s="23" t="s">
        <v>588</v>
      </c>
      <c r="L141" s="24" t="s">
        <v>588</v>
      </c>
      <c r="M141" s="23" t="s">
        <v>588</v>
      </c>
      <c r="N141" s="23" t="s">
        <v>588</v>
      </c>
      <c r="O141" s="23" t="s">
        <v>588</v>
      </c>
      <c r="P141" s="23" t="s">
        <v>588</v>
      </c>
      <c r="Q141" s="23" t="s">
        <v>588</v>
      </c>
      <c r="R141" s="23" t="s">
        <v>588</v>
      </c>
      <c r="S141" s="23" t="s">
        <v>588</v>
      </c>
      <c r="T141" s="24" t="s">
        <v>588</v>
      </c>
    </row>
    <row r="142" spans="2:20" x14ac:dyDescent="0.3">
      <c r="B142" s="33" t="s">
        <v>279</v>
      </c>
      <c r="C142" s="21" t="s">
        <v>88</v>
      </c>
      <c r="D142" s="18" t="s">
        <v>185</v>
      </c>
      <c r="E142" s="23">
        <v>0.80540540540540539</v>
      </c>
      <c r="F142" s="23">
        <v>2.0790020790020791E-2</v>
      </c>
      <c r="G142" s="23">
        <v>8.7733887733887739E-2</v>
      </c>
      <c r="H142" s="23">
        <v>2.2037422037422039E-2</v>
      </c>
      <c r="I142" s="23">
        <v>2.0790020790020791E-2</v>
      </c>
      <c r="J142" s="23">
        <v>2.2453222453222454E-2</v>
      </c>
      <c r="K142" s="23">
        <v>2.0790020790020791E-2</v>
      </c>
      <c r="L142" s="24">
        <v>12025</v>
      </c>
      <c r="M142" s="23">
        <v>0.85492227979274615</v>
      </c>
      <c r="N142" s="23">
        <v>1.0362694300518135E-2</v>
      </c>
      <c r="O142" s="23">
        <v>6.2176165803108807E-2</v>
      </c>
      <c r="P142" s="23">
        <v>1.5544041450777202E-2</v>
      </c>
      <c r="Q142" s="23">
        <v>1.5544041450777202E-2</v>
      </c>
      <c r="R142" s="23">
        <v>1.8998272884283247E-2</v>
      </c>
      <c r="S142" s="23">
        <v>2.072538860103627E-2</v>
      </c>
      <c r="T142" s="24">
        <v>2895</v>
      </c>
    </row>
    <row r="143" spans="2:20" x14ac:dyDescent="0.3">
      <c r="B143" s="33" t="s">
        <v>279</v>
      </c>
      <c r="C143" s="21" t="s">
        <v>72</v>
      </c>
      <c r="D143" s="18" t="s">
        <v>175</v>
      </c>
      <c r="E143" s="23">
        <v>0.75286232895839156</v>
      </c>
      <c r="F143" s="23">
        <v>1.2287070650656241E-2</v>
      </c>
      <c r="G143" s="23">
        <v>1.5638089919017033E-2</v>
      </c>
      <c r="H143" s="23">
        <v>1.7872102764590895E-2</v>
      </c>
      <c r="I143" s="23">
        <v>7.5397933538117842E-2</v>
      </c>
      <c r="J143" s="23">
        <v>7.1209159452666856E-2</v>
      </c>
      <c r="K143" s="23">
        <v>5.4733314716559622E-2</v>
      </c>
      <c r="L143" s="24">
        <v>17905</v>
      </c>
      <c r="M143" s="23">
        <v>0.81596244131455398</v>
      </c>
      <c r="N143" s="23">
        <v>8.4507042253521118E-3</v>
      </c>
      <c r="O143" s="23">
        <v>1.3145539906103286E-2</v>
      </c>
      <c r="P143" s="23">
        <v>1.5023474178403756E-2</v>
      </c>
      <c r="Q143" s="23">
        <v>5.0704225352112678E-2</v>
      </c>
      <c r="R143" s="23">
        <v>5.7276995305164322E-2</v>
      </c>
      <c r="S143" s="23">
        <v>3.9436619718309862E-2</v>
      </c>
      <c r="T143" s="24">
        <v>5325</v>
      </c>
    </row>
    <row r="144" spans="2:20" x14ac:dyDescent="0.3">
      <c r="B144" s="33" t="s">
        <v>279</v>
      </c>
      <c r="C144" s="21" t="s">
        <v>423</v>
      </c>
      <c r="D144" s="18" t="s">
        <v>424</v>
      </c>
      <c r="E144" s="23" t="s">
        <v>588</v>
      </c>
      <c r="F144" s="23" t="s">
        <v>588</v>
      </c>
      <c r="G144" s="23" t="s">
        <v>588</v>
      </c>
      <c r="H144" s="23" t="s">
        <v>588</v>
      </c>
      <c r="I144" s="23" t="s">
        <v>588</v>
      </c>
      <c r="J144" s="23" t="s">
        <v>588</v>
      </c>
      <c r="K144" s="23" t="s">
        <v>588</v>
      </c>
      <c r="L144" s="24" t="s">
        <v>588</v>
      </c>
      <c r="M144" s="23" t="s">
        <v>588</v>
      </c>
      <c r="N144" s="23" t="s">
        <v>588</v>
      </c>
      <c r="O144" s="23" t="s">
        <v>588</v>
      </c>
      <c r="P144" s="23" t="s">
        <v>588</v>
      </c>
      <c r="Q144" s="23" t="s">
        <v>588</v>
      </c>
      <c r="R144" s="23" t="s">
        <v>588</v>
      </c>
      <c r="S144" s="23" t="s">
        <v>588</v>
      </c>
      <c r="T144" s="24" t="s">
        <v>588</v>
      </c>
    </row>
    <row r="145" spans="2:20" x14ac:dyDescent="0.3">
      <c r="B145" s="33" t="s">
        <v>279</v>
      </c>
      <c r="C145" s="21" t="s">
        <v>90</v>
      </c>
      <c r="D145" s="18" t="s">
        <v>187</v>
      </c>
      <c r="E145" s="23">
        <v>0.55878263556310825</v>
      </c>
      <c r="F145" s="23">
        <v>4.217518924764406E-2</v>
      </c>
      <c r="G145" s="23">
        <v>0.17797002935269582</v>
      </c>
      <c r="H145" s="23">
        <v>9.2692723621195738E-2</v>
      </c>
      <c r="I145" s="23">
        <v>7.5699057623976523E-2</v>
      </c>
      <c r="J145" s="23">
        <v>4.1557237756836091E-2</v>
      </c>
      <c r="K145" s="23">
        <v>1.1277614707245481E-2</v>
      </c>
      <c r="L145" s="24">
        <v>32365</v>
      </c>
      <c r="M145" s="23" t="s">
        <v>588</v>
      </c>
      <c r="N145" s="23" t="s">
        <v>588</v>
      </c>
      <c r="O145" s="23" t="s">
        <v>588</v>
      </c>
      <c r="P145" s="23" t="s">
        <v>588</v>
      </c>
      <c r="Q145" s="23" t="s">
        <v>588</v>
      </c>
      <c r="R145" s="23" t="s">
        <v>588</v>
      </c>
      <c r="S145" s="23" t="s">
        <v>588</v>
      </c>
      <c r="T145" s="24" t="s">
        <v>588</v>
      </c>
    </row>
    <row r="146" spans="2:20" x14ac:dyDescent="0.3">
      <c r="B146" s="33" t="s">
        <v>279</v>
      </c>
      <c r="C146" s="21" t="s">
        <v>102</v>
      </c>
      <c r="D146" s="18" t="s">
        <v>422</v>
      </c>
      <c r="E146" s="23">
        <v>0.90896159317211944</v>
      </c>
      <c r="F146" s="23">
        <v>1.1948790896159318E-2</v>
      </c>
      <c r="G146" s="23">
        <v>1.166429587482219E-2</v>
      </c>
      <c r="H146" s="23">
        <v>7.3968705547652917E-3</v>
      </c>
      <c r="I146" s="23">
        <v>1.0810810810810811E-2</v>
      </c>
      <c r="J146" s="23">
        <v>2.5035561877667142E-2</v>
      </c>
      <c r="K146" s="23">
        <v>2.4466571834992887E-2</v>
      </c>
      <c r="L146" s="24">
        <v>17575</v>
      </c>
      <c r="M146" s="23" t="s">
        <v>588</v>
      </c>
      <c r="N146" s="23" t="s">
        <v>588</v>
      </c>
      <c r="O146" s="23" t="s">
        <v>588</v>
      </c>
      <c r="P146" s="23" t="s">
        <v>588</v>
      </c>
      <c r="Q146" s="23" t="s">
        <v>588</v>
      </c>
      <c r="R146" s="23" t="s">
        <v>588</v>
      </c>
      <c r="S146" s="23" t="s">
        <v>588</v>
      </c>
      <c r="T146" s="24" t="s">
        <v>588</v>
      </c>
    </row>
    <row r="147" spans="2:20" x14ac:dyDescent="0.3">
      <c r="B147" s="33" t="s">
        <v>279</v>
      </c>
      <c r="C147" s="21" t="s">
        <v>91</v>
      </c>
      <c r="D147" s="18" t="s">
        <v>188</v>
      </c>
      <c r="E147" s="23" t="s">
        <v>588</v>
      </c>
      <c r="F147" s="23" t="s">
        <v>588</v>
      </c>
      <c r="G147" s="23" t="s">
        <v>588</v>
      </c>
      <c r="H147" s="23" t="s">
        <v>588</v>
      </c>
      <c r="I147" s="23" t="s">
        <v>588</v>
      </c>
      <c r="J147" s="23" t="s">
        <v>588</v>
      </c>
      <c r="K147" s="23" t="s">
        <v>588</v>
      </c>
      <c r="L147" s="24" t="s">
        <v>588</v>
      </c>
      <c r="M147" s="23" t="s">
        <v>588</v>
      </c>
      <c r="N147" s="23" t="s">
        <v>588</v>
      </c>
      <c r="O147" s="23" t="s">
        <v>588</v>
      </c>
      <c r="P147" s="23" t="s">
        <v>588</v>
      </c>
      <c r="Q147" s="23" t="s">
        <v>588</v>
      </c>
      <c r="R147" s="23" t="s">
        <v>588</v>
      </c>
      <c r="S147" s="23" t="s">
        <v>588</v>
      </c>
      <c r="T147" s="24" t="s">
        <v>588</v>
      </c>
    </row>
    <row r="148" spans="2:20" x14ac:dyDescent="0.3">
      <c r="B148" s="33" t="s">
        <v>279</v>
      </c>
      <c r="C148" s="21" t="s">
        <v>97</v>
      </c>
      <c r="D148" s="18" t="s">
        <v>326</v>
      </c>
      <c r="E148" s="23">
        <v>0.70950344058024917</v>
      </c>
      <c r="F148" s="23">
        <v>2.0271526873721406E-2</v>
      </c>
      <c r="G148" s="23">
        <v>0.16124232843593081</v>
      </c>
      <c r="H148" s="23">
        <v>3.3661893249023619E-2</v>
      </c>
      <c r="I148" s="23">
        <v>2.4734982332155476E-2</v>
      </c>
      <c r="J148" s="23">
        <v>4.6866282313557744E-2</v>
      </c>
      <c r="K148" s="23">
        <v>3.9055235261298122E-3</v>
      </c>
      <c r="L148" s="24">
        <v>26885</v>
      </c>
      <c r="M148" s="23">
        <v>0.77338603425559949</v>
      </c>
      <c r="N148" s="23">
        <v>1.4492753623188406E-2</v>
      </c>
      <c r="O148" s="23">
        <v>0.12911725955204217</v>
      </c>
      <c r="P148" s="23">
        <v>3.3596837944664032E-2</v>
      </c>
      <c r="Q148" s="23">
        <v>2.30566534914361E-2</v>
      </c>
      <c r="R148" s="23">
        <v>2.3715415019762844E-2</v>
      </c>
      <c r="S148" s="23">
        <v>2.635046113306983E-3</v>
      </c>
      <c r="T148" s="24">
        <v>7590</v>
      </c>
    </row>
    <row r="149" spans="2:20" x14ac:dyDescent="0.3">
      <c r="B149" s="33" t="s">
        <v>279</v>
      </c>
      <c r="C149" s="21" t="s">
        <v>103</v>
      </c>
      <c r="D149" s="18" t="s">
        <v>196</v>
      </c>
      <c r="E149" s="23">
        <v>0.83780487804878045</v>
      </c>
      <c r="F149" s="23">
        <v>1.4024390243902439E-2</v>
      </c>
      <c r="G149" s="23">
        <v>3.3536585365853661E-2</v>
      </c>
      <c r="H149" s="23">
        <v>7.3170731707317077E-3</v>
      </c>
      <c r="I149" s="23">
        <v>1.5853658536585366E-2</v>
      </c>
      <c r="J149" s="23">
        <v>9.0853658536585363E-2</v>
      </c>
      <c r="K149" s="23">
        <v>0</v>
      </c>
      <c r="L149" s="24">
        <v>8200</v>
      </c>
      <c r="M149" s="23">
        <v>0.85441941074523398</v>
      </c>
      <c r="N149" s="23">
        <v>1.2131715771230503E-2</v>
      </c>
      <c r="O149" s="23">
        <v>2.7729636048526862E-2</v>
      </c>
      <c r="P149" s="23">
        <v>6.9324090121317154E-3</v>
      </c>
      <c r="Q149" s="23">
        <v>1.3864818024263431E-2</v>
      </c>
      <c r="R149" s="23">
        <v>8.4922010398613523E-2</v>
      </c>
      <c r="S149" s="23">
        <v>0</v>
      </c>
      <c r="T149" s="24">
        <v>2885</v>
      </c>
    </row>
    <row r="150" spans="2:20" x14ac:dyDescent="0.3">
      <c r="B150" s="33" t="s">
        <v>279</v>
      </c>
      <c r="C150" s="21" t="s">
        <v>104</v>
      </c>
      <c r="D150" s="18" t="s">
        <v>328</v>
      </c>
      <c r="E150" s="23">
        <v>0.71048252911813647</v>
      </c>
      <c r="F150" s="23">
        <v>1.3865779256794232E-2</v>
      </c>
      <c r="G150" s="23">
        <v>7.3211314475873548E-2</v>
      </c>
      <c r="H150" s="23">
        <v>1.3311148086522463E-2</v>
      </c>
      <c r="I150" s="23">
        <v>1.8302828618968387E-2</v>
      </c>
      <c r="J150" s="23">
        <v>2.7731558513588463E-2</v>
      </c>
      <c r="K150" s="23">
        <v>0.14309484193011648</v>
      </c>
      <c r="L150" s="24">
        <v>9015</v>
      </c>
      <c r="M150" s="23">
        <v>0.73800738007380073</v>
      </c>
      <c r="N150" s="23">
        <v>9.2250922509225092E-3</v>
      </c>
      <c r="O150" s="23">
        <v>7.1955719557195569E-2</v>
      </c>
      <c r="P150" s="23">
        <v>1.4760147601476014E-2</v>
      </c>
      <c r="Q150" s="23">
        <v>1.6605166051660517E-2</v>
      </c>
      <c r="R150" s="23">
        <v>2.7675276752767528E-2</v>
      </c>
      <c r="S150" s="23">
        <v>0.12177121771217712</v>
      </c>
      <c r="T150" s="24">
        <v>2710</v>
      </c>
    </row>
    <row r="151" spans="2:20" x14ac:dyDescent="0.3">
      <c r="B151" s="33" t="s">
        <v>279</v>
      </c>
      <c r="C151" s="21" t="s">
        <v>107</v>
      </c>
      <c r="D151" s="18" t="s">
        <v>329</v>
      </c>
      <c r="E151" s="23">
        <v>0.7792</v>
      </c>
      <c r="F151" s="23">
        <v>5.3333333333333332E-3</v>
      </c>
      <c r="G151" s="23">
        <v>1.0133333333333333E-2</v>
      </c>
      <c r="H151" s="23">
        <v>4.2666666666666669E-3</v>
      </c>
      <c r="I151" s="23">
        <v>1.2266666666666667E-2</v>
      </c>
      <c r="J151" s="23">
        <v>0.11466666666666667</v>
      </c>
      <c r="K151" s="23">
        <v>7.4666666666666673E-2</v>
      </c>
      <c r="L151" s="24">
        <v>9375</v>
      </c>
      <c r="M151" s="23">
        <v>0.80693069306930698</v>
      </c>
      <c r="N151" s="23">
        <v>4.9504950495049506E-3</v>
      </c>
      <c r="O151" s="23">
        <v>8.2508250825082501E-3</v>
      </c>
      <c r="P151" s="23">
        <v>3.3003300330033004E-3</v>
      </c>
      <c r="Q151" s="23">
        <v>4.9504950495049506E-3</v>
      </c>
      <c r="R151" s="23">
        <v>0.11716171617161716</v>
      </c>
      <c r="S151" s="23">
        <v>5.4455445544554455E-2</v>
      </c>
      <c r="T151" s="24">
        <v>3030</v>
      </c>
    </row>
    <row r="152" spans="2:20" x14ac:dyDescent="0.3">
      <c r="B152" s="33" t="s">
        <v>279</v>
      </c>
      <c r="C152" s="21" t="s">
        <v>108</v>
      </c>
      <c r="D152" s="18" t="s">
        <v>330</v>
      </c>
      <c r="E152" s="23">
        <v>0.78843441466854725</v>
      </c>
      <c r="F152" s="23">
        <v>7.052186177715092E-3</v>
      </c>
      <c r="G152" s="23">
        <v>1.3399153737658674E-2</v>
      </c>
      <c r="H152" s="23">
        <v>5.6417489421720732E-3</v>
      </c>
      <c r="I152" s="23">
        <v>6.6995768688293378E-2</v>
      </c>
      <c r="J152" s="23">
        <v>0.11847672778561354</v>
      </c>
      <c r="K152" s="23">
        <v>0</v>
      </c>
      <c r="L152" s="24">
        <v>7090</v>
      </c>
      <c r="M152" s="23">
        <v>0.8004158004158004</v>
      </c>
      <c r="N152" s="23">
        <v>4.1580041580041582E-3</v>
      </c>
      <c r="O152" s="23">
        <v>1.2474012474012475E-2</v>
      </c>
      <c r="P152" s="23">
        <v>6.2370062370062374E-3</v>
      </c>
      <c r="Q152" s="23">
        <v>6.4449064449064453E-2</v>
      </c>
      <c r="R152" s="23">
        <v>0.11018711018711019</v>
      </c>
      <c r="S152" s="23">
        <v>0</v>
      </c>
      <c r="T152" s="24">
        <v>2405</v>
      </c>
    </row>
    <row r="153" spans="2:20" x14ac:dyDescent="0.3">
      <c r="B153" s="33" t="s">
        <v>279</v>
      </c>
      <c r="C153" s="21" t="s">
        <v>109</v>
      </c>
      <c r="D153" s="18" t="s">
        <v>199</v>
      </c>
      <c r="E153" s="23">
        <v>0.90104166666666663</v>
      </c>
      <c r="F153" s="23">
        <v>1.171875E-2</v>
      </c>
      <c r="G153" s="23">
        <v>1.953125E-2</v>
      </c>
      <c r="H153" s="23">
        <v>7.161458333333333E-3</v>
      </c>
      <c r="I153" s="23">
        <v>8.4635416666666661E-3</v>
      </c>
      <c r="J153" s="23">
        <v>5.078125E-2</v>
      </c>
      <c r="K153" s="23">
        <v>1.3020833333333333E-3</v>
      </c>
      <c r="L153" s="24">
        <v>7680</v>
      </c>
      <c r="M153" s="23">
        <v>0.91252955082742315</v>
      </c>
      <c r="N153" s="23">
        <v>4.7281323877068557E-3</v>
      </c>
      <c r="O153" s="23">
        <v>1.1820330969267139E-2</v>
      </c>
      <c r="P153" s="23">
        <v>4.7281323877068557E-3</v>
      </c>
      <c r="Q153" s="23">
        <v>7.0921985815602835E-3</v>
      </c>
      <c r="R153" s="23">
        <v>5.9101654846335699E-2</v>
      </c>
      <c r="S153" s="23">
        <v>0</v>
      </c>
      <c r="T153" s="24">
        <v>2115</v>
      </c>
    </row>
    <row r="154" spans="2:20" x14ac:dyDescent="0.3">
      <c r="B154" s="33" t="s">
        <v>279</v>
      </c>
      <c r="C154" s="21" t="s">
        <v>110</v>
      </c>
      <c r="D154" s="18" t="s">
        <v>331</v>
      </c>
      <c r="E154" s="23">
        <v>0.89563437926330147</v>
      </c>
      <c r="F154" s="23">
        <v>1.5006821282401092E-2</v>
      </c>
      <c r="G154" s="23">
        <v>1.7735334242837655E-2</v>
      </c>
      <c r="H154" s="23">
        <v>3.1377899045020467E-2</v>
      </c>
      <c r="I154" s="23">
        <v>2.3874488403819918E-2</v>
      </c>
      <c r="J154" s="23">
        <v>6.1391541609822648E-3</v>
      </c>
      <c r="K154" s="23">
        <v>1.0914051841746248E-2</v>
      </c>
      <c r="L154" s="24">
        <v>7330</v>
      </c>
      <c r="M154" s="23">
        <v>0.92129629629629628</v>
      </c>
      <c r="N154" s="23">
        <v>9.2592592592592587E-3</v>
      </c>
      <c r="O154" s="23">
        <v>1.3888888888888888E-2</v>
      </c>
      <c r="P154" s="23">
        <v>2.5462962962962962E-2</v>
      </c>
      <c r="Q154" s="23">
        <v>1.3888888888888888E-2</v>
      </c>
      <c r="R154" s="23">
        <v>4.6296296296296294E-3</v>
      </c>
      <c r="S154" s="23">
        <v>1.1574074074074073E-2</v>
      </c>
      <c r="T154" s="24">
        <v>2160</v>
      </c>
    </row>
    <row r="155" spans="2:20" x14ac:dyDescent="0.3">
      <c r="B155" s="33" t="s">
        <v>283</v>
      </c>
      <c r="C155" s="21" t="s">
        <v>112</v>
      </c>
      <c r="D155" s="18" t="s">
        <v>332</v>
      </c>
      <c r="E155" s="23">
        <v>0.63837375178316691</v>
      </c>
      <c r="F155" s="23">
        <v>1.355206847360913E-2</v>
      </c>
      <c r="G155" s="23">
        <v>7.9172610556348069E-2</v>
      </c>
      <c r="H155" s="23">
        <v>1.5691868758915834E-2</v>
      </c>
      <c r="I155" s="23">
        <v>5.5634807417974323E-2</v>
      </c>
      <c r="J155" s="23">
        <v>0.18544935805991442</v>
      </c>
      <c r="K155" s="23">
        <v>1.2125534950071327E-2</v>
      </c>
      <c r="L155" s="24">
        <v>7010</v>
      </c>
      <c r="M155" s="23">
        <v>0.68309859154929575</v>
      </c>
      <c r="N155" s="23">
        <v>7.0422535211267607E-3</v>
      </c>
      <c r="O155" s="23">
        <v>4.2253521126760563E-2</v>
      </c>
      <c r="P155" s="23">
        <v>1.4084507042253521E-2</v>
      </c>
      <c r="Q155" s="23">
        <v>5.6338028169014086E-2</v>
      </c>
      <c r="R155" s="23">
        <v>0.18309859154929578</v>
      </c>
      <c r="S155" s="23">
        <v>0</v>
      </c>
      <c r="T155" s="24">
        <v>710</v>
      </c>
    </row>
    <row r="156" spans="2:20" x14ac:dyDescent="0.3">
      <c r="B156" s="33" t="s">
        <v>283</v>
      </c>
      <c r="C156" s="21" t="s">
        <v>113</v>
      </c>
      <c r="D156" s="18" t="s">
        <v>200</v>
      </c>
      <c r="E156" s="23">
        <v>0.35816876122082586</v>
      </c>
      <c r="F156" s="23">
        <v>1.3016157989228007E-2</v>
      </c>
      <c r="G156" s="23">
        <v>6.0592459605026933E-2</v>
      </c>
      <c r="H156" s="23">
        <v>1.481149012567325E-2</v>
      </c>
      <c r="I156" s="23">
        <v>6.2836624775583485E-3</v>
      </c>
      <c r="J156" s="23">
        <v>2.1992818671454219E-2</v>
      </c>
      <c r="K156" s="23">
        <v>0.5251346499102334</v>
      </c>
      <c r="L156" s="24">
        <v>11140</v>
      </c>
      <c r="M156" s="23" t="s">
        <v>588</v>
      </c>
      <c r="N156" s="23" t="s">
        <v>588</v>
      </c>
      <c r="O156" s="23" t="s">
        <v>588</v>
      </c>
      <c r="P156" s="23" t="s">
        <v>588</v>
      </c>
      <c r="Q156" s="23" t="s">
        <v>588</v>
      </c>
      <c r="R156" s="23" t="s">
        <v>588</v>
      </c>
      <c r="S156" s="23" t="s">
        <v>588</v>
      </c>
      <c r="T156" s="24" t="s">
        <v>588</v>
      </c>
    </row>
    <row r="157" spans="2:20" x14ac:dyDescent="0.3">
      <c r="B157" s="33" t="s">
        <v>283</v>
      </c>
      <c r="C157" s="21" t="s">
        <v>114</v>
      </c>
      <c r="D157" s="18" t="s">
        <v>333</v>
      </c>
      <c r="E157" s="23">
        <v>0.67409090909090907</v>
      </c>
      <c r="F157" s="23">
        <v>2.9090909090909091E-2</v>
      </c>
      <c r="G157" s="23">
        <v>0.1</v>
      </c>
      <c r="H157" s="23">
        <v>9.3636363636363643E-2</v>
      </c>
      <c r="I157" s="23">
        <v>0.03</v>
      </c>
      <c r="J157" s="23">
        <v>7.3636363636363639E-2</v>
      </c>
      <c r="K157" s="23">
        <v>0</v>
      </c>
      <c r="L157" s="24">
        <v>11000</v>
      </c>
      <c r="M157" s="23" t="s">
        <v>588</v>
      </c>
      <c r="N157" s="23" t="s">
        <v>588</v>
      </c>
      <c r="O157" s="23" t="s">
        <v>588</v>
      </c>
      <c r="P157" s="23" t="s">
        <v>588</v>
      </c>
      <c r="Q157" s="23" t="s">
        <v>588</v>
      </c>
      <c r="R157" s="23" t="s">
        <v>588</v>
      </c>
      <c r="S157" s="23" t="s">
        <v>588</v>
      </c>
      <c r="T157" s="24" t="s">
        <v>588</v>
      </c>
    </row>
    <row r="158" spans="2:20" x14ac:dyDescent="0.3">
      <c r="B158" s="33" t="s">
        <v>283</v>
      </c>
      <c r="C158" s="21" t="s">
        <v>115</v>
      </c>
      <c r="D158" s="18" t="s">
        <v>201</v>
      </c>
      <c r="E158" s="23">
        <v>0.80783505154639179</v>
      </c>
      <c r="F158" s="23">
        <v>1.5257731958762887E-2</v>
      </c>
      <c r="G158" s="23">
        <v>1.4845360824742268E-2</v>
      </c>
      <c r="H158" s="23">
        <v>8.2474226804123713E-3</v>
      </c>
      <c r="I158" s="23">
        <v>1.6494845360824743E-2</v>
      </c>
      <c r="J158" s="23">
        <v>5.3195876288659794E-2</v>
      </c>
      <c r="K158" s="23">
        <v>8.4123711340206186E-2</v>
      </c>
      <c r="L158" s="24">
        <v>12125</v>
      </c>
      <c r="M158" s="23">
        <v>0.81921618204804048</v>
      </c>
      <c r="N158" s="23">
        <v>1.2642225031605562E-2</v>
      </c>
      <c r="O158" s="23">
        <v>1.3906447534766119E-2</v>
      </c>
      <c r="P158" s="23">
        <v>6.321112515802781E-3</v>
      </c>
      <c r="Q158" s="23">
        <v>1.3906447534766119E-2</v>
      </c>
      <c r="R158" s="23">
        <v>5.9418457648546141E-2</v>
      </c>
      <c r="S158" s="23">
        <v>7.4589127686472814E-2</v>
      </c>
      <c r="T158" s="24">
        <v>3955</v>
      </c>
    </row>
    <row r="159" spans="2:20" x14ac:dyDescent="0.3">
      <c r="B159" s="33" t="s">
        <v>283</v>
      </c>
      <c r="C159" s="21" t="s">
        <v>116</v>
      </c>
      <c r="D159" s="18" t="s">
        <v>202</v>
      </c>
      <c r="E159" s="23">
        <v>0.73719165085388993</v>
      </c>
      <c r="F159" s="23">
        <v>1.5180265654648957E-2</v>
      </c>
      <c r="G159" s="23">
        <v>1.6603415559772294E-2</v>
      </c>
      <c r="H159" s="23">
        <v>9.9620493358633776E-3</v>
      </c>
      <c r="I159" s="23">
        <v>6.6413662239089184E-3</v>
      </c>
      <c r="J159" s="23">
        <v>0.2144212523719165</v>
      </c>
      <c r="K159" s="23">
        <v>0</v>
      </c>
      <c r="L159" s="24">
        <v>10540</v>
      </c>
      <c r="M159" s="23">
        <v>0.70038167938931295</v>
      </c>
      <c r="N159" s="23">
        <v>1.717557251908397E-2</v>
      </c>
      <c r="O159" s="23">
        <v>1.1450381679389313E-2</v>
      </c>
      <c r="P159" s="23">
        <v>7.6335877862595417E-3</v>
      </c>
      <c r="Q159" s="23">
        <v>3.8167938931297708E-3</v>
      </c>
      <c r="R159" s="23">
        <v>0.25954198473282442</v>
      </c>
      <c r="S159" s="23">
        <v>0</v>
      </c>
      <c r="T159" s="24">
        <v>2620</v>
      </c>
    </row>
    <row r="160" spans="2:20" x14ac:dyDescent="0.3">
      <c r="B160" s="33" t="s">
        <v>283</v>
      </c>
      <c r="C160" s="21" t="s">
        <v>117</v>
      </c>
      <c r="D160" s="18" t="s">
        <v>203</v>
      </c>
      <c r="E160" s="23">
        <v>0.64261954261954257</v>
      </c>
      <c r="F160" s="23">
        <v>2.0790020790020791E-2</v>
      </c>
      <c r="G160" s="23">
        <v>0.1891891891891892</v>
      </c>
      <c r="H160" s="23">
        <v>2.9313929313929316E-2</v>
      </c>
      <c r="I160" s="23">
        <v>4.5738045738045741E-2</v>
      </c>
      <c r="J160" s="23">
        <v>4.5114345114345117E-2</v>
      </c>
      <c r="K160" s="23">
        <v>2.7234927234927236E-2</v>
      </c>
      <c r="L160" s="24">
        <v>24050</v>
      </c>
      <c r="M160" s="23">
        <v>0.73383253914227364</v>
      </c>
      <c r="N160" s="23">
        <v>1.7018379850238258E-2</v>
      </c>
      <c r="O160" s="23">
        <v>0.13138189244383935</v>
      </c>
      <c r="P160" s="23">
        <v>2.722940776038121E-2</v>
      </c>
      <c r="Q160" s="23">
        <v>3.5398230088495575E-2</v>
      </c>
      <c r="R160" s="23">
        <v>4.2205582028590878E-2</v>
      </c>
      <c r="S160" s="23">
        <v>1.2933968686181076E-2</v>
      </c>
      <c r="T160" s="24">
        <v>7345</v>
      </c>
    </row>
    <row r="161" spans="2:20" x14ac:dyDescent="0.3">
      <c r="B161" s="33" t="s">
        <v>283</v>
      </c>
      <c r="C161" s="21" t="s">
        <v>118</v>
      </c>
      <c r="D161" s="18" t="s">
        <v>204</v>
      </c>
      <c r="E161" s="23">
        <v>0.80990948070509772</v>
      </c>
      <c r="F161" s="23">
        <v>1.4292520247737018E-2</v>
      </c>
      <c r="G161" s="23">
        <v>3.239637922820391E-2</v>
      </c>
      <c r="H161" s="23">
        <v>1.6198189614101955E-2</v>
      </c>
      <c r="I161" s="23">
        <v>4.0495474035254886E-2</v>
      </c>
      <c r="J161" s="23">
        <v>1.5245354930919485E-2</v>
      </c>
      <c r="K161" s="23">
        <v>7.0986183897093852E-2</v>
      </c>
      <c r="L161" s="24">
        <v>10495</v>
      </c>
      <c r="M161" s="23">
        <v>0.82503364737550466</v>
      </c>
      <c r="N161" s="23">
        <v>1.0767160161507403E-2</v>
      </c>
      <c r="O161" s="23">
        <v>2.5572005383580079E-2</v>
      </c>
      <c r="P161" s="23">
        <v>1.3458950201884253E-2</v>
      </c>
      <c r="Q161" s="23">
        <v>3.4993270524899055E-2</v>
      </c>
      <c r="R161" s="23">
        <v>1.4804845222072678E-2</v>
      </c>
      <c r="S161" s="23">
        <v>7.4024226110363398E-2</v>
      </c>
      <c r="T161" s="24">
        <v>3715</v>
      </c>
    </row>
    <row r="162" spans="2:20" x14ac:dyDescent="0.3">
      <c r="B162" s="33" t="s">
        <v>283</v>
      </c>
      <c r="C162" s="21" t="s">
        <v>119</v>
      </c>
      <c r="D162" s="18" t="s">
        <v>334</v>
      </c>
      <c r="E162" s="23">
        <v>0.95688847235238983</v>
      </c>
      <c r="F162" s="23">
        <v>9.3720712277413302E-3</v>
      </c>
      <c r="G162" s="23">
        <v>1.0309278350515464E-2</v>
      </c>
      <c r="H162" s="23">
        <v>6.5604498594189313E-3</v>
      </c>
      <c r="I162" s="23">
        <v>2.8116213683223993E-3</v>
      </c>
      <c r="J162" s="23">
        <v>1.2183692596063731E-2</v>
      </c>
      <c r="K162" s="23">
        <v>2.8116213683223993E-3</v>
      </c>
      <c r="L162" s="24">
        <v>5335</v>
      </c>
      <c r="M162" s="23">
        <v>0.96208530805687209</v>
      </c>
      <c r="N162" s="23">
        <v>4.7393364928909956E-3</v>
      </c>
      <c r="O162" s="23">
        <v>1.4218009478672985E-2</v>
      </c>
      <c r="P162" s="23">
        <v>4.7393364928909956E-3</v>
      </c>
      <c r="Q162" s="23">
        <v>4.7393364928909956E-3</v>
      </c>
      <c r="R162" s="23">
        <v>9.4786729857819912E-3</v>
      </c>
      <c r="S162" s="23">
        <v>4.7393364928909956E-3</v>
      </c>
      <c r="T162" s="24">
        <v>1055</v>
      </c>
    </row>
    <row r="163" spans="2:20" x14ac:dyDescent="0.3">
      <c r="B163" s="33" t="s">
        <v>283</v>
      </c>
      <c r="C163" s="21" t="s">
        <v>120</v>
      </c>
      <c r="D163" s="18" t="s">
        <v>335</v>
      </c>
      <c r="E163" s="23">
        <v>0.87635194387605964</v>
      </c>
      <c r="F163" s="23">
        <v>2.33849751534639E-2</v>
      </c>
      <c r="G163" s="23">
        <v>4.1800643086816719E-2</v>
      </c>
      <c r="H163" s="23">
        <v>2.33849751534639E-2</v>
      </c>
      <c r="I163" s="23">
        <v>1.7538731365097926E-2</v>
      </c>
      <c r="J163" s="23">
        <v>9.6463022508038593E-3</v>
      </c>
      <c r="K163" s="23">
        <v>7.6001169248757676E-3</v>
      </c>
      <c r="L163" s="24">
        <v>17105</v>
      </c>
      <c r="M163" s="23">
        <v>0.91658084449021626</v>
      </c>
      <c r="N163" s="23">
        <v>1.4418125643666324E-2</v>
      </c>
      <c r="O163" s="23">
        <v>2.4716786817713696E-2</v>
      </c>
      <c r="P163" s="23">
        <v>1.3388259526261586E-2</v>
      </c>
      <c r="Q163" s="23">
        <v>1.3388259526261586E-2</v>
      </c>
      <c r="R163" s="23">
        <v>9.2687950566426366E-3</v>
      </c>
      <c r="S163" s="23">
        <v>8.2389289392378988E-3</v>
      </c>
      <c r="T163" s="24">
        <v>4855</v>
      </c>
    </row>
    <row r="164" spans="2:20" x14ac:dyDescent="0.3">
      <c r="B164" s="33" t="s">
        <v>283</v>
      </c>
      <c r="C164" s="21" t="s">
        <v>121</v>
      </c>
      <c r="D164" s="18" t="s">
        <v>205</v>
      </c>
      <c r="E164" s="23">
        <v>0.79220779220779225</v>
      </c>
      <c r="F164" s="23">
        <v>2.2607022607022607E-2</v>
      </c>
      <c r="G164" s="23">
        <v>4.4252044252044251E-2</v>
      </c>
      <c r="H164" s="23">
        <v>5.7239057239057242E-2</v>
      </c>
      <c r="I164" s="23">
        <v>1.443001443001443E-2</v>
      </c>
      <c r="J164" s="23">
        <v>6.8783068783068779E-2</v>
      </c>
      <c r="K164" s="23">
        <v>9.6200096200096204E-4</v>
      </c>
      <c r="L164" s="24">
        <v>10395</v>
      </c>
      <c r="M164" s="23">
        <v>0.82107355864811138</v>
      </c>
      <c r="N164" s="23">
        <v>1.5904572564612324E-2</v>
      </c>
      <c r="O164" s="23">
        <v>3.7773359840954271E-2</v>
      </c>
      <c r="P164" s="23">
        <v>4.5725646123260438E-2</v>
      </c>
      <c r="Q164" s="23">
        <v>1.1928429423459244E-2</v>
      </c>
      <c r="R164" s="23">
        <v>6.7594433399602388E-2</v>
      </c>
      <c r="S164" s="23">
        <v>0</v>
      </c>
      <c r="T164" s="24">
        <v>2515</v>
      </c>
    </row>
    <row r="165" spans="2:20" x14ac:dyDescent="0.3">
      <c r="B165" s="33" t="s">
        <v>283</v>
      </c>
      <c r="C165" s="21" t="s">
        <v>122</v>
      </c>
      <c r="D165" s="18" t="s">
        <v>206</v>
      </c>
      <c r="E165" s="23">
        <v>0.69449442245412019</v>
      </c>
      <c r="F165" s="23">
        <v>2.087081684059014E-2</v>
      </c>
      <c r="G165" s="23">
        <v>5.7214825476790215E-2</v>
      </c>
      <c r="H165" s="23">
        <v>2.2670025188916875E-2</v>
      </c>
      <c r="I165" s="23">
        <v>2.5908600215905003E-2</v>
      </c>
      <c r="J165" s="23">
        <v>0.16120906801007556</v>
      </c>
      <c r="K165" s="23">
        <v>1.7272400143936668E-2</v>
      </c>
      <c r="L165" s="24">
        <v>13895</v>
      </c>
      <c r="M165" s="23">
        <v>0.6754832146490336</v>
      </c>
      <c r="N165" s="23">
        <v>1.3224821973550356E-2</v>
      </c>
      <c r="O165" s="23">
        <v>5.188199389623601E-2</v>
      </c>
      <c r="P165" s="23">
        <v>2.5432349949135302E-2</v>
      </c>
      <c r="Q165" s="23">
        <v>2.0345879959308241E-2</v>
      </c>
      <c r="R165" s="23">
        <v>0.19735503560528994</v>
      </c>
      <c r="S165" s="23">
        <v>1.6276703967446592E-2</v>
      </c>
      <c r="T165" s="24">
        <v>4915</v>
      </c>
    </row>
    <row r="166" spans="2:20" x14ac:dyDescent="0.3">
      <c r="B166" s="33" t="s">
        <v>283</v>
      </c>
      <c r="C166" s="21" t="s">
        <v>123</v>
      </c>
      <c r="D166" s="18" t="s">
        <v>336</v>
      </c>
      <c r="E166" s="23">
        <v>0.69675654552559596</v>
      </c>
      <c r="F166" s="23">
        <v>8.2063305978898014E-3</v>
      </c>
      <c r="G166" s="23">
        <v>1.7194216490816726E-2</v>
      </c>
      <c r="H166" s="23">
        <v>1.0160218835482611E-2</v>
      </c>
      <c r="I166" s="23">
        <v>8.5971082454083629E-3</v>
      </c>
      <c r="J166" s="23">
        <v>0.20281359906213364</v>
      </c>
      <c r="K166" s="23">
        <v>5.5881203595154361E-2</v>
      </c>
      <c r="L166" s="24">
        <v>12795</v>
      </c>
      <c r="M166" s="23">
        <v>0.7142857142857143</v>
      </c>
      <c r="N166" s="23">
        <v>3.996003996003996E-3</v>
      </c>
      <c r="O166" s="23">
        <v>1.7982017982017984E-2</v>
      </c>
      <c r="P166" s="23">
        <v>1.098901098901099E-2</v>
      </c>
      <c r="Q166" s="23">
        <v>6.993006993006993E-3</v>
      </c>
      <c r="R166" s="23">
        <v>0.2127872127872128</v>
      </c>
      <c r="S166" s="23">
        <v>3.2967032967032968E-2</v>
      </c>
      <c r="T166" s="24">
        <v>5005</v>
      </c>
    </row>
    <row r="167" spans="2:20" x14ac:dyDescent="0.3">
      <c r="B167" s="33" t="s">
        <v>283</v>
      </c>
      <c r="C167" s="21" t="s">
        <v>124</v>
      </c>
      <c r="D167" s="18" t="s">
        <v>207</v>
      </c>
      <c r="E167" s="23">
        <v>0.55910755910755916</v>
      </c>
      <c r="F167" s="23">
        <v>1.7649017649017648E-2</v>
      </c>
      <c r="G167" s="23">
        <v>8.8245088245088241E-2</v>
      </c>
      <c r="H167" s="23">
        <v>3.0303030303030304E-2</v>
      </c>
      <c r="I167" s="23">
        <v>8.6247086247086241E-2</v>
      </c>
      <c r="J167" s="23">
        <v>0.15318015318015318</v>
      </c>
      <c r="K167" s="23">
        <v>6.5268065268065265E-2</v>
      </c>
      <c r="L167" s="24">
        <v>15015</v>
      </c>
      <c r="M167" s="23">
        <v>0.67573221757322177</v>
      </c>
      <c r="N167" s="23">
        <v>1.6736401673640166E-2</v>
      </c>
      <c r="O167" s="23">
        <v>5.8577405857740586E-2</v>
      </c>
      <c r="P167" s="23">
        <v>2.7196652719665274E-2</v>
      </c>
      <c r="Q167" s="23">
        <v>6.903765690376569E-2</v>
      </c>
      <c r="R167" s="23">
        <v>0.12761506276150628</v>
      </c>
      <c r="S167" s="23">
        <v>2.7196652719665274E-2</v>
      </c>
      <c r="T167" s="24">
        <v>2390</v>
      </c>
    </row>
    <row r="168" spans="2:20" x14ac:dyDescent="0.3">
      <c r="B168" s="33" t="s">
        <v>283</v>
      </c>
      <c r="C168" s="21" t="s">
        <v>125</v>
      </c>
      <c r="D168" s="18" t="s">
        <v>208</v>
      </c>
      <c r="E168" s="23" t="s">
        <v>588</v>
      </c>
      <c r="F168" s="23" t="s">
        <v>588</v>
      </c>
      <c r="G168" s="23" t="s">
        <v>588</v>
      </c>
      <c r="H168" s="23" t="s">
        <v>588</v>
      </c>
      <c r="I168" s="23" t="s">
        <v>588</v>
      </c>
      <c r="J168" s="23" t="s">
        <v>588</v>
      </c>
      <c r="K168" s="23" t="s">
        <v>588</v>
      </c>
      <c r="L168" s="24" t="s">
        <v>588</v>
      </c>
      <c r="M168" s="23" t="s">
        <v>588</v>
      </c>
      <c r="N168" s="23" t="s">
        <v>588</v>
      </c>
      <c r="O168" s="23" t="s">
        <v>588</v>
      </c>
      <c r="P168" s="23" t="s">
        <v>588</v>
      </c>
      <c r="Q168" s="23" t="s">
        <v>588</v>
      </c>
      <c r="R168" s="23" t="s">
        <v>588</v>
      </c>
      <c r="S168" s="23" t="s">
        <v>588</v>
      </c>
      <c r="T168" s="24" t="s">
        <v>588</v>
      </c>
    </row>
    <row r="169" spans="2:20" x14ac:dyDescent="0.3">
      <c r="B169" s="33" t="s">
        <v>283</v>
      </c>
      <c r="C169" s="21" t="s">
        <v>126</v>
      </c>
      <c r="D169" s="18" t="s">
        <v>337</v>
      </c>
      <c r="E169" s="23">
        <v>0.60798460798460796</v>
      </c>
      <c r="F169" s="23">
        <v>1.9721019721019722E-2</v>
      </c>
      <c r="G169" s="23">
        <v>4.7619047619047616E-2</v>
      </c>
      <c r="H169" s="23">
        <v>2.2126022126022125E-2</v>
      </c>
      <c r="I169" s="23">
        <v>3.4632034632034632E-2</v>
      </c>
      <c r="J169" s="23">
        <v>0.22414622414622415</v>
      </c>
      <c r="K169" s="23">
        <v>4.3290043290043288E-2</v>
      </c>
      <c r="L169" s="24">
        <v>10395</v>
      </c>
      <c r="M169" s="23">
        <v>0.62671232876712324</v>
      </c>
      <c r="N169" s="23">
        <v>1.5410958904109588E-2</v>
      </c>
      <c r="O169" s="23">
        <v>3.9383561643835614E-2</v>
      </c>
      <c r="P169" s="23">
        <v>2.0547945205479451E-2</v>
      </c>
      <c r="Q169" s="23">
        <v>2.7397260273972601E-2</v>
      </c>
      <c r="R169" s="23">
        <v>0.23801369863013699</v>
      </c>
      <c r="S169" s="23">
        <v>2.9109589041095889E-2</v>
      </c>
      <c r="T169" s="24">
        <v>2920</v>
      </c>
    </row>
    <row r="170" spans="2:20" x14ac:dyDescent="0.3">
      <c r="B170" s="33" t="s">
        <v>283</v>
      </c>
      <c r="C170" s="21" t="s">
        <v>127</v>
      </c>
      <c r="D170" s="18" t="s">
        <v>209</v>
      </c>
      <c r="E170" s="23">
        <v>0.75179720015134321</v>
      </c>
      <c r="F170" s="23">
        <v>1.7404464623533861E-2</v>
      </c>
      <c r="G170" s="23">
        <v>5.1078320090805901E-2</v>
      </c>
      <c r="H170" s="23">
        <v>2.043132803632236E-2</v>
      </c>
      <c r="I170" s="23">
        <v>3.5187287173666287E-2</v>
      </c>
      <c r="J170" s="23">
        <v>6.9617858494135446E-2</v>
      </c>
      <c r="K170" s="23">
        <v>5.4483541430192961E-2</v>
      </c>
      <c r="L170" s="24">
        <v>13215</v>
      </c>
      <c r="M170" s="23">
        <v>0.80441640378548895</v>
      </c>
      <c r="N170" s="23">
        <v>9.4637223974763408E-3</v>
      </c>
      <c r="O170" s="23">
        <v>4.1009463722397478E-2</v>
      </c>
      <c r="P170" s="23">
        <v>1.2618296529968454E-2</v>
      </c>
      <c r="Q170" s="23">
        <v>2.8391167192429023E-2</v>
      </c>
      <c r="R170" s="23">
        <v>5.993690851735016E-2</v>
      </c>
      <c r="S170" s="23">
        <v>4.4164037854889593E-2</v>
      </c>
      <c r="T170" s="24">
        <v>3170</v>
      </c>
    </row>
    <row r="171" spans="2:20" x14ac:dyDescent="0.3">
      <c r="B171" s="33" t="s">
        <v>283</v>
      </c>
      <c r="C171" s="21" t="s">
        <v>128</v>
      </c>
      <c r="D171" s="18" t="s">
        <v>338</v>
      </c>
      <c r="E171" s="23">
        <v>0.73660911907923865</v>
      </c>
      <c r="F171" s="23">
        <v>1.9477644975652943E-2</v>
      </c>
      <c r="G171" s="23">
        <v>1.8370960602036298E-2</v>
      </c>
      <c r="H171" s="23">
        <v>8.1894643647631698E-3</v>
      </c>
      <c r="I171" s="23">
        <v>9.5174856131031438E-3</v>
      </c>
      <c r="J171" s="23">
        <v>0.18614431164231962</v>
      </c>
      <c r="K171" s="23">
        <v>2.1691013722886232E-2</v>
      </c>
      <c r="L171" s="24">
        <v>22590</v>
      </c>
      <c r="M171" s="23">
        <v>0.76414273281114009</v>
      </c>
      <c r="N171" s="23">
        <v>1.8276762402088774E-2</v>
      </c>
      <c r="O171" s="23">
        <v>1.3054830287206266E-2</v>
      </c>
      <c r="P171" s="23">
        <v>7.832898172323759E-3</v>
      </c>
      <c r="Q171" s="23">
        <v>7.832898172323759E-3</v>
      </c>
      <c r="R171" s="23">
        <v>0.17754569190600522</v>
      </c>
      <c r="S171" s="23">
        <v>1.2184508268059183E-2</v>
      </c>
      <c r="T171" s="24">
        <v>5745</v>
      </c>
    </row>
    <row r="172" spans="2:20" x14ac:dyDescent="0.3">
      <c r="B172" s="33" t="s">
        <v>290</v>
      </c>
      <c r="C172" s="21" t="s">
        <v>129</v>
      </c>
      <c r="D172" s="18" t="s">
        <v>210</v>
      </c>
      <c r="E172" s="23">
        <v>0.71248789932236201</v>
      </c>
      <c r="F172" s="23">
        <v>5.8083252662149082E-3</v>
      </c>
      <c r="G172" s="23">
        <v>8.7124878993223628E-3</v>
      </c>
      <c r="H172" s="23">
        <v>1.9361084220716361E-3</v>
      </c>
      <c r="I172" s="23">
        <v>9.6805421103581804E-4</v>
      </c>
      <c r="J172" s="23">
        <v>4.7434656340755083E-2</v>
      </c>
      <c r="K172" s="23">
        <v>0.22265246853823814</v>
      </c>
      <c r="L172" s="24">
        <v>5165</v>
      </c>
      <c r="M172" s="23">
        <v>0.76417233560090703</v>
      </c>
      <c r="N172" s="23">
        <v>4.5351473922902496E-3</v>
      </c>
      <c r="O172" s="23">
        <v>9.0702947845804991E-3</v>
      </c>
      <c r="P172" s="23">
        <v>2.2675736961451248E-3</v>
      </c>
      <c r="Q172" s="23">
        <v>0</v>
      </c>
      <c r="R172" s="23">
        <v>4.0816326530612242E-2</v>
      </c>
      <c r="S172" s="23">
        <v>0.17913832199546487</v>
      </c>
      <c r="T172" s="24">
        <v>2205</v>
      </c>
    </row>
    <row r="173" spans="2:20" x14ac:dyDescent="0.3">
      <c r="B173" s="33" t="s">
        <v>290</v>
      </c>
      <c r="C173" s="21" t="s">
        <v>130</v>
      </c>
      <c r="D173" s="18" t="s">
        <v>211</v>
      </c>
      <c r="E173" s="23">
        <v>0.78882438316400583</v>
      </c>
      <c r="F173" s="23">
        <v>2.2859216255442672E-2</v>
      </c>
      <c r="G173" s="23">
        <v>2.358490566037736E-2</v>
      </c>
      <c r="H173" s="23">
        <v>1.632801161103048E-2</v>
      </c>
      <c r="I173" s="23">
        <v>1.4876632801161103E-2</v>
      </c>
      <c r="J173" s="23">
        <v>6.6400580551523952E-2</v>
      </c>
      <c r="K173" s="23">
        <v>6.7489114658925986E-2</v>
      </c>
      <c r="L173" s="24">
        <v>13780</v>
      </c>
      <c r="M173" s="23">
        <v>0.81241184767277852</v>
      </c>
      <c r="N173" s="23">
        <v>1.4104372355430184E-2</v>
      </c>
      <c r="O173" s="23">
        <v>2.1156558533145273E-2</v>
      </c>
      <c r="P173" s="23">
        <v>1.5514809590973202E-2</v>
      </c>
      <c r="Q173" s="23">
        <v>1.2693935119887164E-2</v>
      </c>
      <c r="R173" s="23">
        <v>6.6290550070521856E-2</v>
      </c>
      <c r="S173" s="23">
        <v>5.9238363892806768E-2</v>
      </c>
      <c r="T173" s="24">
        <v>3545</v>
      </c>
    </row>
    <row r="174" spans="2:20" x14ac:dyDescent="0.3">
      <c r="B174" s="33" t="s">
        <v>290</v>
      </c>
      <c r="C174" s="21" t="s">
        <v>131</v>
      </c>
      <c r="D174" s="18" t="s">
        <v>212</v>
      </c>
      <c r="E174" s="23">
        <v>0.8213660245183888</v>
      </c>
      <c r="F174" s="23">
        <v>2.1015761821366025E-2</v>
      </c>
      <c r="G174" s="23">
        <v>6.0420315236427317E-2</v>
      </c>
      <c r="H174" s="23">
        <v>2.276707530647986E-2</v>
      </c>
      <c r="I174" s="23">
        <v>2.5394045534150613E-2</v>
      </c>
      <c r="J174" s="23">
        <v>2.9772329246935202E-2</v>
      </c>
      <c r="K174" s="23">
        <v>1.8388791593695272E-2</v>
      </c>
      <c r="L174" s="24">
        <v>5710</v>
      </c>
      <c r="M174" s="23">
        <v>0.85597826086956519</v>
      </c>
      <c r="N174" s="23">
        <v>1.6304347826086956E-2</v>
      </c>
      <c r="O174" s="23">
        <v>4.3478260869565216E-2</v>
      </c>
      <c r="P174" s="23">
        <v>1.9021739130434784E-2</v>
      </c>
      <c r="Q174" s="23">
        <v>1.9021739130434784E-2</v>
      </c>
      <c r="R174" s="23">
        <v>2.717391304347826E-2</v>
      </c>
      <c r="S174" s="23">
        <v>1.6304347826086956E-2</v>
      </c>
      <c r="T174" s="24">
        <v>1840</v>
      </c>
    </row>
    <row r="175" spans="2:20" x14ac:dyDescent="0.3">
      <c r="B175" s="33" t="s">
        <v>290</v>
      </c>
      <c r="C175" s="21" t="s">
        <v>132</v>
      </c>
      <c r="D175" s="18" t="s">
        <v>213</v>
      </c>
      <c r="E175" s="23">
        <v>0.68535655960805664</v>
      </c>
      <c r="F175" s="23">
        <v>2.0141535111594992E-2</v>
      </c>
      <c r="G175" s="23">
        <v>3.5383777898747956E-2</v>
      </c>
      <c r="H175" s="23">
        <v>2.3952095808383235E-2</v>
      </c>
      <c r="I175" s="23">
        <v>3.0484485574305935E-2</v>
      </c>
      <c r="J175" s="23">
        <v>0.16222101252041371</v>
      </c>
      <c r="K175" s="23">
        <v>4.2460533478497549E-2</v>
      </c>
      <c r="L175" s="24">
        <v>9185</v>
      </c>
      <c r="M175" s="23">
        <v>0.73788150807899466</v>
      </c>
      <c r="N175" s="23">
        <v>1.4362657091561939E-2</v>
      </c>
      <c r="O175" s="23">
        <v>2.333931777378815E-2</v>
      </c>
      <c r="P175" s="23">
        <v>2.1543985637342909E-2</v>
      </c>
      <c r="Q175" s="23">
        <v>2.1543985637342909E-2</v>
      </c>
      <c r="R175" s="23">
        <v>0.14003590664272891</v>
      </c>
      <c r="S175" s="23">
        <v>3.949730700179533E-2</v>
      </c>
      <c r="T175" s="24">
        <v>2785</v>
      </c>
    </row>
    <row r="176" spans="2:20" x14ac:dyDescent="0.3">
      <c r="B176" s="33" t="s">
        <v>290</v>
      </c>
      <c r="C176" s="21" t="s">
        <v>134</v>
      </c>
      <c r="D176" s="18" t="s">
        <v>214</v>
      </c>
      <c r="E176" s="23">
        <v>0.94029850746268662</v>
      </c>
      <c r="F176" s="23">
        <v>1.0660980810234541E-2</v>
      </c>
      <c r="G176" s="23">
        <v>4.9751243781094526E-3</v>
      </c>
      <c r="H176" s="23">
        <v>5.6858564321250887E-3</v>
      </c>
      <c r="I176" s="23">
        <v>3.5536602700781805E-3</v>
      </c>
      <c r="J176" s="23">
        <v>2.1321961620469083E-3</v>
      </c>
      <c r="K176" s="23">
        <v>3.1982942430703626E-2</v>
      </c>
      <c r="L176" s="24">
        <v>7035</v>
      </c>
      <c r="M176" s="23">
        <v>0.96551724137931039</v>
      </c>
      <c r="N176" s="23">
        <v>6.8965517241379309E-3</v>
      </c>
      <c r="O176" s="23">
        <v>3.4482758620689655E-3</v>
      </c>
      <c r="P176" s="23">
        <v>3.4482758620689655E-3</v>
      </c>
      <c r="Q176" s="23">
        <v>3.4482758620689655E-3</v>
      </c>
      <c r="R176" s="23">
        <v>1.7241379310344827E-3</v>
      </c>
      <c r="S176" s="23">
        <v>1.7241379310344827E-2</v>
      </c>
      <c r="T176" s="24">
        <v>2900</v>
      </c>
    </row>
    <row r="177" spans="2:20" x14ac:dyDescent="0.3">
      <c r="B177" s="33" t="s">
        <v>290</v>
      </c>
      <c r="C177" s="21" t="s">
        <v>135</v>
      </c>
      <c r="D177" s="18" t="s">
        <v>339</v>
      </c>
      <c r="E177" s="23">
        <v>0.8672597864768683</v>
      </c>
      <c r="F177" s="23">
        <v>6.405693950177936E-3</v>
      </c>
      <c r="G177" s="23">
        <v>9.9644128113879002E-3</v>
      </c>
      <c r="H177" s="23">
        <v>4.2704626334519576E-3</v>
      </c>
      <c r="I177" s="23">
        <v>8.1850533807829185E-3</v>
      </c>
      <c r="J177" s="23">
        <v>3.9145907473309607E-2</v>
      </c>
      <c r="K177" s="23">
        <v>6.5124555160142344E-2</v>
      </c>
      <c r="L177" s="24">
        <v>14050</v>
      </c>
      <c r="M177" s="23" t="s">
        <v>588</v>
      </c>
      <c r="N177" s="23" t="s">
        <v>588</v>
      </c>
      <c r="O177" s="23" t="s">
        <v>588</v>
      </c>
      <c r="P177" s="23" t="s">
        <v>588</v>
      </c>
      <c r="Q177" s="23" t="s">
        <v>588</v>
      </c>
      <c r="R177" s="23" t="s">
        <v>588</v>
      </c>
      <c r="S177" s="23" t="s">
        <v>588</v>
      </c>
      <c r="T177" s="24" t="s">
        <v>588</v>
      </c>
    </row>
    <row r="178" spans="2:20" x14ac:dyDescent="0.3">
      <c r="B178" s="33" t="s">
        <v>290</v>
      </c>
      <c r="C178" s="21" t="s">
        <v>136</v>
      </c>
      <c r="D178" s="18" t="s">
        <v>215</v>
      </c>
      <c r="E178" s="23">
        <v>0.83150605885747264</v>
      </c>
      <c r="F178" s="23">
        <v>1.2117714945181766E-2</v>
      </c>
      <c r="G178" s="23">
        <v>1.8465089440276975E-2</v>
      </c>
      <c r="H178" s="23">
        <v>9.8095787651471429E-3</v>
      </c>
      <c r="I178" s="23">
        <v>1.3848817080207732E-2</v>
      </c>
      <c r="J178" s="23">
        <v>1.5579919215233698E-2</v>
      </c>
      <c r="K178" s="23">
        <v>9.8095787651471436E-2</v>
      </c>
      <c r="L178" s="24">
        <v>8665</v>
      </c>
      <c r="M178" s="23">
        <v>0.83832335329341312</v>
      </c>
      <c r="N178" s="23">
        <v>9.9800399201596807E-3</v>
      </c>
      <c r="O178" s="23">
        <v>9.9800399201596807E-3</v>
      </c>
      <c r="P178" s="23">
        <v>5.9880239520958087E-3</v>
      </c>
      <c r="Q178" s="23">
        <v>9.9800399201596807E-3</v>
      </c>
      <c r="R178" s="23">
        <v>1.9960079840319361E-2</v>
      </c>
      <c r="S178" s="23">
        <v>0.10578842315369262</v>
      </c>
      <c r="T178" s="24">
        <v>2505</v>
      </c>
    </row>
    <row r="179" spans="2:20" x14ac:dyDescent="0.3">
      <c r="B179" s="33" t="s">
        <v>290</v>
      </c>
      <c r="C179" s="21" t="s">
        <v>137</v>
      </c>
      <c r="D179" s="18" t="s">
        <v>216</v>
      </c>
      <c r="E179" s="23">
        <v>0.87144259077526987</v>
      </c>
      <c r="F179" s="23">
        <v>8.832188420019628E-3</v>
      </c>
      <c r="G179" s="23">
        <v>2.4533856722276742E-2</v>
      </c>
      <c r="H179" s="23">
        <v>2.0608439646712464E-2</v>
      </c>
      <c r="I179" s="23">
        <v>7.8508341511285568E-3</v>
      </c>
      <c r="J179" s="23">
        <v>5.5937193326790972E-2</v>
      </c>
      <c r="K179" s="23">
        <v>1.0794896957801767E-2</v>
      </c>
      <c r="L179" s="24">
        <v>5095</v>
      </c>
      <c r="M179" s="23">
        <v>0.89641434262948205</v>
      </c>
      <c r="N179" s="23">
        <v>3.9840637450199202E-3</v>
      </c>
      <c r="O179" s="23">
        <v>1.5936254980079681E-2</v>
      </c>
      <c r="P179" s="23">
        <v>7.9681274900398405E-3</v>
      </c>
      <c r="Q179" s="23">
        <v>3.9840637450199202E-3</v>
      </c>
      <c r="R179" s="23">
        <v>5.9760956175298807E-2</v>
      </c>
      <c r="S179" s="23">
        <v>1.1952191235059761E-2</v>
      </c>
      <c r="T179" s="24">
        <v>1255</v>
      </c>
    </row>
    <row r="180" spans="2:20" x14ac:dyDescent="0.3">
      <c r="B180" s="33" t="s">
        <v>290</v>
      </c>
      <c r="C180" s="21" t="s">
        <v>138</v>
      </c>
      <c r="D180" s="18" t="s">
        <v>217</v>
      </c>
      <c r="E180" s="23">
        <v>0.65673981191222575</v>
      </c>
      <c r="F180" s="23">
        <v>5.4858934169278997E-3</v>
      </c>
      <c r="G180" s="23">
        <v>9.0125391849529782E-3</v>
      </c>
      <c r="H180" s="23">
        <v>3.5266457680250786E-3</v>
      </c>
      <c r="I180" s="23">
        <v>3.134796238244514E-3</v>
      </c>
      <c r="J180" s="23">
        <v>0.15517241379310345</v>
      </c>
      <c r="K180" s="23">
        <v>0.16731974921630094</v>
      </c>
      <c r="L180" s="24">
        <v>12760</v>
      </c>
      <c r="M180" s="23" t="s">
        <v>588</v>
      </c>
      <c r="N180" s="23" t="s">
        <v>588</v>
      </c>
      <c r="O180" s="23" t="s">
        <v>588</v>
      </c>
      <c r="P180" s="23" t="s">
        <v>588</v>
      </c>
      <c r="Q180" s="23" t="s">
        <v>588</v>
      </c>
      <c r="R180" s="23" t="s">
        <v>588</v>
      </c>
      <c r="S180" s="23" t="s">
        <v>588</v>
      </c>
      <c r="T180" s="24" t="s">
        <v>588</v>
      </c>
    </row>
    <row r="181" spans="2:20" x14ac:dyDescent="0.3">
      <c r="B181" s="33" t="s">
        <v>290</v>
      </c>
      <c r="C181" s="21" t="s">
        <v>139</v>
      </c>
      <c r="D181" s="18" t="s">
        <v>340</v>
      </c>
      <c r="E181" s="23">
        <v>0.91917024320457796</v>
      </c>
      <c r="F181" s="23">
        <v>1.2875536480686695E-2</v>
      </c>
      <c r="G181" s="23">
        <v>1.1444921316165951E-2</v>
      </c>
      <c r="H181" s="23">
        <v>4.2918454935622317E-3</v>
      </c>
      <c r="I181" s="23">
        <v>5.0071530758226037E-3</v>
      </c>
      <c r="J181" s="23">
        <v>4.2918454935622317E-2</v>
      </c>
      <c r="K181" s="23">
        <v>3.5765379113018598E-3</v>
      </c>
      <c r="L181" s="24">
        <v>6990</v>
      </c>
      <c r="M181" s="23">
        <v>0.94252873563218387</v>
      </c>
      <c r="N181" s="23">
        <v>6.8965517241379309E-3</v>
      </c>
      <c r="O181" s="23">
        <v>4.5977011494252873E-3</v>
      </c>
      <c r="P181" s="23">
        <v>2.2988505747126436E-3</v>
      </c>
      <c r="Q181" s="23">
        <v>2.2988505747126436E-3</v>
      </c>
      <c r="R181" s="23">
        <v>4.1379310344827586E-2</v>
      </c>
      <c r="S181" s="23">
        <v>2.2988505747126436E-3</v>
      </c>
      <c r="T181" s="24">
        <v>2175</v>
      </c>
    </row>
    <row r="182" spans="2:20" x14ac:dyDescent="0.3">
      <c r="B182" s="33" t="s">
        <v>290</v>
      </c>
      <c r="C182" s="21" t="s">
        <v>140</v>
      </c>
      <c r="D182" s="18" t="s">
        <v>218</v>
      </c>
      <c r="E182" s="23">
        <v>0.69132723746190083</v>
      </c>
      <c r="F182" s="23">
        <v>3.2696037683568858E-2</v>
      </c>
      <c r="G182" s="23">
        <v>4.1285674702133554E-2</v>
      </c>
      <c r="H182" s="23">
        <v>4.8766971460238291E-2</v>
      </c>
      <c r="I182" s="23">
        <v>2.2720975339429204E-2</v>
      </c>
      <c r="J182" s="23">
        <v>7.813798836242726E-2</v>
      </c>
      <c r="K182" s="23">
        <v>8.5065114990302018E-2</v>
      </c>
      <c r="L182" s="24">
        <v>18045</v>
      </c>
      <c r="M182" s="23" t="s">
        <v>588</v>
      </c>
      <c r="N182" s="23" t="s">
        <v>588</v>
      </c>
      <c r="O182" s="23" t="s">
        <v>588</v>
      </c>
      <c r="P182" s="23" t="s">
        <v>588</v>
      </c>
      <c r="Q182" s="23" t="s">
        <v>588</v>
      </c>
      <c r="R182" s="23" t="s">
        <v>588</v>
      </c>
      <c r="S182" s="23" t="s">
        <v>588</v>
      </c>
      <c r="T182" s="24" t="s">
        <v>588</v>
      </c>
    </row>
    <row r="183" spans="2:20" x14ac:dyDescent="0.3">
      <c r="B183" s="33" t="s">
        <v>290</v>
      </c>
      <c r="C183" s="21" t="s">
        <v>341</v>
      </c>
      <c r="D183" s="18" t="s">
        <v>342</v>
      </c>
      <c r="E183" s="23">
        <v>0.77703523693803156</v>
      </c>
      <c r="F183" s="23">
        <v>1.6403402187120292E-2</v>
      </c>
      <c r="G183" s="23">
        <v>1.1846901579586877E-2</v>
      </c>
      <c r="H183" s="23">
        <v>7.5941676792223569E-3</v>
      </c>
      <c r="I183" s="23">
        <v>1.8226002430133656E-2</v>
      </c>
      <c r="J183" s="23">
        <v>0.12181044957472661</v>
      </c>
      <c r="K183" s="23">
        <v>4.7083839611178617E-2</v>
      </c>
      <c r="L183" s="24">
        <v>16460</v>
      </c>
      <c r="M183" s="23">
        <v>0.82810539523212046</v>
      </c>
      <c r="N183" s="23">
        <v>1.1292346298619825E-2</v>
      </c>
      <c r="O183" s="23">
        <v>1.1292346298619825E-2</v>
      </c>
      <c r="P183" s="23">
        <v>3.7641154328732747E-3</v>
      </c>
      <c r="Q183" s="23">
        <v>1.1292346298619825E-2</v>
      </c>
      <c r="R183" s="23">
        <v>0.12421580928481807</v>
      </c>
      <c r="S183" s="23">
        <v>1.0037641154328732E-2</v>
      </c>
      <c r="T183" s="24">
        <v>3985</v>
      </c>
    </row>
    <row r="184" spans="2:20" x14ac:dyDescent="0.3">
      <c r="B184" s="33" t="s">
        <v>290</v>
      </c>
      <c r="C184" s="21" t="s">
        <v>133</v>
      </c>
      <c r="D184" s="18" t="s">
        <v>343</v>
      </c>
      <c r="E184" s="23">
        <v>0.84606986899563319</v>
      </c>
      <c r="F184" s="23">
        <v>1.0917030567685589E-2</v>
      </c>
      <c r="G184" s="23">
        <v>8.1877729257641921E-3</v>
      </c>
      <c r="H184" s="23">
        <v>9.2794759825327519E-3</v>
      </c>
      <c r="I184" s="23">
        <v>1.146288209606987E-2</v>
      </c>
      <c r="J184" s="23">
        <v>1.5283842794759825E-2</v>
      </c>
      <c r="K184" s="23">
        <v>9.879912663755458E-2</v>
      </c>
      <c r="L184" s="24">
        <v>9160</v>
      </c>
      <c r="M184" s="23">
        <v>0.86963434022257546</v>
      </c>
      <c r="N184" s="23">
        <v>6.3593004769475362E-3</v>
      </c>
      <c r="O184" s="23">
        <v>6.3593004769475362E-3</v>
      </c>
      <c r="P184" s="23">
        <v>7.9491255961844191E-3</v>
      </c>
      <c r="Q184" s="23">
        <v>7.9491255961844191E-3</v>
      </c>
      <c r="R184" s="23">
        <v>1.5898251192368838E-2</v>
      </c>
      <c r="S184" s="23">
        <v>8.5850556438791734E-2</v>
      </c>
      <c r="T184" s="24">
        <v>3145</v>
      </c>
    </row>
    <row r="185" spans="2:20" x14ac:dyDescent="0.3">
      <c r="B185"/>
      <c r="C185"/>
      <c r="D185"/>
      <c r="E185"/>
      <c r="F185"/>
      <c r="G185"/>
      <c r="H185"/>
      <c r="I185"/>
      <c r="J185"/>
      <c r="K185"/>
      <c r="L185"/>
      <c r="M185"/>
      <c r="N185"/>
      <c r="O185"/>
      <c r="P185"/>
      <c r="Q185"/>
      <c r="R185"/>
      <c r="S185"/>
      <c r="T185"/>
    </row>
    <row r="186" spans="2:20" x14ac:dyDescent="0.3">
      <c r="B186" s="35" t="s">
        <v>241</v>
      </c>
    </row>
    <row r="187" spans="2:20" x14ac:dyDescent="0.3">
      <c r="B187" s="16"/>
    </row>
    <row r="188" spans="2:20" x14ac:dyDescent="0.3">
      <c r="B188" s="16" t="s">
        <v>560</v>
      </c>
    </row>
    <row r="189" spans="2:20" x14ac:dyDescent="0.3">
      <c r="B189" s="16" t="s">
        <v>242</v>
      </c>
    </row>
    <row r="190" spans="2:20" x14ac:dyDescent="0.3">
      <c r="B190" s="16" t="s">
        <v>243</v>
      </c>
    </row>
    <row r="191" spans="2:20" x14ac:dyDescent="0.3">
      <c r="B191" s="16"/>
    </row>
    <row r="192" spans="2:20"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D916-4C70-4CCC-936C-EDEBE97A096E}">
  <dimension ref="B1:T311"/>
  <sheetViews>
    <sheetView showGridLines="0" zoomScale="82" zoomScaleNormal="85" zoomScaleSheetLayoutView="25" workbookViewId="0"/>
  </sheetViews>
  <sheetFormatPr defaultColWidth="9.453125" defaultRowHeight="13.5" x14ac:dyDescent="0.3"/>
  <cols>
    <col min="1" max="1" width="1.54296875" style="2" customWidth="1"/>
    <col min="2" max="2" width="26.54296875" style="2" customWidth="1"/>
    <col min="3" max="3" width="10.54296875" style="2" customWidth="1"/>
    <col min="4" max="4" width="82.54296875" style="2" bestFit="1" customWidth="1"/>
    <col min="5" max="11" width="15.54296875" style="2" customWidth="1"/>
    <col min="12" max="12" width="15" style="2" customWidth="1"/>
    <col min="13" max="20" width="15.54296875" style="2" customWidth="1"/>
    <col min="21" max="21" width="9.453125" style="2" customWidth="1"/>
    <col min="22" max="16384" width="9.453125" style="2"/>
  </cols>
  <sheetData>
    <row r="1" spans="2:20" s="15" customFormat="1" ht="18" customHeight="1" x14ac:dyDescent="0.35"/>
    <row r="2" spans="2:20" ht="19.5" customHeight="1" x14ac:dyDescent="0.3">
      <c r="B2" s="3" t="s">
        <v>0</v>
      </c>
      <c r="C2" s="22" t="s">
        <v>394</v>
      </c>
    </row>
    <row r="3" spans="2:20" ht="12.75" customHeight="1" x14ac:dyDescent="0.3">
      <c r="B3" s="3" t="s">
        <v>4</v>
      </c>
      <c r="C3" s="12" t="s">
        <v>540</v>
      </c>
    </row>
    <row r="4" spans="2:20" ht="12.75" customHeight="1" x14ac:dyDescent="0.3">
      <c r="B4" s="3"/>
      <c r="C4" s="6"/>
    </row>
    <row r="5" spans="2:20" ht="15" x14ac:dyDescent="0.3">
      <c r="B5" s="3" t="s">
        <v>1</v>
      </c>
      <c r="C5" s="45" t="str">
        <f>'System &amp; Provider Summary - T1'!$C$5</f>
        <v>June 2025</v>
      </c>
    </row>
    <row r="6" spans="2:20" x14ac:dyDescent="0.3">
      <c r="B6" s="3" t="s">
        <v>2</v>
      </c>
      <c r="C6" s="2" t="s">
        <v>396</v>
      </c>
    </row>
    <row r="7" spans="2:20" ht="12.75" customHeight="1" x14ac:dyDescent="0.3">
      <c r="B7" s="3" t="s">
        <v>6</v>
      </c>
      <c r="C7" s="2" t="s">
        <v>537</v>
      </c>
    </row>
    <row r="8" spans="2:20" ht="12.75" customHeight="1" x14ac:dyDescent="0.3">
      <c r="B8" s="3" t="s">
        <v>3</v>
      </c>
      <c r="C8" s="2" t="str">
        <f>'System &amp; Provider Summary - T1'!C8</f>
        <v>10th July 2025</v>
      </c>
    </row>
    <row r="9" spans="2:20" ht="12.75" customHeight="1" x14ac:dyDescent="0.3">
      <c r="B9" s="3" t="s">
        <v>5</v>
      </c>
      <c r="C9" s="8" t="s">
        <v>400</v>
      </c>
    </row>
    <row r="10" spans="2:20" ht="12.75" customHeight="1" x14ac:dyDescent="0.3">
      <c r="B10" s="3" t="s">
        <v>8</v>
      </c>
      <c r="C10" s="2" t="str">
        <f>'System &amp; Provider Summary - T1'!C10</f>
        <v>Published (Provisional) - Official Statistics in development</v>
      </c>
    </row>
    <row r="11" spans="2:20" ht="12.75" customHeight="1" x14ac:dyDescent="0.3">
      <c r="B11" s="3" t="s">
        <v>9</v>
      </c>
      <c r="C11" s="2" t="str">
        <f>'System &amp; Provider Summary - T1'!C11</f>
        <v>Kerry Evert - england.aedata@nhs.net</v>
      </c>
    </row>
    <row r="12" spans="2:20" x14ac:dyDescent="0.3">
      <c r="B12" s="3"/>
    </row>
    <row r="13" spans="2:20" ht="15" x14ac:dyDescent="0.3">
      <c r="B13" s="5" t="s">
        <v>408</v>
      </c>
    </row>
    <row r="14" spans="2:20" ht="15" x14ac:dyDescent="0.3">
      <c r="B14" s="5"/>
      <c r="C14" s="5"/>
    </row>
    <row r="15" spans="2:20" ht="15" x14ac:dyDescent="0.3">
      <c r="B15" s="5"/>
      <c r="C15" s="9"/>
      <c r="E15" s="84" t="s">
        <v>393</v>
      </c>
      <c r="F15" s="85"/>
      <c r="G15" s="85"/>
      <c r="H15" s="85"/>
      <c r="I15" s="85"/>
      <c r="J15" s="85"/>
      <c r="K15" s="85"/>
      <c r="L15" s="86"/>
      <c r="M15" s="84" t="s">
        <v>392</v>
      </c>
      <c r="N15" s="85"/>
      <c r="O15" s="85"/>
      <c r="P15" s="85"/>
      <c r="Q15" s="85"/>
      <c r="R15" s="85"/>
      <c r="S15" s="85"/>
      <c r="T15" s="86"/>
    </row>
    <row r="16" spans="2:20" s="12" customFormat="1" ht="27" x14ac:dyDescent="0.25">
      <c r="B16" s="47" t="s">
        <v>239</v>
      </c>
      <c r="C16" s="11" t="s">
        <v>248</v>
      </c>
      <c r="D16" s="10" t="s">
        <v>249</v>
      </c>
      <c r="E16" s="11" t="s">
        <v>16</v>
      </c>
      <c r="F16" s="11" t="s">
        <v>17</v>
      </c>
      <c r="G16" s="11" t="s">
        <v>18</v>
      </c>
      <c r="H16" s="11" t="s">
        <v>19</v>
      </c>
      <c r="I16" s="11" t="s">
        <v>20</v>
      </c>
      <c r="J16" s="11" t="s">
        <v>15</v>
      </c>
      <c r="K16" s="11" t="s">
        <v>14</v>
      </c>
      <c r="L16" s="11" t="s">
        <v>344</v>
      </c>
      <c r="M16" s="11" t="s">
        <v>16</v>
      </c>
      <c r="N16" s="11" t="s">
        <v>17</v>
      </c>
      <c r="O16" s="11" t="s">
        <v>18</v>
      </c>
      <c r="P16" s="11" t="s">
        <v>19</v>
      </c>
      <c r="Q16" s="11" t="s">
        <v>20</v>
      </c>
      <c r="R16" s="11" t="s">
        <v>15</v>
      </c>
      <c r="S16" s="11" t="s">
        <v>14</v>
      </c>
      <c r="T16" s="11" t="s">
        <v>344</v>
      </c>
    </row>
    <row r="17" spans="2:20" x14ac:dyDescent="0.3">
      <c r="B17" s="49" t="s">
        <v>7</v>
      </c>
      <c r="C17" s="1" t="s">
        <v>7</v>
      </c>
      <c r="D17" s="13" t="s">
        <v>10</v>
      </c>
      <c r="E17" s="26">
        <v>0.56555950062993932</v>
      </c>
      <c r="F17" s="26">
        <v>1.709998854655824E-2</v>
      </c>
      <c r="G17" s="26">
        <v>7.6428816859466273E-2</v>
      </c>
      <c r="H17" s="26">
        <v>4.7188180048104454E-2</v>
      </c>
      <c r="I17" s="26">
        <v>3.6868629023021418E-2</v>
      </c>
      <c r="J17" s="26">
        <v>9.6163097010651705E-2</v>
      </c>
      <c r="K17" s="26">
        <v>0.16069178788225863</v>
      </c>
      <c r="L17" s="25">
        <v>436548</v>
      </c>
      <c r="M17" s="26">
        <v>0.67073170731707321</v>
      </c>
      <c r="N17" s="26">
        <v>1.4180374361883154E-2</v>
      </c>
      <c r="O17" s="26">
        <v>7.0618264322178104E-2</v>
      </c>
      <c r="P17" s="26">
        <v>3.4316505955757234E-2</v>
      </c>
      <c r="Q17" s="26">
        <v>2.5524673851389675E-2</v>
      </c>
      <c r="R17" s="26">
        <v>0.13669880884855359</v>
      </c>
      <c r="S17" s="26">
        <v>4.821327283040272E-2</v>
      </c>
      <c r="T17" s="25">
        <v>17630</v>
      </c>
    </row>
    <row r="18" spans="2:20" x14ac:dyDescent="0.3">
      <c r="D18" s="4"/>
    </row>
    <row r="19" spans="2:20" x14ac:dyDescent="0.3">
      <c r="B19" s="33" t="s">
        <v>250</v>
      </c>
      <c r="C19" s="18" t="s">
        <v>251</v>
      </c>
      <c r="D19" s="18" t="s">
        <v>365</v>
      </c>
      <c r="E19" s="23" t="s">
        <v>588</v>
      </c>
      <c r="F19" s="23" t="s">
        <v>588</v>
      </c>
      <c r="G19" s="23" t="s">
        <v>588</v>
      </c>
      <c r="H19" s="23" t="s">
        <v>588</v>
      </c>
      <c r="I19" s="23" t="s">
        <v>588</v>
      </c>
      <c r="J19" s="23" t="s">
        <v>588</v>
      </c>
      <c r="K19" s="23" t="s">
        <v>588</v>
      </c>
      <c r="L19" s="24" t="s">
        <v>588</v>
      </c>
      <c r="M19" s="23" t="s">
        <v>588</v>
      </c>
      <c r="N19" s="23" t="s">
        <v>588</v>
      </c>
      <c r="O19" s="23" t="s">
        <v>588</v>
      </c>
      <c r="P19" s="23" t="s">
        <v>588</v>
      </c>
      <c r="Q19" s="23" t="s">
        <v>588</v>
      </c>
      <c r="R19" s="23" t="s">
        <v>588</v>
      </c>
      <c r="S19" s="23" t="s">
        <v>588</v>
      </c>
      <c r="T19" s="24" t="s">
        <v>588</v>
      </c>
    </row>
    <row r="20" spans="2:20" x14ac:dyDescent="0.3">
      <c r="B20" s="33" t="s">
        <v>250</v>
      </c>
      <c r="C20" s="18" t="s">
        <v>252</v>
      </c>
      <c r="D20" s="18" t="s">
        <v>366</v>
      </c>
      <c r="E20" s="23">
        <v>0.30524642289348169</v>
      </c>
      <c r="F20" s="23">
        <v>2.2257551669316374E-2</v>
      </c>
      <c r="G20" s="23">
        <v>8.1081081081081086E-2</v>
      </c>
      <c r="H20" s="23">
        <v>4.133545310015898E-2</v>
      </c>
      <c r="I20" s="23">
        <v>5.8823529411764705E-2</v>
      </c>
      <c r="J20" s="23">
        <v>3.0206677265500796E-2</v>
      </c>
      <c r="K20" s="23">
        <v>0.46104928457869632</v>
      </c>
      <c r="L20" s="24">
        <v>3145</v>
      </c>
      <c r="M20" s="23" t="s">
        <v>588</v>
      </c>
      <c r="N20" s="23" t="s">
        <v>588</v>
      </c>
      <c r="O20" s="23" t="s">
        <v>588</v>
      </c>
      <c r="P20" s="23" t="s">
        <v>588</v>
      </c>
      <c r="Q20" s="23" t="s">
        <v>588</v>
      </c>
      <c r="R20" s="23" t="s">
        <v>588</v>
      </c>
      <c r="S20" s="23" t="s">
        <v>588</v>
      </c>
      <c r="T20" s="24" t="s">
        <v>588</v>
      </c>
    </row>
    <row r="21" spans="2:20" x14ac:dyDescent="0.3">
      <c r="B21" s="33" t="s">
        <v>250</v>
      </c>
      <c r="C21" s="18" t="s">
        <v>253</v>
      </c>
      <c r="D21" s="18" t="s">
        <v>367</v>
      </c>
      <c r="E21" s="23">
        <v>0.7585328578706062</v>
      </c>
      <c r="F21" s="23">
        <v>1.5282730514518594E-2</v>
      </c>
      <c r="G21" s="23">
        <v>2.2414671421293938E-2</v>
      </c>
      <c r="H21" s="23">
        <v>1.8848700967906265E-2</v>
      </c>
      <c r="I21" s="23">
        <v>1.9867549668874173E-2</v>
      </c>
      <c r="J21" s="23">
        <v>2.4961793173713703E-2</v>
      </c>
      <c r="K21" s="23">
        <v>0.14009169638308711</v>
      </c>
      <c r="L21" s="24">
        <v>9815</v>
      </c>
      <c r="M21" s="23" t="s">
        <v>588</v>
      </c>
      <c r="N21" s="23" t="s">
        <v>588</v>
      </c>
      <c r="O21" s="23" t="s">
        <v>588</v>
      </c>
      <c r="P21" s="23" t="s">
        <v>588</v>
      </c>
      <c r="Q21" s="23" t="s">
        <v>588</v>
      </c>
      <c r="R21" s="23" t="s">
        <v>588</v>
      </c>
      <c r="S21" s="23" t="s">
        <v>588</v>
      </c>
      <c r="T21" s="24" t="s">
        <v>588</v>
      </c>
    </row>
    <row r="22" spans="2:20" x14ac:dyDescent="0.3">
      <c r="B22" s="33" t="s">
        <v>250</v>
      </c>
      <c r="C22" s="18" t="s">
        <v>254</v>
      </c>
      <c r="D22" s="18" t="s">
        <v>368</v>
      </c>
      <c r="E22" s="23">
        <v>0.2779017857142857</v>
      </c>
      <c r="F22" s="23">
        <v>3.3482142857142855E-3</v>
      </c>
      <c r="G22" s="23">
        <v>8.7611607142857137E-2</v>
      </c>
      <c r="H22" s="23">
        <v>2.6785714285714284E-2</v>
      </c>
      <c r="I22" s="23">
        <v>6.7522321428571425E-2</v>
      </c>
      <c r="J22" s="23">
        <v>3.7946428571428568E-2</v>
      </c>
      <c r="K22" s="23">
        <v>0.49888392857142855</v>
      </c>
      <c r="L22" s="24">
        <v>8960</v>
      </c>
      <c r="M22" s="23" t="s">
        <v>588</v>
      </c>
      <c r="N22" s="23" t="s">
        <v>588</v>
      </c>
      <c r="O22" s="23" t="s">
        <v>588</v>
      </c>
      <c r="P22" s="23" t="s">
        <v>588</v>
      </c>
      <c r="Q22" s="23" t="s">
        <v>588</v>
      </c>
      <c r="R22" s="23" t="s">
        <v>588</v>
      </c>
      <c r="S22" s="23" t="s">
        <v>588</v>
      </c>
      <c r="T22" s="24" t="s">
        <v>588</v>
      </c>
    </row>
    <row r="23" spans="2:20" x14ac:dyDescent="0.3">
      <c r="B23" s="33" t="s">
        <v>250</v>
      </c>
      <c r="C23" s="18" t="s">
        <v>255</v>
      </c>
      <c r="D23" s="18" t="s">
        <v>369</v>
      </c>
      <c r="E23" s="23" t="s">
        <v>588</v>
      </c>
      <c r="F23" s="23" t="s">
        <v>588</v>
      </c>
      <c r="G23" s="23" t="s">
        <v>588</v>
      </c>
      <c r="H23" s="23" t="s">
        <v>588</v>
      </c>
      <c r="I23" s="23" t="s">
        <v>588</v>
      </c>
      <c r="J23" s="23" t="s">
        <v>588</v>
      </c>
      <c r="K23" s="23" t="s">
        <v>588</v>
      </c>
      <c r="L23" s="24" t="s">
        <v>588</v>
      </c>
      <c r="M23" s="23" t="s">
        <v>588</v>
      </c>
      <c r="N23" s="23" t="s">
        <v>588</v>
      </c>
      <c r="O23" s="23" t="s">
        <v>588</v>
      </c>
      <c r="P23" s="23" t="s">
        <v>588</v>
      </c>
      <c r="Q23" s="23" t="s">
        <v>588</v>
      </c>
      <c r="R23" s="23" t="s">
        <v>588</v>
      </c>
      <c r="S23" s="23" t="s">
        <v>588</v>
      </c>
      <c r="T23" s="24" t="s">
        <v>588</v>
      </c>
    </row>
    <row r="24" spans="2:20" x14ac:dyDescent="0.3">
      <c r="B24" s="33" t="s">
        <v>250</v>
      </c>
      <c r="C24" s="18" t="s">
        <v>256</v>
      </c>
      <c r="D24" s="18" t="s">
        <v>370</v>
      </c>
      <c r="E24" s="23">
        <v>0.5365168539325843</v>
      </c>
      <c r="F24" s="23">
        <v>1.6853932584269662E-2</v>
      </c>
      <c r="G24" s="23">
        <v>5.6179775280898875E-2</v>
      </c>
      <c r="H24" s="23">
        <v>2.247191011235955E-2</v>
      </c>
      <c r="I24" s="23">
        <v>2.5280898876404494E-2</v>
      </c>
      <c r="J24" s="23">
        <v>3.9325842696629212E-2</v>
      </c>
      <c r="K24" s="23">
        <v>0.29775280898876405</v>
      </c>
      <c r="L24" s="24">
        <v>1780</v>
      </c>
      <c r="M24" s="23">
        <v>0.33333333333333331</v>
      </c>
      <c r="N24" s="23">
        <v>0</v>
      </c>
      <c r="O24" s="23">
        <v>0</v>
      </c>
      <c r="P24" s="23">
        <v>0</v>
      </c>
      <c r="Q24" s="23">
        <v>0</v>
      </c>
      <c r="R24" s="23">
        <v>0</v>
      </c>
      <c r="S24" s="23">
        <v>0.33333333333333331</v>
      </c>
      <c r="T24" s="24">
        <v>15</v>
      </c>
    </row>
    <row r="25" spans="2:20" x14ac:dyDescent="0.3">
      <c r="B25" s="33" t="s">
        <v>240</v>
      </c>
      <c r="C25" s="18" t="s">
        <v>257</v>
      </c>
      <c r="D25" s="18" t="s">
        <v>347</v>
      </c>
      <c r="E25" s="23">
        <v>0.35350286460950847</v>
      </c>
      <c r="F25" s="23">
        <v>2.3620464368278218E-2</v>
      </c>
      <c r="G25" s="23">
        <v>0.11066438838074179</v>
      </c>
      <c r="H25" s="23">
        <v>0.1429289375816665</v>
      </c>
      <c r="I25" s="23">
        <v>8.4832646497135386E-2</v>
      </c>
      <c r="J25" s="23">
        <v>0.14875866921298622</v>
      </c>
      <c r="K25" s="23">
        <v>0.13559151673535028</v>
      </c>
      <c r="L25" s="24">
        <v>49745</v>
      </c>
      <c r="M25" s="23">
        <v>0.48951781970649894</v>
      </c>
      <c r="N25" s="23">
        <v>9.433962264150943E-3</v>
      </c>
      <c r="O25" s="23">
        <v>4.716981132075472E-2</v>
      </c>
      <c r="P25" s="23">
        <v>3.9832285115303984E-2</v>
      </c>
      <c r="Q25" s="23">
        <v>2.7253668763102725E-2</v>
      </c>
      <c r="R25" s="23">
        <v>0.38364779874213839</v>
      </c>
      <c r="S25" s="23">
        <v>3.1446540880503146E-3</v>
      </c>
      <c r="T25" s="24">
        <v>4770</v>
      </c>
    </row>
    <row r="26" spans="2:20" x14ac:dyDescent="0.3">
      <c r="B26" s="33" t="s">
        <v>240</v>
      </c>
      <c r="C26" s="18" t="s">
        <v>258</v>
      </c>
      <c r="D26" s="18" t="s">
        <v>348</v>
      </c>
      <c r="E26" s="23">
        <v>0.13271951493375253</v>
      </c>
      <c r="F26" s="23">
        <v>1.1565236918931058E-2</v>
      </c>
      <c r="G26" s="23">
        <v>0.11632607231080171</v>
      </c>
      <c r="H26" s="23">
        <v>4.5924096114978663E-2</v>
      </c>
      <c r="I26" s="23">
        <v>1.549517179429598E-2</v>
      </c>
      <c r="J26" s="23">
        <v>5.4569952840781498E-2</v>
      </c>
      <c r="K26" s="23">
        <v>0.62351223894004038</v>
      </c>
      <c r="L26" s="24">
        <v>44530</v>
      </c>
      <c r="M26" s="23">
        <v>0.42307692307692307</v>
      </c>
      <c r="N26" s="23">
        <v>1.9230769230769232E-2</v>
      </c>
      <c r="O26" s="23">
        <v>0.33653846153846156</v>
      </c>
      <c r="P26" s="23">
        <v>0.15384615384615385</v>
      </c>
      <c r="Q26" s="23">
        <v>4.807692307692308E-2</v>
      </c>
      <c r="R26" s="23">
        <v>0</v>
      </c>
      <c r="S26" s="23">
        <v>1.9230769230769232E-2</v>
      </c>
      <c r="T26" s="24">
        <v>520</v>
      </c>
    </row>
    <row r="27" spans="2:20" x14ac:dyDescent="0.3">
      <c r="B27" s="33" t="s">
        <v>240</v>
      </c>
      <c r="C27" s="18" t="s">
        <v>259</v>
      </c>
      <c r="D27" s="18" t="s">
        <v>349</v>
      </c>
      <c r="E27" s="23">
        <v>0.48348598390230363</v>
      </c>
      <c r="F27" s="23">
        <v>3.3028032195392729E-2</v>
      </c>
      <c r="G27" s="23">
        <v>9.6586178184845967E-2</v>
      </c>
      <c r="H27" s="23">
        <v>0.15986677768526228</v>
      </c>
      <c r="I27" s="23">
        <v>0.12656119900083265</v>
      </c>
      <c r="J27" s="23">
        <v>8.2431307243963359E-2</v>
      </c>
      <c r="K27" s="23">
        <v>1.7762975298362477E-2</v>
      </c>
      <c r="L27" s="24">
        <v>18015</v>
      </c>
      <c r="M27" s="23">
        <v>0.51666666666666672</v>
      </c>
      <c r="N27" s="23">
        <v>1.6666666666666666E-2</v>
      </c>
      <c r="O27" s="23">
        <v>3.3333333333333333E-2</v>
      </c>
      <c r="P27" s="23">
        <v>0.16666666666666666</v>
      </c>
      <c r="Q27" s="23">
        <v>0.15</v>
      </c>
      <c r="R27" s="23">
        <v>0.05</v>
      </c>
      <c r="S27" s="23">
        <v>8.3333333333333329E-2</v>
      </c>
      <c r="T27" s="24">
        <v>300</v>
      </c>
    </row>
    <row r="28" spans="2:20" x14ac:dyDescent="0.3">
      <c r="B28" s="33" t="s">
        <v>240</v>
      </c>
      <c r="C28" s="18" t="s">
        <v>260</v>
      </c>
      <c r="D28" s="18" t="s">
        <v>350</v>
      </c>
      <c r="E28" s="23">
        <v>0.32647644326476444</v>
      </c>
      <c r="F28" s="23">
        <v>3.7491705374917056E-2</v>
      </c>
      <c r="G28" s="23">
        <v>0.33609820836098209</v>
      </c>
      <c r="H28" s="23">
        <v>9.588586595885866E-2</v>
      </c>
      <c r="I28" s="23">
        <v>9.8208360982083603E-2</v>
      </c>
      <c r="J28" s="23">
        <v>9.7213005972130062E-2</v>
      </c>
      <c r="K28" s="23">
        <v>8.6264100862641011E-3</v>
      </c>
      <c r="L28" s="24">
        <v>15070</v>
      </c>
      <c r="M28" s="23">
        <v>0.3652694610778443</v>
      </c>
      <c r="N28" s="23">
        <v>2.3952095808383235E-2</v>
      </c>
      <c r="O28" s="23">
        <v>0.3413173652694611</v>
      </c>
      <c r="P28" s="23">
        <v>0.10179640718562874</v>
      </c>
      <c r="Q28" s="23">
        <v>7.1856287425149698E-2</v>
      </c>
      <c r="R28" s="23">
        <v>0.10179640718562874</v>
      </c>
      <c r="S28" s="23">
        <v>0</v>
      </c>
      <c r="T28" s="24">
        <v>835</v>
      </c>
    </row>
    <row r="29" spans="2:20" x14ac:dyDescent="0.3">
      <c r="B29" s="33" t="s">
        <v>240</v>
      </c>
      <c r="C29" s="18" t="s">
        <v>261</v>
      </c>
      <c r="D29" s="18" t="s">
        <v>351</v>
      </c>
      <c r="E29" s="23">
        <v>0.48871501655130906</v>
      </c>
      <c r="F29" s="23">
        <v>3.490821546795065E-2</v>
      </c>
      <c r="G29" s="23">
        <v>8.9678001805597346E-2</v>
      </c>
      <c r="H29" s="23">
        <v>4.875112849834487E-2</v>
      </c>
      <c r="I29" s="23">
        <v>7.764068612699368E-2</v>
      </c>
      <c r="J29" s="23">
        <v>7.5835088775203133E-2</v>
      </c>
      <c r="K29" s="23">
        <v>0.18447186277460126</v>
      </c>
      <c r="L29" s="24">
        <v>16615</v>
      </c>
      <c r="M29" s="23">
        <v>0.57870370370370372</v>
      </c>
      <c r="N29" s="23">
        <v>3.7037037037037035E-2</v>
      </c>
      <c r="O29" s="23">
        <v>7.407407407407407E-2</v>
      </c>
      <c r="P29" s="23">
        <v>3.7037037037037035E-2</v>
      </c>
      <c r="Q29" s="23">
        <v>3.7037037037037035E-2</v>
      </c>
      <c r="R29" s="23">
        <v>5.0925925925925923E-2</v>
      </c>
      <c r="S29" s="23">
        <v>0.18518518518518517</v>
      </c>
      <c r="T29" s="24">
        <v>1080</v>
      </c>
    </row>
    <row r="30" spans="2:20" x14ac:dyDescent="0.3">
      <c r="B30" s="33" t="s">
        <v>262</v>
      </c>
      <c r="C30" s="18" t="s">
        <v>263</v>
      </c>
      <c r="D30" s="18" t="s">
        <v>371</v>
      </c>
      <c r="E30" s="23" t="s">
        <v>588</v>
      </c>
      <c r="F30" s="23" t="s">
        <v>588</v>
      </c>
      <c r="G30" s="23" t="s">
        <v>588</v>
      </c>
      <c r="H30" s="23" t="s">
        <v>588</v>
      </c>
      <c r="I30" s="23" t="s">
        <v>588</v>
      </c>
      <c r="J30" s="23" t="s">
        <v>588</v>
      </c>
      <c r="K30" s="23" t="s">
        <v>588</v>
      </c>
      <c r="L30" s="24" t="s">
        <v>588</v>
      </c>
      <c r="M30" s="23" t="s">
        <v>588</v>
      </c>
      <c r="N30" s="23" t="s">
        <v>588</v>
      </c>
      <c r="O30" s="23" t="s">
        <v>588</v>
      </c>
      <c r="P30" s="23" t="s">
        <v>588</v>
      </c>
      <c r="Q30" s="23" t="s">
        <v>588</v>
      </c>
      <c r="R30" s="23" t="s">
        <v>588</v>
      </c>
      <c r="S30" s="23" t="s">
        <v>588</v>
      </c>
      <c r="T30" s="24" t="s">
        <v>588</v>
      </c>
    </row>
    <row r="31" spans="2:20" x14ac:dyDescent="0.3">
      <c r="B31" s="33" t="s">
        <v>262</v>
      </c>
      <c r="C31" s="18" t="s">
        <v>264</v>
      </c>
      <c r="D31" s="18" t="s">
        <v>372</v>
      </c>
      <c r="E31" s="23">
        <v>0.22869471413160733</v>
      </c>
      <c r="F31" s="23">
        <v>1.2405609492988134E-2</v>
      </c>
      <c r="G31" s="23">
        <v>5.3398058252427182E-2</v>
      </c>
      <c r="H31" s="23">
        <v>1.0787486515641856E-2</v>
      </c>
      <c r="I31" s="23">
        <v>7.551240560949299E-3</v>
      </c>
      <c r="J31" s="23">
        <v>0.20010787486515641</v>
      </c>
      <c r="K31" s="23">
        <v>0.48705501618122976</v>
      </c>
      <c r="L31" s="24">
        <v>9270</v>
      </c>
      <c r="M31" s="23">
        <v>0.5</v>
      </c>
      <c r="N31" s="23">
        <v>2.2727272727272728E-2</v>
      </c>
      <c r="O31" s="23">
        <v>9.0909090909090912E-2</v>
      </c>
      <c r="P31" s="23">
        <v>0</v>
      </c>
      <c r="Q31" s="23">
        <v>2.2727272727272728E-2</v>
      </c>
      <c r="R31" s="23">
        <v>9.0909090909090912E-2</v>
      </c>
      <c r="S31" s="23">
        <v>0.27272727272727271</v>
      </c>
      <c r="T31" s="24">
        <v>220</v>
      </c>
    </row>
    <row r="32" spans="2:20" x14ac:dyDescent="0.3">
      <c r="B32" s="33" t="s">
        <v>262</v>
      </c>
      <c r="C32" s="18" t="s">
        <v>265</v>
      </c>
      <c r="D32" s="18" t="s">
        <v>373</v>
      </c>
      <c r="E32" s="23">
        <v>0.85483870967741937</v>
      </c>
      <c r="F32" s="23">
        <v>9.2165898617511521E-3</v>
      </c>
      <c r="G32" s="23">
        <v>6.3364055299539174E-3</v>
      </c>
      <c r="H32" s="23">
        <v>6.9124423963133645E-3</v>
      </c>
      <c r="I32" s="23">
        <v>8.0645161290322578E-3</v>
      </c>
      <c r="J32" s="23">
        <v>1.6129032258064516E-2</v>
      </c>
      <c r="K32" s="23">
        <v>9.9078341013824886E-2</v>
      </c>
      <c r="L32" s="24">
        <v>8680</v>
      </c>
      <c r="M32" s="23" t="s">
        <v>588</v>
      </c>
      <c r="N32" s="23" t="s">
        <v>588</v>
      </c>
      <c r="O32" s="23" t="s">
        <v>588</v>
      </c>
      <c r="P32" s="23" t="s">
        <v>588</v>
      </c>
      <c r="Q32" s="23" t="s">
        <v>588</v>
      </c>
      <c r="R32" s="23" t="s">
        <v>588</v>
      </c>
      <c r="S32" s="23" t="s">
        <v>588</v>
      </c>
      <c r="T32" s="24" t="s">
        <v>588</v>
      </c>
    </row>
    <row r="33" spans="2:20" x14ac:dyDescent="0.3">
      <c r="B33" s="33" t="s">
        <v>262</v>
      </c>
      <c r="C33" s="18" t="s">
        <v>266</v>
      </c>
      <c r="D33" s="18" t="s">
        <v>352</v>
      </c>
      <c r="E33" s="23">
        <v>0.8208333333333333</v>
      </c>
      <c r="F33" s="23">
        <v>9.1666666666666667E-3</v>
      </c>
      <c r="G33" s="23">
        <v>1.2083333333333333E-2</v>
      </c>
      <c r="H33" s="23">
        <v>5.8333333333333336E-3</v>
      </c>
      <c r="I33" s="23">
        <v>6.6666666666666671E-3</v>
      </c>
      <c r="J33" s="23">
        <v>2.0416666666666666E-2</v>
      </c>
      <c r="K33" s="23">
        <v>0.125</v>
      </c>
      <c r="L33" s="24">
        <v>12000</v>
      </c>
      <c r="M33" s="23">
        <v>0.66666666666666663</v>
      </c>
      <c r="N33" s="23">
        <v>1.1494252873563218E-2</v>
      </c>
      <c r="O33" s="23">
        <v>1.1494252873563218E-2</v>
      </c>
      <c r="P33" s="23">
        <v>1.1494252873563218E-2</v>
      </c>
      <c r="Q33" s="23">
        <v>1.1494252873563218E-2</v>
      </c>
      <c r="R33" s="23">
        <v>2.2988505747126436E-2</v>
      </c>
      <c r="S33" s="23">
        <v>0.27586206896551724</v>
      </c>
      <c r="T33" s="24">
        <v>435</v>
      </c>
    </row>
    <row r="34" spans="2:20" x14ac:dyDescent="0.3">
      <c r="B34" s="33" t="s">
        <v>262</v>
      </c>
      <c r="C34" s="18" t="s">
        <v>267</v>
      </c>
      <c r="D34" s="18" t="s">
        <v>374</v>
      </c>
      <c r="E34" s="23" t="s">
        <v>588</v>
      </c>
      <c r="F34" s="23" t="s">
        <v>588</v>
      </c>
      <c r="G34" s="23" t="s">
        <v>588</v>
      </c>
      <c r="H34" s="23" t="s">
        <v>588</v>
      </c>
      <c r="I34" s="23" t="s">
        <v>588</v>
      </c>
      <c r="J34" s="23" t="s">
        <v>588</v>
      </c>
      <c r="K34" s="23" t="s">
        <v>588</v>
      </c>
      <c r="L34" s="24" t="s">
        <v>588</v>
      </c>
      <c r="M34" s="23" t="s">
        <v>588</v>
      </c>
      <c r="N34" s="23" t="s">
        <v>588</v>
      </c>
      <c r="O34" s="23" t="s">
        <v>588</v>
      </c>
      <c r="P34" s="23" t="s">
        <v>588</v>
      </c>
      <c r="Q34" s="23" t="s">
        <v>588</v>
      </c>
      <c r="R34" s="23" t="s">
        <v>588</v>
      </c>
      <c r="S34" s="23" t="s">
        <v>588</v>
      </c>
      <c r="T34" s="24" t="s">
        <v>588</v>
      </c>
    </row>
    <row r="35" spans="2:20" x14ac:dyDescent="0.3">
      <c r="B35" s="33" t="s">
        <v>262</v>
      </c>
      <c r="C35" s="18" t="s">
        <v>268</v>
      </c>
      <c r="D35" s="18" t="s">
        <v>375</v>
      </c>
      <c r="E35" s="23" t="s">
        <v>588</v>
      </c>
      <c r="F35" s="23" t="s">
        <v>588</v>
      </c>
      <c r="G35" s="23" t="s">
        <v>588</v>
      </c>
      <c r="H35" s="23" t="s">
        <v>588</v>
      </c>
      <c r="I35" s="23" t="s">
        <v>588</v>
      </c>
      <c r="J35" s="23" t="s">
        <v>588</v>
      </c>
      <c r="K35" s="23" t="s">
        <v>588</v>
      </c>
      <c r="L35" s="24" t="s">
        <v>588</v>
      </c>
      <c r="M35" s="23" t="s">
        <v>588</v>
      </c>
      <c r="N35" s="23" t="s">
        <v>588</v>
      </c>
      <c r="O35" s="23" t="s">
        <v>588</v>
      </c>
      <c r="P35" s="23" t="s">
        <v>588</v>
      </c>
      <c r="Q35" s="23" t="s">
        <v>588</v>
      </c>
      <c r="R35" s="23" t="s">
        <v>588</v>
      </c>
      <c r="S35" s="23" t="s">
        <v>588</v>
      </c>
      <c r="T35" s="24" t="s">
        <v>588</v>
      </c>
    </row>
    <row r="36" spans="2:20" x14ac:dyDescent="0.3">
      <c r="B36" s="33" t="s">
        <v>262</v>
      </c>
      <c r="C36" s="18" t="s">
        <v>269</v>
      </c>
      <c r="D36" s="18" t="s">
        <v>376</v>
      </c>
      <c r="E36" s="23">
        <v>0.77004219409282704</v>
      </c>
      <c r="F36" s="23">
        <v>2.1097046413502109E-2</v>
      </c>
      <c r="G36" s="23">
        <v>4.6413502109704644E-2</v>
      </c>
      <c r="H36" s="23">
        <v>1.8987341772151899E-2</v>
      </c>
      <c r="I36" s="23">
        <v>8.4388185654008432E-3</v>
      </c>
      <c r="J36" s="23">
        <v>0.1371308016877637</v>
      </c>
      <c r="K36" s="23">
        <v>0</v>
      </c>
      <c r="L36" s="24">
        <v>2370</v>
      </c>
      <c r="M36" s="23" t="s">
        <v>588</v>
      </c>
      <c r="N36" s="23" t="s">
        <v>588</v>
      </c>
      <c r="O36" s="23" t="s">
        <v>588</v>
      </c>
      <c r="P36" s="23" t="s">
        <v>588</v>
      </c>
      <c r="Q36" s="23" t="s">
        <v>588</v>
      </c>
      <c r="R36" s="23" t="s">
        <v>588</v>
      </c>
      <c r="S36" s="23" t="s">
        <v>588</v>
      </c>
      <c r="T36" s="24" t="s">
        <v>588</v>
      </c>
    </row>
    <row r="37" spans="2:20" x14ac:dyDescent="0.3">
      <c r="B37" s="33" t="s">
        <v>262</v>
      </c>
      <c r="C37" s="18" t="s">
        <v>270</v>
      </c>
      <c r="D37" s="18" t="s">
        <v>353</v>
      </c>
      <c r="E37" s="23" t="s">
        <v>588</v>
      </c>
      <c r="F37" s="23" t="s">
        <v>588</v>
      </c>
      <c r="G37" s="23" t="s">
        <v>588</v>
      </c>
      <c r="H37" s="23" t="s">
        <v>588</v>
      </c>
      <c r="I37" s="23" t="s">
        <v>588</v>
      </c>
      <c r="J37" s="23" t="s">
        <v>588</v>
      </c>
      <c r="K37" s="23" t="s">
        <v>588</v>
      </c>
      <c r="L37" s="24" t="s">
        <v>588</v>
      </c>
      <c r="M37" s="23" t="s">
        <v>588</v>
      </c>
      <c r="N37" s="23" t="s">
        <v>588</v>
      </c>
      <c r="O37" s="23" t="s">
        <v>588</v>
      </c>
      <c r="P37" s="23" t="s">
        <v>588</v>
      </c>
      <c r="Q37" s="23" t="s">
        <v>588</v>
      </c>
      <c r="R37" s="23" t="s">
        <v>588</v>
      </c>
      <c r="S37" s="23" t="s">
        <v>588</v>
      </c>
      <c r="T37" s="24" t="s">
        <v>588</v>
      </c>
    </row>
    <row r="38" spans="2:20" x14ac:dyDescent="0.3">
      <c r="B38" s="33" t="s">
        <v>262</v>
      </c>
      <c r="C38" s="18" t="s">
        <v>271</v>
      </c>
      <c r="D38" s="18" t="s">
        <v>377</v>
      </c>
      <c r="E38" s="23">
        <v>0.49628844114528103</v>
      </c>
      <c r="F38" s="23">
        <v>3.8176033934252389E-2</v>
      </c>
      <c r="G38" s="23">
        <v>8.2714740190880168E-2</v>
      </c>
      <c r="H38" s="23">
        <v>6.1505832449628844E-2</v>
      </c>
      <c r="I38" s="23">
        <v>3.7115588547189819E-2</v>
      </c>
      <c r="J38" s="23">
        <v>1.8027571580063628E-2</v>
      </c>
      <c r="K38" s="23">
        <v>0.26617179215270415</v>
      </c>
      <c r="L38" s="24">
        <v>4715</v>
      </c>
      <c r="M38" s="23" t="s">
        <v>588</v>
      </c>
      <c r="N38" s="23" t="s">
        <v>588</v>
      </c>
      <c r="O38" s="23" t="s">
        <v>588</v>
      </c>
      <c r="P38" s="23" t="s">
        <v>588</v>
      </c>
      <c r="Q38" s="23" t="s">
        <v>588</v>
      </c>
      <c r="R38" s="23" t="s">
        <v>588</v>
      </c>
      <c r="S38" s="23" t="s">
        <v>588</v>
      </c>
      <c r="T38" s="24" t="s">
        <v>588</v>
      </c>
    </row>
    <row r="39" spans="2:20" x14ac:dyDescent="0.3">
      <c r="B39" s="33" t="s">
        <v>262</v>
      </c>
      <c r="C39" s="18" t="s">
        <v>272</v>
      </c>
      <c r="D39" s="18" t="s">
        <v>354</v>
      </c>
      <c r="E39" s="23">
        <v>0.47709852308842776</v>
      </c>
      <c r="F39" s="23">
        <v>1.7760329033464198E-2</v>
      </c>
      <c r="G39" s="23">
        <v>0.12020938493176295</v>
      </c>
      <c r="H39" s="23">
        <v>3.6642363058515613E-2</v>
      </c>
      <c r="I39" s="23">
        <v>2.5425313142643485E-2</v>
      </c>
      <c r="J39" s="23">
        <v>0.25761824640119646</v>
      </c>
      <c r="K39" s="23">
        <v>6.5245840343989531E-2</v>
      </c>
      <c r="L39" s="24">
        <v>26745</v>
      </c>
      <c r="M39" s="23">
        <v>0.375</v>
      </c>
      <c r="N39" s="23">
        <v>0</v>
      </c>
      <c r="O39" s="23">
        <v>0.20833333333333334</v>
      </c>
      <c r="P39" s="23">
        <v>0</v>
      </c>
      <c r="Q39" s="23">
        <v>4.1666666666666664E-2</v>
      </c>
      <c r="R39" s="23">
        <v>0.20833333333333334</v>
      </c>
      <c r="S39" s="23">
        <v>8.3333333333333329E-2</v>
      </c>
      <c r="T39" s="24">
        <v>120</v>
      </c>
    </row>
    <row r="40" spans="2:20" x14ac:dyDescent="0.3">
      <c r="B40" s="33" t="s">
        <v>262</v>
      </c>
      <c r="C40" s="18" t="s">
        <v>273</v>
      </c>
      <c r="D40" s="18" t="s">
        <v>378</v>
      </c>
      <c r="E40" s="23">
        <v>0.60287511230907453</v>
      </c>
      <c r="F40" s="23">
        <v>2.6954177897574125E-2</v>
      </c>
      <c r="G40" s="23">
        <v>0.14375561545372867</v>
      </c>
      <c r="H40" s="23">
        <v>9.3441150044923635E-2</v>
      </c>
      <c r="I40" s="23">
        <v>8.1761006289308172E-2</v>
      </c>
      <c r="J40" s="23">
        <v>4.7619047619047616E-2</v>
      </c>
      <c r="K40" s="23">
        <v>4.4923629829290209E-3</v>
      </c>
      <c r="L40" s="24">
        <v>5565</v>
      </c>
      <c r="M40" s="23" t="s">
        <v>588</v>
      </c>
      <c r="N40" s="23" t="s">
        <v>588</v>
      </c>
      <c r="O40" s="23" t="s">
        <v>588</v>
      </c>
      <c r="P40" s="23" t="s">
        <v>588</v>
      </c>
      <c r="Q40" s="23" t="s">
        <v>588</v>
      </c>
      <c r="R40" s="23" t="s">
        <v>588</v>
      </c>
      <c r="S40" s="23" t="s">
        <v>588</v>
      </c>
      <c r="T40" s="24" t="s">
        <v>588</v>
      </c>
    </row>
    <row r="41" spans="2:20" x14ac:dyDescent="0.3">
      <c r="B41" s="33" t="s">
        <v>274</v>
      </c>
      <c r="C41" s="18" t="s">
        <v>275</v>
      </c>
      <c r="D41" s="18" t="s">
        <v>355</v>
      </c>
      <c r="E41" s="23" t="s">
        <v>588</v>
      </c>
      <c r="F41" s="23" t="s">
        <v>588</v>
      </c>
      <c r="G41" s="23" t="s">
        <v>588</v>
      </c>
      <c r="H41" s="23" t="s">
        <v>588</v>
      </c>
      <c r="I41" s="23" t="s">
        <v>588</v>
      </c>
      <c r="J41" s="23" t="s">
        <v>588</v>
      </c>
      <c r="K41" s="23" t="s">
        <v>588</v>
      </c>
      <c r="L41" s="24" t="s">
        <v>588</v>
      </c>
      <c r="M41" s="23" t="s">
        <v>588</v>
      </c>
      <c r="N41" s="23" t="s">
        <v>588</v>
      </c>
      <c r="O41" s="23" t="s">
        <v>588</v>
      </c>
      <c r="P41" s="23" t="s">
        <v>588</v>
      </c>
      <c r="Q41" s="23" t="s">
        <v>588</v>
      </c>
      <c r="R41" s="23" t="s">
        <v>588</v>
      </c>
      <c r="S41" s="23" t="s">
        <v>588</v>
      </c>
      <c r="T41" s="24" t="s">
        <v>588</v>
      </c>
    </row>
    <row r="42" spans="2:20" x14ac:dyDescent="0.3">
      <c r="B42" s="33" t="s">
        <v>274</v>
      </c>
      <c r="C42" s="18" t="s">
        <v>276</v>
      </c>
      <c r="D42" s="18" t="s">
        <v>379</v>
      </c>
      <c r="E42" s="23">
        <v>0.83951527924130664</v>
      </c>
      <c r="F42" s="23">
        <v>9.5890410958904115E-3</v>
      </c>
      <c r="G42" s="23">
        <v>2.297154899894626E-2</v>
      </c>
      <c r="H42" s="23">
        <v>1.2223393045310853E-2</v>
      </c>
      <c r="I42" s="23">
        <v>1.5489989462592202E-2</v>
      </c>
      <c r="J42" s="23">
        <v>2.5289778714436249E-2</v>
      </c>
      <c r="K42" s="23">
        <v>7.4815595363540571E-2</v>
      </c>
      <c r="L42" s="24">
        <v>47450</v>
      </c>
      <c r="M42" s="23">
        <v>0.83547557840616971</v>
      </c>
      <c r="N42" s="23">
        <v>1.5424164524421594E-2</v>
      </c>
      <c r="O42" s="23">
        <v>2.8277634961439587E-2</v>
      </c>
      <c r="P42" s="23">
        <v>1.0282776349614395E-2</v>
      </c>
      <c r="Q42" s="23">
        <v>1.2853470437017995E-2</v>
      </c>
      <c r="R42" s="23">
        <v>2.056555269922879E-2</v>
      </c>
      <c r="S42" s="23">
        <v>7.9691516709511565E-2</v>
      </c>
      <c r="T42" s="24">
        <v>1945</v>
      </c>
    </row>
    <row r="43" spans="2:20" x14ac:dyDescent="0.3">
      <c r="B43" s="33" t="s">
        <v>274</v>
      </c>
      <c r="C43" s="18" t="s">
        <v>277</v>
      </c>
      <c r="D43" s="18" t="s">
        <v>380</v>
      </c>
      <c r="E43" s="23">
        <v>0.67219101123595504</v>
      </c>
      <c r="F43" s="23">
        <v>9.5505617977528091E-3</v>
      </c>
      <c r="G43" s="23">
        <v>1.853932584269663E-2</v>
      </c>
      <c r="H43" s="23">
        <v>1.5168539325842697E-2</v>
      </c>
      <c r="I43" s="23">
        <v>2.6123595505617977E-2</v>
      </c>
      <c r="J43" s="23">
        <v>7.7528089887640456E-2</v>
      </c>
      <c r="K43" s="23">
        <v>0.18061797752808989</v>
      </c>
      <c r="L43" s="24">
        <v>17800</v>
      </c>
      <c r="M43" s="23">
        <v>0.67346938775510201</v>
      </c>
      <c r="N43" s="23">
        <v>2.0408163265306121E-2</v>
      </c>
      <c r="O43" s="23">
        <v>2.0408163265306121E-2</v>
      </c>
      <c r="P43" s="23">
        <v>0</v>
      </c>
      <c r="Q43" s="23">
        <v>2.0408163265306121E-2</v>
      </c>
      <c r="R43" s="23">
        <v>4.0816326530612242E-2</v>
      </c>
      <c r="S43" s="23">
        <v>0.24489795918367346</v>
      </c>
      <c r="T43" s="24">
        <v>245</v>
      </c>
    </row>
    <row r="44" spans="2:20" x14ac:dyDescent="0.3">
      <c r="B44" s="33" t="s">
        <v>274</v>
      </c>
      <c r="C44" s="18" t="s">
        <v>278</v>
      </c>
      <c r="D44" s="18" t="s">
        <v>356</v>
      </c>
      <c r="E44" s="23">
        <v>0.90770694576593725</v>
      </c>
      <c r="F44" s="23">
        <v>1.7126546146527116E-2</v>
      </c>
      <c r="G44" s="23">
        <v>1.0466222645099905E-2</v>
      </c>
      <c r="H44" s="23">
        <v>8.5632730732635581E-3</v>
      </c>
      <c r="I44" s="23">
        <v>1.9029495718363464E-3</v>
      </c>
      <c r="J44" s="23">
        <v>1.5223596574690771E-2</v>
      </c>
      <c r="K44" s="23">
        <v>3.9010466222645097E-2</v>
      </c>
      <c r="L44" s="24">
        <v>5255</v>
      </c>
      <c r="M44" s="23">
        <v>0.89473684210526316</v>
      </c>
      <c r="N44" s="23">
        <v>1.3157894736842105E-2</v>
      </c>
      <c r="O44" s="23">
        <v>1.3157894736842105E-2</v>
      </c>
      <c r="P44" s="23">
        <v>0</v>
      </c>
      <c r="Q44" s="23">
        <v>0</v>
      </c>
      <c r="R44" s="23">
        <v>2.6315789473684209E-2</v>
      </c>
      <c r="S44" s="23">
        <v>6.5789473684210523E-2</v>
      </c>
      <c r="T44" s="24">
        <v>380</v>
      </c>
    </row>
    <row r="45" spans="2:20" x14ac:dyDescent="0.3">
      <c r="B45" s="33" t="s">
        <v>279</v>
      </c>
      <c r="C45" s="18" t="s">
        <v>280</v>
      </c>
      <c r="D45" s="18" t="s">
        <v>381</v>
      </c>
      <c r="E45" s="23">
        <v>0.78003902982994144</v>
      </c>
      <c r="F45" s="23">
        <v>1.031502648452746E-2</v>
      </c>
      <c r="G45" s="23">
        <v>1.4775578477836632E-2</v>
      </c>
      <c r="H45" s="23">
        <v>6.9696124895455812E-3</v>
      </c>
      <c r="I45" s="23">
        <v>5.5756899916364648E-3</v>
      </c>
      <c r="J45" s="23">
        <v>0.1787008642319487</v>
      </c>
      <c r="K45" s="23">
        <v>3.6241984945637024E-3</v>
      </c>
      <c r="L45" s="24">
        <v>17935</v>
      </c>
      <c r="M45" s="23">
        <v>0.88709677419354838</v>
      </c>
      <c r="N45" s="23">
        <v>1.6129032258064516E-2</v>
      </c>
      <c r="O45" s="23">
        <v>3.2258064516129031E-2</v>
      </c>
      <c r="P45" s="23">
        <v>0</v>
      </c>
      <c r="Q45" s="23">
        <v>8.0645161290322578E-3</v>
      </c>
      <c r="R45" s="23">
        <v>4.0322580645161289E-2</v>
      </c>
      <c r="S45" s="23">
        <v>8.0645161290322578E-3</v>
      </c>
      <c r="T45" s="24">
        <v>620</v>
      </c>
    </row>
    <row r="46" spans="2:20" x14ac:dyDescent="0.3">
      <c r="B46" s="33" t="s">
        <v>279</v>
      </c>
      <c r="C46" s="18" t="s">
        <v>281</v>
      </c>
      <c r="D46" s="18" t="s">
        <v>357</v>
      </c>
      <c r="E46" s="23">
        <v>0.64533856722276739</v>
      </c>
      <c r="F46" s="23">
        <v>2.9833169774288518E-2</v>
      </c>
      <c r="G46" s="23">
        <v>0.14818449460255151</v>
      </c>
      <c r="H46" s="23">
        <v>5.7114818449460258E-2</v>
      </c>
      <c r="I46" s="23">
        <v>4.9656526005888123E-2</v>
      </c>
      <c r="J46" s="23">
        <v>3.3562315996074586E-2</v>
      </c>
      <c r="K46" s="23">
        <v>3.6506378802747791E-2</v>
      </c>
      <c r="L46" s="24">
        <v>25475</v>
      </c>
      <c r="M46" s="23">
        <v>0.71705426356589153</v>
      </c>
      <c r="N46" s="23">
        <v>1.1627906976744186E-2</v>
      </c>
      <c r="O46" s="23">
        <v>0.14728682170542637</v>
      </c>
      <c r="P46" s="23">
        <v>3.875968992248062E-2</v>
      </c>
      <c r="Q46" s="23">
        <v>1.5503875968992248E-2</v>
      </c>
      <c r="R46" s="23">
        <v>3.1007751937984496E-2</v>
      </c>
      <c r="S46" s="23">
        <v>3.875968992248062E-2</v>
      </c>
      <c r="T46" s="24">
        <v>1290</v>
      </c>
    </row>
    <row r="47" spans="2:20" x14ac:dyDescent="0.3">
      <c r="B47" s="33" t="s">
        <v>279</v>
      </c>
      <c r="C47" s="18" t="s">
        <v>282</v>
      </c>
      <c r="D47" s="18" t="s">
        <v>382</v>
      </c>
      <c r="E47" s="23">
        <v>0.85828166519043403</v>
      </c>
      <c r="F47" s="23">
        <v>1.0628875110717449E-2</v>
      </c>
      <c r="G47" s="23">
        <v>1.1514614703277236E-2</v>
      </c>
      <c r="H47" s="23">
        <v>8.8573959255978749E-3</v>
      </c>
      <c r="I47" s="23">
        <v>1.8600531443755536E-2</v>
      </c>
      <c r="J47" s="23">
        <v>8.5916740478299378E-2</v>
      </c>
      <c r="K47" s="23">
        <v>6.2001771479185119E-3</v>
      </c>
      <c r="L47" s="24">
        <v>5645</v>
      </c>
      <c r="M47" s="23">
        <v>0.86315789473684212</v>
      </c>
      <c r="N47" s="23">
        <v>1.0526315789473684E-2</v>
      </c>
      <c r="O47" s="23">
        <v>1.0526315789473684E-2</v>
      </c>
      <c r="P47" s="23">
        <v>1.0526315789473684E-2</v>
      </c>
      <c r="Q47" s="23">
        <v>3.1578947368421054E-2</v>
      </c>
      <c r="R47" s="23">
        <v>7.3684210526315783E-2</v>
      </c>
      <c r="S47" s="23">
        <v>0</v>
      </c>
      <c r="T47" s="24">
        <v>475</v>
      </c>
    </row>
    <row r="48" spans="2:20" x14ac:dyDescent="0.3">
      <c r="B48" s="33" t="s">
        <v>283</v>
      </c>
      <c r="C48" s="18" t="s">
        <v>284</v>
      </c>
      <c r="D48" s="18" t="s">
        <v>383</v>
      </c>
      <c r="E48" s="23">
        <v>0.85699152542372881</v>
      </c>
      <c r="F48" s="23">
        <v>1.0946327683615819E-2</v>
      </c>
      <c r="G48" s="23">
        <v>6.0381355932203389E-2</v>
      </c>
      <c r="H48" s="23">
        <v>3.6723163841807911E-2</v>
      </c>
      <c r="I48" s="23">
        <v>2.4011299435028249E-2</v>
      </c>
      <c r="J48" s="23">
        <v>1.0593220338983051E-3</v>
      </c>
      <c r="K48" s="23">
        <v>9.887005649717515E-3</v>
      </c>
      <c r="L48" s="24">
        <v>14160</v>
      </c>
      <c r="M48" s="23">
        <v>0.89247311827956988</v>
      </c>
      <c r="N48" s="23">
        <v>1.0752688172043012E-2</v>
      </c>
      <c r="O48" s="23">
        <v>4.3010752688172046E-2</v>
      </c>
      <c r="P48" s="23">
        <v>2.8673835125448029E-2</v>
      </c>
      <c r="Q48" s="23">
        <v>1.7921146953405017E-2</v>
      </c>
      <c r="R48" s="23">
        <v>0</v>
      </c>
      <c r="S48" s="23">
        <v>3.5842293906810036E-3</v>
      </c>
      <c r="T48" s="24">
        <v>1395</v>
      </c>
    </row>
    <row r="49" spans="2:20" x14ac:dyDescent="0.3">
      <c r="B49" s="33" t="s">
        <v>283</v>
      </c>
      <c r="C49" s="18" t="s">
        <v>285</v>
      </c>
      <c r="D49" s="18" t="s">
        <v>358</v>
      </c>
      <c r="E49" s="23">
        <v>0.71760154738878146</v>
      </c>
      <c r="F49" s="23">
        <v>1.160541586073501E-2</v>
      </c>
      <c r="G49" s="23">
        <v>4.6421663442940041E-2</v>
      </c>
      <c r="H49" s="23">
        <v>1.4506769825918761E-2</v>
      </c>
      <c r="I49" s="23">
        <v>1.4506769825918761E-2</v>
      </c>
      <c r="J49" s="23">
        <v>0.15377176015473887</v>
      </c>
      <c r="K49" s="23">
        <v>4.2553191489361701E-2</v>
      </c>
      <c r="L49" s="24">
        <v>5170</v>
      </c>
      <c r="M49" s="23">
        <v>0.83720930232558144</v>
      </c>
      <c r="N49" s="23">
        <v>2.3255813953488372E-2</v>
      </c>
      <c r="O49" s="23">
        <v>6.9767441860465115E-2</v>
      </c>
      <c r="P49" s="23">
        <v>2.3255813953488372E-2</v>
      </c>
      <c r="Q49" s="23">
        <v>4.6511627906976744E-2</v>
      </c>
      <c r="R49" s="23">
        <v>2.3255813953488372E-2</v>
      </c>
      <c r="S49" s="23">
        <v>0</v>
      </c>
      <c r="T49" s="24">
        <v>215</v>
      </c>
    </row>
    <row r="50" spans="2:20" x14ac:dyDescent="0.3">
      <c r="B50" s="33" t="s">
        <v>283</v>
      </c>
      <c r="C50" s="18" t="s">
        <v>286</v>
      </c>
      <c r="D50" s="18" t="s">
        <v>359</v>
      </c>
      <c r="E50" s="23">
        <v>0.74434975917006296</v>
      </c>
      <c r="F50" s="23">
        <v>1.9636902556502408E-2</v>
      </c>
      <c r="G50" s="23">
        <v>2.7047054464616523E-2</v>
      </c>
      <c r="H50" s="23">
        <v>1.6302334197851057E-2</v>
      </c>
      <c r="I50" s="23">
        <v>1.0744720266765468E-2</v>
      </c>
      <c r="J50" s="23">
        <v>0.10485364949981475</v>
      </c>
      <c r="K50" s="23">
        <v>7.7065579844386806E-2</v>
      </c>
      <c r="L50" s="24">
        <v>13495</v>
      </c>
      <c r="M50" s="23">
        <v>0.77058823529411768</v>
      </c>
      <c r="N50" s="23">
        <v>1.7647058823529412E-2</v>
      </c>
      <c r="O50" s="23">
        <v>2.9411764705882353E-2</v>
      </c>
      <c r="P50" s="23">
        <v>1.1764705882352941E-2</v>
      </c>
      <c r="Q50" s="23">
        <v>1.1764705882352941E-2</v>
      </c>
      <c r="R50" s="23">
        <v>0.11764705882352941</v>
      </c>
      <c r="S50" s="23">
        <v>4.1176470588235294E-2</v>
      </c>
      <c r="T50" s="24">
        <v>850</v>
      </c>
    </row>
    <row r="51" spans="2:20" x14ac:dyDescent="0.3">
      <c r="B51" s="33" t="s">
        <v>283</v>
      </c>
      <c r="C51" s="18" t="s">
        <v>287</v>
      </c>
      <c r="D51" s="18" t="s">
        <v>384</v>
      </c>
      <c r="E51" s="23">
        <v>0.51594684385382061</v>
      </c>
      <c r="F51" s="23">
        <v>2.6578073089700998E-3</v>
      </c>
      <c r="G51" s="23">
        <v>7.9734219269102981E-3</v>
      </c>
      <c r="H51" s="23">
        <v>2.3255813953488372E-3</v>
      </c>
      <c r="I51" s="23">
        <v>1.9933554817275745E-3</v>
      </c>
      <c r="J51" s="23">
        <v>0.45282392026578072</v>
      </c>
      <c r="K51" s="23">
        <v>1.627906976744186E-2</v>
      </c>
      <c r="L51" s="24">
        <v>15050</v>
      </c>
      <c r="M51" s="23">
        <v>0.78846153846153844</v>
      </c>
      <c r="N51" s="23">
        <v>0</v>
      </c>
      <c r="O51" s="23">
        <v>1.9230769230769232E-2</v>
      </c>
      <c r="P51" s="23">
        <v>0</v>
      </c>
      <c r="Q51" s="23">
        <v>0</v>
      </c>
      <c r="R51" s="23">
        <v>0.15384615384615385</v>
      </c>
      <c r="S51" s="23">
        <v>3.8461538461538464E-2</v>
      </c>
      <c r="T51" s="24">
        <v>260</v>
      </c>
    </row>
    <row r="52" spans="2:20" x14ac:dyDescent="0.3">
      <c r="B52" s="33" t="s">
        <v>283</v>
      </c>
      <c r="C52" s="18" t="s">
        <v>288</v>
      </c>
      <c r="D52" s="18" t="s">
        <v>385</v>
      </c>
      <c r="E52" s="23">
        <v>0</v>
      </c>
      <c r="F52" s="23">
        <v>0</v>
      </c>
      <c r="G52" s="23">
        <v>0</v>
      </c>
      <c r="H52" s="23">
        <v>0</v>
      </c>
      <c r="I52" s="23">
        <v>0</v>
      </c>
      <c r="J52" s="23">
        <v>0</v>
      </c>
      <c r="K52" s="23">
        <v>1</v>
      </c>
      <c r="L52" s="24">
        <v>3045</v>
      </c>
      <c r="M52" s="23" t="s">
        <v>588</v>
      </c>
      <c r="N52" s="23" t="s">
        <v>588</v>
      </c>
      <c r="O52" s="23" t="s">
        <v>588</v>
      </c>
      <c r="P52" s="23" t="s">
        <v>588</v>
      </c>
      <c r="Q52" s="23" t="s">
        <v>588</v>
      </c>
      <c r="R52" s="23" t="s">
        <v>588</v>
      </c>
      <c r="S52" s="23" t="s">
        <v>588</v>
      </c>
      <c r="T52" s="24" t="s">
        <v>588</v>
      </c>
    </row>
    <row r="53" spans="2:20" x14ac:dyDescent="0.3">
      <c r="B53" s="33" t="s">
        <v>283</v>
      </c>
      <c r="C53" s="18" t="s">
        <v>289</v>
      </c>
      <c r="D53" s="18" t="s">
        <v>360</v>
      </c>
      <c r="E53" s="23" t="s">
        <v>588</v>
      </c>
      <c r="F53" s="23" t="s">
        <v>588</v>
      </c>
      <c r="G53" s="23" t="s">
        <v>588</v>
      </c>
      <c r="H53" s="23" t="s">
        <v>588</v>
      </c>
      <c r="I53" s="23" t="s">
        <v>588</v>
      </c>
      <c r="J53" s="23" t="s">
        <v>588</v>
      </c>
      <c r="K53" s="23" t="s">
        <v>588</v>
      </c>
      <c r="L53" s="24" t="s">
        <v>588</v>
      </c>
      <c r="M53" s="23" t="s">
        <v>588</v>
      </c>
      <c r="N53" s="23" t="s">
        <v>588</v>
      </c>
      <c r="O53" s="23" t="s">
        <v>588</v>
      </c>
      <c r="P53" s="23" t="s">
        <v>588</v>
      </c>
      <c r="Q53" s="23" t="s">
        <v>588</v>
      </c>
      <c r="R53" s="23" t="s">
        <v>588</v>
      </c>
      <c r="S53" s="23" t="s">
        <v>588</v>
      </c>
      <c r="T53" s="24" t="s">
        <v>588</v>
      </c>
    </row>
    <row r="54" spans="2:20" x14ac:dyDescent="0.3">
      <c r="B54" s="33" t="s">
        <v>290</v>
      </c>
      <c r="C54" s="18" t="s">
        <v>291</v>
      </c>
      <c r="D54" s="18" t="s">
        <v>361</v>
      </c>
      <c r="E54" s="23">
        <v>0.89644351464435146</v>
      </c>
      <c r="F54" s="23">
        <v>8.8912133891213396E-3</v>
      </c>
      <c r="G54" s="23">
        <v>6.2761506276150627E-3</v>
      </c>
      <c r="H54" s="23">
        <v>6.2761506276150627E-3</v>
      </c>
      <c r="I54" s="23">
        <v>6.2761506276150627E-3</v>
      </c>
      <c r="J54" s="23">
        <v>3.0334728033472803E-2</v>
      </c>
      <c r="K54" s="23">
        <v>4.5502092050209206E-2</v>
      </c>
      <c r="L54" s="24">
        <v>9560</v>
      </c>
      <c r="M54" s="23">
        <v>0.88721804511278191</v>
      </c>
      <c r="N54" s="23">
        <v>7.5187969924812026E-3</v>
      </c>
      <c r="O54" s="23">
        <v>7.5187969924812026E-3</v>
      </c>
      <c r="P54" s="23">
        <v>1.5037593984962405E-2</v>
      </c>
      <c r="Q54" s="23">
        <v>1.5037593984962405E-2</v>
      </c>
      <c r="R54" s="23">
        <v>3.007518796992481E-2</v>
      </c>
      <c r="S54" s="23">
        <v>4.5112781954887216E-2</v>
      </c>
      <c r="T54" s="24">
        <v>665</v>
      </c>
    </row>
    <row r="55" spans="2:20" x14ac:dyDescent="0.3">
      <c r="B55" s="33" t="s">
        <v>290</v>
      </c>
      <c r="C55" s="18" t="s">
        <v>292</v>
      </c>
      <c r="D55" s="18" t="s">
        <v>386</v>
      </c>
      <c r="E55" s="23">
        <v>0.782258064516129</v>
      </c>
      <c r="F55" s="23">
        <v>2.8673835125448029E-2</v>
      </c>
      <c r="G55" s="23">
        <v>9.2293906810035839E-2</v>
      </c>
      <c r="H55" s="23">
        <v>3.3154121863799284E-2</v>
      </c>
      <c r="I55" s="23">
        <v>2.8673835125448029E-2</v>
      </c>
      <c r="J55" s="23">
        <v>2.5089605734767026E-2</v>
      </c>
      <c r="K55" s="23">
        <v>9.8566308243727592E-3</v>
      </c>
      <c r="L55" s="24">
        <v>5580</v>
      </c>
      <c r="M55" s="23">
        <v>0.81944444444444442</v>
      </c>
      <c r="N55" s="23">
        <v>1.3888888888888888E-2</v>
      </c>
      <c r="O55" s="23">
        <v>6.9444444444444448E-2</v>
      </c>
      <c r="P55" s="23">
        <v>2.7777777777777776E-2</v>
      </c>
      <c r="Q55" s="23">
        <v>2.7777777777777776E-2</v>
      </c>
      <c r="R55" s="23">
        <v>2.7777777777777776E-2</v>
      </c>
      <c r="S55" s="23">
        <v>1.3888888888888888E-2</v>
      </c>
      <c r="T55" s="24">
        <v>360</v>
      </c>
    </row>
    <row r="56" spans="2:20" x14ac:dyDescent="0.3">
      <c r="B56" s="33" t="s">
        <v>290</v>
      </c>
      <c r="C56" s="18" t="s">
        <v>293</v>
      </c>
      <c r="D56" s="18" t="s">
        <v>362</v>
      </c>
      <c r="E56" s="23" t="s">
        <v>588</v>
      </c>
      <c r="F56" s="23" t="s">
        <v>588</v>
      </c>
      <c r="G56" s="23" t="s">
        <v>588</v>
      </c>
      <c r="H56" s="23" t="s">
        <v>588</v>
      </c>
      <c r="I56" s="23" t="s">
        <v>588</v>
      </c>
      <c r="J56" s="23" t="s">
        <v>588</v>
      </c>
      <c r="K56" s="23" t="s">
        <v>588</v>
      </c>
      <c r="L56" s="24" t="s">
        <v>588</v>
      </c>
      <c r="M56" s="23" t="s">
        <v>588</v>
      </c>
      <c r="N56" s="23" t="s">
        <v>588</v>
      </c>
      <c r="O56" s="23" t="s">
        <v>588</v>
      </c>
      <c r="P56" s="23" t="s">
        <v>588</v>
      </c>
      <c r="Q56" s="23" t="s">
        <v>588</v>
      </c>
      <c r="R56" s="23" t="s">
        <v>588</v>
      </c>
      <c r="S56" s="23" t="s">
        <v>588</v>
      </c>
      <c r="T56" s="24" t="s">
        <v>588</v>
      </c>
    </row>
    <row r="57" spans="2:20" x14ac:dyDescent="0.3">
      <c r="B57" s="33" t="s">
        <v>290</v>
      </c>
      <c r="C57" s="18" t="s">
        <v>294</v>
      </c>
      <c r="D57" s="18" t="s">
        <v>363</v>
      </c>
      <c r="E57" s="23">
        <v>0.86830102622576966</v>
      </c>
      <c r="F57" s="23">
        <v>7.4116305587229193E-3</v>
      </c>
      <c r="G57" s="23">
        <v>3.990877993158495E-3</v>
      </c>
      <c r="H57" s="23">
        <v>2.2805017103762829E-3</v>
      </c>
      <c r="I57" s="23">
        <v>7.4116305587229193E-3</v>
      </c>
      <c r="J57" s="23">
        <v>7.5256556442417327E-2</v>
      </c>
      <c r="K57" s="23">
        <v>3.5347776510832381E-2</v>
      </c>
      <c r="L57" s="24">
        <v>8770</v>
      </c>
      <c r="M57" s="23">
        <v>0.85858585858585856</v>
      </c>
      <c r="N57" s="23">
        <v>1.0101010101010102E-2</v>
      </c>
      <c r="O57" s="23">
        <v>0</v>
      </c>
      <c r="P57" s="23">
        <v>1.0101010101010102E-2</v>
      </c>
      <c r="Q57" s="23">
        <v>1.0101010101010102E-2</v>
      </c>
      <c r="R57" s="23">
        <v>8.0808080808080815E-2</v>
      </c>
      <c r="S57" s="23">
        <v>4.0404040404040407E-2</v>
      </c>
      <c r="T57" s="24">
        <v>495</v>
      </c>
    </row>
    <row r="58" spans="2:20" x14ac:dyDescent="0.3">
      <c r="B58" s="33" t="s">
        <v>290</v>
      </c>
      <c r="C58" s="18" t="s">
        <v>295</v>
      </c>
      <c r="D58" s="18" t="s">
        <v>387</v>
      </c>
      <c r="E58" s="23">
        <v>0.8</v>
      </c>
      <c r="F58" s="23">
        <v>7.1428571428571426E-3</v>
      </c>
      <c r="G58" s="23">
        <v>2.3809523809523812E-3</v>
      </c>
      <c r="H58" s="23">
        <v>4.7619047619047623E-3</v>
      </c>
      <c r="I58" s="23">
        <v>0</v>
      </c>
      <c r="J58" s="23">
        <v>0</v>
      </c>
      <c r="K58" s="23">
        <v>0.18571428571428572</v>
      </c>
      <c r="L58" s="24">
        <v>2100</v>
      </c>
      <c r="M58" s="23">
        <v>0.96296296296296291</v>
      </c>
      <c r="N58" s="23">
        <v>0</v>
      </c>
      <c r="O58" s="23">
        <v>0</v>
      </c>
      <c r="P58" s="23">
        <v>0</v>
      </c>
      <c r="Q58" s="23">
        <v>0</v>
      </c>
      <c r="R58" s="23">
        <v>0</v>
      </c>
      <c r="S58" s="23">
        <v>3.7037037037037035E-2</v>
      </c>
      <c r="T58" s="24">
        <v>135</v>
      </c>
    </row>
    <row r="59" spans="2:20" x14ac:dyDescent="0.3">
      <c r="B59" s="33" t="s">
        <v>290</v>
      </c>
      <c r="C59" s="18" t="s">
        <v>296</v>
      </c>
      <c r="D59" s="18" t="s">
        <v>388</v>
      </c>
      <c r="E59" s="23" t="s">
        <v>588</v>
      </c>
      <c r="F59" s="23" t="s">
        <v>588</v>
      </c>
      <c r="G59" s="23" t="s">
        <v>588</v>
      </c>
      <c r="H59" s="23" t="s">
        <v>588</v>
      </c>
      <c r="I59" s="23" t="s">
        <v>588</v>
      </c>
      <c r="J59" s="23" t="s">
        <v>588</v>
      </c>
      <c r="K59" s="23" t="s">
        <v>588</v>
      </c>
      <c r="L59" s="24" t="s">
        <v>588</v>
      </c>
      <c r="M59" s="23" t="s">
        <v>588</v>
      </c>
      <c r="N59" s="23" t="s">
        <v>588</v>
      </c>
      <c r="O59" s="23" t="s">
        <v>588</v>
      </c>
      <c r="P59" s="23" t="s">
        <v>588</v>
      </c>
      <c r="Q59" s="23" t="s">
        <v>588</v>
      </c>
      <c r="R59" s="23" t="s">
        <v>588</v>
      </c>
      <c r="S59" s="23" t="s">
        <v>588</v>
      </c>
      <c r="T59" s="24" t="s">
        <v>588</v>
      </c>
    </row>
    <row r="60" spans="2:20" x14ac:dyDescent="0.3">
      <c r="B60" s="33" t="s">
        <v>290</v>
      </c>
      <c r="C60" s="18" t="s">
        <v>297</v>
      </c>
      <c r="D60" s="18" t="s">
        <v>364</v>
      </c>
      <c r="E60" s="23">
        <v>0.79338842975206614</v>
      </c>
      <c r="F60" s="23">
        <v>6.6115702479338841E-3</v>
      </c>
      <c r="G60" s="23">
        <v>9.9173553719008271E-3</v>
      </c>
      <c r="H60" s="23">
        <v>1.652892561983471E-3</v>
      </c>
      <c r="I60" s="23">
        <v>1.652892561983471E-3</v>
      </c>
      <c r="J60" s="23">
        <v>1.8181818181818181E-2</v>
      </c>
      <c r="K60" s="23">
        <v>0.16859504132231404</v>
      </c>
      <c r="L60" s="24">
        <v>3025</v>
      </c>
      <c r="M60" s="23" t="s">
        <v>588</v>
      </c>
      <c r="N60" s="23" t="s">
        <v>588</v>
      </c>
      <c r="O60" s="23" t="s">
        <v>588</v>
      </c>
      <c r="P60" s="23" t="s">
        <v>588</v>
      </c>
      <c r="Q60" s="23" t="s">
        <v>588</v>
      </c>
      <c r="R60" s="23" t="s">
        <v>588</v>
      </c>
      <c r="S60" s="23" t="s">
        <v>588</v>
      </c>
      <c r="T60" s="24" t="s">
        <v>588</v>
      </c>
    </row>
    <row r="61" spans="2:20" ht="6.75" customHeight="1" x14ac:dyDescent="0.3"/>
    <row r="62" spans="2:20" x14ac:dyDescent="0.3">
      <c r="B62" s="33" t="s">
        <v>250</v>
      </c>
      <c r="C62" s="18" t="s">
        <v>38</v>
      </c>
      <c r="D62" s="21" t="s">
        <v>152</v>
      </c>
      <c r="E62" s="23">
        <v>0.30524642289348169</v>
      </c>
      <c r="F62" s="23">
        <v>2.2257551669316374E-2</v>
      </c>
      <c r="G62" s="23">
        <v>8.1081081081081086E-2</v>
      </c>
      <c r="H62" s="23">
        <v>4.133545310015898E-2</v>
      </c>
      <c r="I62" s="23">
        <v>5.8823529411764705E-2</v>
      </c>
      <c r="J62" s="23">
        <v>3.0206677265500796E-2</v>
      </c>
      <c r="K62" s="23">
        <v>0.46104928457869632</v>
      </c>
      <c r="L62" s="24">
        <v>3145</v>
      </c>
      <c r="M62" s="23" t="s">
        <v>588</v>
      </c>
      <c r="N62" s="23" t="s">
        <v>588</v>
      </c>
      <c r="O62" s="23" t="s">
        <v>588</v>
      </c>
      <c r="P62" s="23" t="s">
        <v>588</v>
      </c>
      <c r="Q62" s="23" t="s">
        <v>588</v>
      </c>
      <c r="R62" s="23" t="s">
        <v>588</v>
      </c>
      <c r="S62" s="23" t="s">
        <v>588</v>
      </c>
      <c r="T62" s="24" t="s">
        <v>588</v>
      </c>
    </row>
    <row r="63" spans="2:20" x14ac:dyDescent="0.3">
      <c r="B63" s="33" t="s">
        <v>250</v>
      </c>
      <c r="C63" s="18" t="s">
        <v>40</v>
      </c>
      <c r="D63" s="21" t="s">
        <v>153</v>
      </c>
      <c r="E63" s="23">
        <v>0.5365168539325843</v>
      </c>
      <c r="F63" s="23">
        <v>1.6853932584269662E-2</v>
      </c>
      <c r="G63" s="23">
        <v>5.6179775280898875E-2</v>
      </c>
      <c r="H63" s="23">
        <v>2.247191011235955E-2</v>
      </c>
      <c r="I63" s="23">
        <v>2.5280898876404494E-2</v>
      </c>
      <c r="J63" s="23">
        <v>3.9325842696629212E-2</v>
      </c>
      <c r="K63" s="23">
        <v>0.29775280898876405</v>
      </c>
      <c r="L63" s="24">
        <v>1780</v>
      </c>
      <c r="M63" s="23">
        <v>0.33333333333333331</v>
      </c>
      <c r="N63" s="23">
        <v>0</v>
      </c>
      <c r="O63" s="23">
        <v>0</v>
      </c>
      <c r="P63" s="23">
        <v>0</v>
      </c>
      <c r="Q63" s="23">
        <v>0</v>
      </c>
      <c r="R63" s="23">
        <v>0</v>
      </c>
      <c r="S63" s="23">
        <v>0.33333333333333331</v>
      </c>
      <c r="T63" s="24">
        <v>15</v>
      </c>
    </row>
    <row r="64" spans="2:20" x14ac:dyDescent="0.3">
      <c r="B64" s="33" t="s">
        <v>250</v>
      </c>
      <c r="C64" s="18" t="s">
        <v>42</v>
      </c>
      <c r="D64" s="21" t="s">
        <v>300</v>
      </c>
      <c r="E64" s="23" t="s">
        <v>588</v>
      </c>
      <c r="F64" s="23" t="s">
        <v>588</v>
      </c>
      <c r="G64" s="23" t="s">
        <v>588</v>
      </c>
      <c r="H64" s="23" t="s">
        <v>588</v>
      </c>
      <c r="I64" s="23" t="s">
        <v>588</v>
      </c>
      <c r="J64" s="23" t="s">
        <v>588</v>
      </c>
      <c r="K64" s="23" t="s">
        <v>588</v>
      </c>
      <c r="L64" s="24" t="s">
        <v>588</v>
      </c>
      <c r="M64" s="23" t="s">
        <v>588</v>
      </c>
      <c r="N64" s="23" t="s">
        <v>588</v>
      </c>
      <c r="O64" s="23" t="s">
        <v>588</v>
      </c>
      <c r="P64" s="23" t="s">
        <v>588</v>
      </c>
      <c r="Q64" s="23" t="s">
        <v>588</v>
      </c>
      <c r="R64" s="23" t="s">
        <v>588</v>
      </c>
      <c r="S64" s="23" t="s">
        <v>588</v>
      </c>
      <c r="T64" s="24" t="s">
        <v>588</v>
      </c>
    </row>
    <row r="65" spans="2:20" x14ac:dyDescent="0.3">
      <c r="B65" s="33" t="s">
        <v>250</v>
      </c>
      <c r="C65" s="18" t="s">
        <v>43</v>
      </c>
      <c r="D65" s="21" t="s">
        <v>301</v>
      </c>
      <c r="E65" s="23">
        <v>0.7585328578706062</v>
      </c>
      <c r="F65" s="23">
        <v>1.5282730514518594E-2</v>
      </c>
      <c r="G65" s="23">
        <v>2.2414671421293938E-2</v>
      </c>
      <c r="H65" s="23">
        <v>1.8848700967906265E-2</v>
      </c>
      <c r="I65" s="23">
        <v>1.9867549668874173E-2</v>
      </c>
      <c r="J65" s="23">
        <v>2.4961793173713703E-2</v>
      </c>
      <c r="K65" s="23">
        <v>0.14009169638308711</v>
      </c>
      <c r="L65" s="24">
        <v>9815</v>
      </c>
      <c r="M65" s="23" t="s">
        <v>588</v>
      </c>
      <c r="N65" s="23" t="s">
        <v>588</v>
      </c>
      <c r="O65" s="23" t="s">
        <v>588</v>
      </c>
      <c r="P65" s="23" t="s">
        <v>588</v>
      </c>
      <c r="Q65" s="23" t="s">
        <v>588</v>
      </c>
      <c r="R65" s="23" t="s">
        <v>588</v>
      </c>
      <c r="S65" s="23" t="s">
        <v>588</v>
      </c>
      <c r="T65" s="24" t="s">
        <v>588</v>
      </c>
    </row>
    <row r="66" spans="2:20" x14ac:dyDescent="0.3">
      <c r="B66" s="33" t="s">
        <v>250</v>
      </c>
      <c r="C66" s="18" t="s">
        <v>526</v>
      </c>
      <c r="D66" s="21" t="s">
        <v>527</v>
      </c>
      <c r="E66" s="23" t="s">
        <v>588</v>
      </c>
      <c r="F66" s="23" t="s">
        <v>588</v>
      </c>
      <c r="G66" s="23" t="s">
        <v>588</v>
      </c>
      <c r="H66" s="23" t="s">
        <v>588</v>
      </c>
      <c r="I66" s="23" t="s">
        <v>588</v>
      </c>
      <c r="J66" s="23" t="s">
        <v>588</v>
      </c>
      <c r="K66" s="23" t="s">
        <v>588</v>
      </c>
      <c r="L66" s="24" t="s">
        <v>588</v>
      </c>
      <c r="M66" s="23" t="s">
        <v>588</v>
      </c>
      <c r="N66" s="23" t="s">
        <v>588</v>
      </c>
      <c r="O66" s="23" t="s">
        <v>588</v>
      </c>
      <c r="P66" s="23" t="s">
        <v>588</v>
      </c>
      <c r="Q66" s="23" t="s">
        <v>588</v>
      </c>
      <c r="R66" s="23" t="s">
        <v>588</v>
      </c>
      <c r="S66" s="23" t="s">
        <v>588</v>
      </c>
      <c r="T66" s="24" t="s">
        <v>588</v>
      </c>
    </row>
    <row r="67" spans="2:20" x14ac:dyDescent="0.3">
      <c r="B67" s="33" t="s">
        <v>250</v>
      </c>
      <c r="C67" s="18" t="s">
        <v>434</v>
      </c>
      <c r="D67" s="21" t="s">
        <v>435</v>
      </c>
      <c r="E67" s="23" t="s">
        <v>588</v>
      </c>
      <c r="F67" s="23" t="s">
        <v>588</v>
      </c>
      <c r="G67" s="23" t="s">
        <v>588</v>
      </c>
      <c r="H67" s="23" t="s">
        <v>588</v>
      </c>
      <c r="I67" s="23" t="s">
        <v>588</v>
      </c>
      <c r="J67" s="23" t="s">
        <v>588</v>
      </c>
      <c r="K67" s="23" t="s">
        <v>588</v>
      </c>
      <c r="L67" s="24" t="s">
        <v>588</v>
      </c>
      <c r="M67" s="23" t="s">
        <v>588</v>
      </c>
      <c r="N67" s="23" t="s">
        <v>588</v>
      </c>
      <c r="O67" s="23" t="s">
        <v>588</v>
      </c>
      <c r="P67" s="23" t="s">
        <v>588</v>
      </c>
      <c r="Q67" s="23" t="s">
        <v>588</v>
      </c>
      <c r="R67" s="23" t="s">
        <v>588</v>
      </c>
      <c r="S67" s="23" t="s">
        <v>588</v>
      </c>
      <c r="T67" s="24" t="s">
        <v>588</v>
      </c>
    </row>
    <row r="68" spans="2:20" x14ac:dyDescent="0.3">
      <c r="B68" s="33" t="s">
        <v>250</v>
      </c>
      <c r="C68" s="18" t="s">
        <v>50</v>
      </c>
      <c r="D68" s="21" t="s">
        <v>160</v>
      </c>
      <c r="E68" s="23" t="s">
        <v>588</v>
      </c>
      <c r="F68" s="23" t="s">
        <v>588</v>
      </c>
      <c r="G68" s="23" t="s">
        <v>588</v>
      </c>
      <c r="H68" s="23" t="s">
        <v>588</v>
      </c>
      <c r="I68" s="23" t="s">
        <v>588</v>
      </c>
      <c r="J68" s="23" t="s">
        <v>588</v>
      </c>
      <c r="K68" s="23" t="s">
        <v>588</v>
      </c>
      <c r="L68" s="24" t="s">
        <v>588</v>
      </c>
      <c r="M68" s="23" t="s">
        <v>588</v>
      </c>
      <c r="N68" s="23" t="s">
        <v>588</v>
      </c>
      <c r="O68" s="23" t="s">
        <v>588</v>
      </c>
      <c r="P68" s="23" t="s">
        <v>588</v>
      </c>
      <c r="Q68" s="23" t="s">
        <v>588</v>
      </c>
      <c r="R68" s="23" t="s">
        <v>588</v>
      </c>
      <c r="S68" s="23" t="s">
        <v>588</v>
      </c>
      <c r="T68" s="24" t="s">
        <v>588</v>
      </c>
    </row>
    <row r="69" spans="2:20" x14ac:dyDescent="0.3">
      <c r="B69" s="33" t="s">
        <v>250</v>
      </c>
      <c r="C69" s="18" t="s">
        <v>58</v>
      </c>
      <c r="D69" s="21" t="s">
        <v>166</v>
      </c>
      <c r="E69" s="23" t="s">
        <v>588</v>
      </c>
      <c r="F69" s="23" t="s">
        <v>588</v>
      </c>
      <c r="G69" s="23" t="s">
        <v>588</v>
      </c>
      <c r="H69" s="23" t="s">
        <v>588</v>
      </c>
      <c r="I69" s="23" t="s">
        <v>588</v>
      </c>
      <c r="J69" s="23" t="s">
        <v>588</v>
      </c>
      <c r="K69" s="23" t="s">
        <v>588</v>
      </c>
      <c r="L69" s="24" t="s">
        <v>588</v>
      </c>
      <c r="M69" s="23" t="s">
        <v>588</v>
      </c>
      <c r="N69" s="23" t="s">
        <v>588</v>
      </c>
      <c r="O69" s="23" t="s">
        <v>588</v>
      </c>
      <c r="P69" s="23" t="s">
        <v>588</v>
      </c>
      <c r="Q69" s="23" t="s">
        <v>588</v>
      </c>
      <c r="R69" s="23" t="s">
        <v>588</v>
      </c>
      <c r="S69" s="23" t="s">
        <v>588</v>
      </c>
      <c r="T69" s="24" t="s">
        <v>588</v>
      </c>
    </row>
    <row r="70" spans="2:20" x14ac:dyDescent="0.3">
      <c r="B70" s="33" t="s">
        <v>250</v>
      </c>
      <c r="C70" s="18" t="s">
        <v>68</v>
      </c>
      <c r="D70" s="21" t="s">
        <v>303</v>
      </c>
      <c r="E70" s="23">
        <v>0.2779017857142857</v>
      </c>
      <c r="F70" s="23">
        <v>3.3482142857142855E-3</v>
      </c>
      <c r="G70" s="23">
        <v>8.7611607142857137E-2</v>
      </c>
      <c r="H70" s="23">
        <v>2.6785714285714284E-2</v>
      </c>
      <c r="I70" s="23">
        <v>6.7522321428571425E-2</v>
      </c>
      <c r="J70" s="23">
        <v>3.7946428571428568E-2</v>
      </c>
      <c r="K70" s="23">
        <v>0.49888392857142855</v>
      </c>
      <c r="L70" s="24">
        <v>8960</v>
      </c>
      <c r="M70" s="23" t="s">
        <v>588</v>
      </c>
      <c r="N70" s="23" t="s">
        <v>588</v>
      </c>
      <c r="O70" s="23" t="s">
        <v>588</v>
      </c>
      <c r="P70" s="23" t="s">
        <v>588</v>
      </c>
      <c r="Q70" s="23" t="s">
        <v>588</v>
      </c>
      <c r="R70" s="23" t="s">
        <v>588</v>
      </c>
      <c r="S70" s="23" t="s">
        <v>588</v>
      </c>
      <c r="T70" s="24" t="s">
        <v>588</v>
      </c>
    </row>
    <row r="71" spans="2:20" x14ac:dyDescent="0.3">
      <c r="B71" s="33" t="s">
        <v>240</v>
      </c>
      <c r="C71" s="18" t="s">
        <v>22</v>
      </c>
      <c r="D71" s="21" t="s">
        <v>141</v>
      </c>
      <c r="E71" s="23">
        <v>0.23324150596877868</v>
      </c>
      <c r="F71" s="23">
        <v>2.7548209366391185E-2</v>
      </c>
      <c r="G71" s="23">
        <v>0.46648301193755737</v>
      </c>
      <c r="H71" s="23">
        <v>0.17539026629935719</v>
      </c>
      <c r="I71" s="23">
        <v>7.0707070707070704E-2</v>
      </c>
      <c r="J71" s="23">
        <v>8.2644628099173556E-3</v>
      </c>
      <c r="K71" s="23">
        <v>1.6528925619834711E-2</v>
      </c>
      <c r="L71" s="24">
        <v>5445</v>
      </c>
      <c r="M71" s="23">
        <v>0.25</v>
      </c>
      <c r="N71" s="23">
        <v>0</v>
      </c>
      <c r="O71" s="23">
        <v>0.4642857142857143</v>
      </c>
      <c r="P71" s="23">
        <v>0.17857142857142858</v>
      </c>
      <c r="Q71" s="23">
        <v>7.1428571428571425E-2</v>
      </c>
      <c r="R71" s="23">
        <v>0</v>
      </c>
      <c r="S71" s="23">
        <v>0</v>
      </c>
      <c r="T71" s="24">
        <v>140</v>
      </c>
    </row>
    <row r="72" spans="2:20" x14ac:dyDescent="0.3">
      <c r="B72" s="33" t="s">
        <v>240</v>
      </c>
      <c r="C72" s="18" t="s">
        <v>438</v>
      </c>
      <c r="D72" s="21" t="s">
        <v>439</v>
      </c>
      <c r="E72" s="23">
        <v>0.33420707732634336</v>
      </c>
      <c r="F72" s="23">
        <v>9.1743119266055051E-3</v>
      </c>
      <c r="G72" s="23">
        <v>6.55307994757536E-3</v>
      </c>
      <c r="H72" s="23">
        <v>3.0144167758846659E-2</v>
      </c>
      <c r="I72" s="23">
        <v>1.1795543905635648E-2</v>
      </c>
      <c r="J72" s="23">
        <v>0.60812581913499342</v>
      </c>
      <c r="K72" s="23">
        <v>0</v>
      </c>
      <c r="L72" s="24">
        <v>3815</v>
      </c>
      <c r="M72" s="23">
        <v>0.36144578313253012</v>
      </c>
      <c r="N72" s="23">
        <v>1.2048192771084338E-2</v>
      </c>
      <c r="O72" s="23">
        <v>1.2048192771084338E-2</v>
      </c>
      <c r="P72" s="23">
        <v>2.4096385542168676E-2</v>
      </c>
      <c r="Q72" s="23">
        <v>1.2048192771084338E-2</v>
      </c>
      <c r="R72" s="23">
        <v>0.57831325301204817</v>
      </c>
      <c r="S72" s="23">
        <v>0</v>
      </c>
      <c r="T72" s="24">
        <v>415</v>
      </c>
    </row>
    <row r="73" spans="2:20" x14ac:dyDescent="0.3">
      <c r="B73" s="33" t="s">
        <v>240</v>
      </c>
      <c r="C73" s="18" t="s">
        <v>23</v>
      </c>
      <c r="D73" s="21" t="s">
        <v>305</v>
      </c>
      <c r="E73" s="23">
        <v>0.29693961952026471</v>
      </c>
      <c r="F73" s="23">
        <v>4.2183622828784122E-2</v>
      </c>
      <c r="G73" s="23">
        <v>0.36559139784946237</v>
      </c>
      <c r="H73" s="23">
        <v>7.4441687344913146E-2</v>
      </c>
      <c r="I73" s="23">
        <v>8.1885856079404462E-2</v>
      </c>
      <c r="J73" s="23">
        <v>0.13068651778329199</v>
      </c>
      <c r="K73" s="23">
        <v>8.271298593879239E-3</v>
      </c>
      <c r="L73" s="24">
        <v>6045</v>
      </c>
      <c r="M73" s="23">
        <v>0.34615384615384615</v>
      </c>
      <c r="N73" s="23">
        <v>3.8461538461538464E-2</v>
      </c>
      <c r="O73" s="23">
        <v>0.26923076923076922</v>
      </c>
      <c r="P73" s="23">
        <v>7.6923076923076927E-2</v>
      </c>
      <c r="Q73" s="23">
        <v>7.6923076923076927E-2</v>
      </c>
      <c r="R73" s="23">
        <v>0.23076923076923078</v>
      </c>
      <c r="S73" s="23">
        <v>0</v>
      </c>
      <c r="T73" s="24">
        <v>130</v>
      </c>
    </row>
    <row r="74" spans="2:20" x14ac:dyDescent="0.3">
      <c r="B74" s="33" t="s">
        <v>240</v>
      </c>
      <c r="C74" s="18" t="s">
        <v>24</v>
      </c>
      <c r="D74" s="21" t="s">
        <v>142</v>
      </c>
      <c r="E74" s="23">
        <v>9.3749999999999997E-3</v>
      </c>
      <c r="F74" s="23">
        <v>3.1250000000000002E-3</v>
      </c>
      <c r="G74" s="23">
        <v>3.1250000000000002E-3</v>
      </c>
      <c r="H74" s="23">
        <v>3.1250000000000002E-3</v>
      </c>
      <c r="I74" s="23">
        <v>9.3749999999999997E-3</v>
      </c>
      <c r="J74" s="23">
        <v>0</v>
      </c>
      <c r="K74" s="23">
        <v>0.97499999999999998</v>
      </c>
      <c r="L74" s="24">
        <v>1600</v>
      </c>
      <c r="M74" s="23" t="s">
        <v>7</v>
      </c>
      <c r="N74" s="23" t="s">
        <v>7</v>
      </c>
      <c r="O74" s="23" t="s">
        <v>7</v>
      </c>
      <c r="P74" s="23" t="s">
        <v>7</v>
      </c>
      <c r="Q74" s="23" t="s">
        <v>7</v>
      </c>
      <c r="R74" s="23" t="s">
        <v>7</v>
      </c>
      <c r="S74" s="23" t="s">
        <v>7</v>
      </c>
      <c r="T74" s="24">
        <v>0</v>
      </c>
    </row>
    <row r="75" spans="2:20" x14ac:dyDescent="0.3">
      <c r="B75" s="33" t="s">
        <v>240</v>
      </c>
      <c r="C75" s="18" t="s">
        <v>25</v>
      </c>
      <c r="D75" s="21" t="s">
        <v>306</v>
      </c>
      <c r="E75" s="23">
        <v>0.60264900662251653</v>
      </c>
      <c r="F75" s="23">
        <v>3.0905077262693158E-2</v>
      </c>
      <c r="G75" s="23">
        <v>8.6092715231788075E-2</v>
      </c>
      <c r="H75" s="23">
        <v>5.2980132450331126E-2</v>
      </c>
      <c r="I75" s="23">
        <v>7.9470198675496692E-2</v>
      </c>
      <c r="J75" s="23">
        <v>0.11037527593818984</v>
      </c>
      <c r="K75" s="23">
        <v>3.7527593818984545E-2</v>
      </c>
      <c r="L75" s="24">
        <v>2265</v>
      </c>
      <c r="M75" s="23">
        <v>0.5714285714285714</v>
      </c>
      <c r="N75" s="23">
        <v>0</v>
      </c>
      <c r="O75" s="23">
        <v>0.14285714285714285</v>
      </c>
      <c r="P75" s="23">
        <v>0.14285714285714285</v>
      </c>
      <c r="Q75" s="23">
        <v>0</v>
      </c>
      <c r="R75" s="23">
        <v>0.14285714285714285</v>
      </c>
      <c r="S75" s="23">
        <v>0</v>
      </c>
      <c r="T75" s="24">
        <v>35</v>
      </c>
    </row>
    <row r="76" spans="2:20" x14ac:dyDescent="0.3">
      <c r="B76" s="33" t="s">
        <v>240</v>
      </c>
      <c r="C76" s="18" t="s">
        <v>442</v>
      </c>
      <c r="D76" s="21" t="s">
        <v>443</v>
      </c>
      <c r="E76" s="23">
        <v>0.35457063711911357</v>
      </c>
      <c r="F76" s="23">
        <v>9.6952908587257611E-3</v>
      </c>
      <c r="G76" s="23">
        <v>3.0470914127423823E-2</v>
      </c>
      <c r="H76" s="23">
        <v>5.4016620498614956E-2</v>
      </c>
      <c r="I76" s="23">
        <v>1.1080332409972299E-2</v>
      </c>
      <c r="J76" s="23">
        <v>1.9390581717451522E-2</v>
      </c>
      <c r="K76" s="23">
        <v>0.52216066481994461</v>
      </c>
      <c r="L76" s="24">
        <v>3610</v>
      </c>
      <c r="M76" s="23" t="s">
        <v>588</v>
      </c>
      <c r="N76" s="23" t="s">
        <v>588</v>
      </c>
      <c r="O76" s="23" t="s">
        <v>588</v>
      </c>
      <c r="P76" s="23" t="s">
        <v>588</v>
      </c>
      <c r="Q76" s="23" t="s">
        <v>588</v>
      </c>
      <c r="R76" s="23" t="s">
        <v>588</v>
      </c>
      <c r="S76" s="23" t="s">
        <v>588</v>
      </c>
      <c r="T76" s="24" t="s">
        <v>588</v>
      </c>
    </row>
    <row r="77" spans="2:20" x14ac:dyDescent="0.3">
      <c r="B77" s="33" t="s">
        <v>240</v>
      </c>
      <c r="C77" s="18" t="s">
        <v>26</v>
      </c>
      <c r="D77" s="21" t="s">
        <v>307</v>
      </c>
      <c r="E77" s="23">
        <v>0.33870967741935482</v>
      </c>
      <c r="F77" s="23">
        <v>3.0855539971949508E-2</v>
      </c>
      <c r="G77" s="23">
        <v>5.3295932678821878E-2</v>
      </c>
      <c r="H77" s="23">
        <v>0.15708274894810659</v>
      </c>
      <c r="I77" s="23">
        <v>0.1185133239831697</v>
      </c>
      <c r="J77" s="23">
        <v>7.9943899018232817E-2</v>
      </c>
      <c r="K77" s="23">
        <v>0.2208976157082749</v>
      </c>
      <c r="L77" s="24">
        <v>7130</v>
      </c>
      <c r="M77" s="23" t="s">
        <v>588</v>
      </c>
      <c r="N77" s="23" t="s">
        <v>588</v>
      </c>
      <c r="O77" s="23" t="s">
        <v>588</v>
      </c>
      <c r="P77" s="23" t="s">
        <v>588</v>
      </c>
      <c r="Q77" s="23" t="s">
        <v>588</v>
      </c>
      <c r="R77" s="23" t="s">
        <v>588</v>
      </c>
      <c r="S77" s="23" t="s">
        <v>588</v>
      </c>
      <c r="T77" s="24" t="s">
        <v>588</v>
      </c>
    </row>
    <row r="78" spans="2:20" x14ac:dyDescent="0.3">
      <c r="B78" s="33" t="s">
        <v>240</v>
      </c>
      <c r="C78" s="18" t="s">
        <v>28</v>
      </c>
      <c r="D78" s="21" t="s">
        <v>144</v>
      </c>
      <c r="E78" s="23">
        <v>0.44699140401146131</v>
      </c>
      <c r="F78" s="23">
        <v>3.7249283667621778E-2</v>
      </c>
      <c r="G78" s="23">
        <v>0.12034383954154727</v>
      </c>
      <c r="H78" s="23">
        <v>0.12320916905444126</v>
      </c>
      <c r="I78" s="23">
        <v>0.16905444126074498</v>
      </c>
      <c r="J78" s="23">
        <v>9.0257879656160458E-2</v>
      </c>
      <c r="K78" s="23">
        <v>1.2893982808022923E-2</v>
      </c>
      <c r="L78" s="24">
        <v>3490</v>
      </c>
      <c r="M78" s="23">
        <v>0.42307692307692307</v>
      </c>
      <c r="N78" s="23">
        <v>0</v>
      </c>
      <c r="O78" s="23">
        <v>0.15384615384615385</v>
      </c>
      <c r="P78" s="23">
        <v>0.15384615384615385</v>
      </c>
      <c r="Q78" s="23">
        <v>0.19230769230769232</v>
      </c>
      <c r="R78" s="23">
        <v>7.6923076923076927E-2</v>
      </c>
      <c r="S78" s="23">
        <v>0</v>
      </c>
      <c r="T78" s="24">
        <v>130</v>
      </c>
    </row>
    <row r="79" spans="2:20" x14ac:dyDescent="0.3">
      <c r="B79" s="33" t="s">
        <v>240</v>
      </c>
      <c r="C79" s="18" t="s">
        <v>29</v>
      </c>
      <c r="D79" s="21" t="s">
        <v>145</v>
      </c>
      <c r="E79" s="23">
        <v>0.36399326977005048</v>
      </c>
      <c r="F79" s="23">
        <v>2.2434099831744252E-2</v>
      </c>
      <c r="G79" s="23">
        <v>3.645541222658441E-2</v>
      </c>
      <c r="H79" s="23">
        <v>0.34716769489624227</v>
      </c>
      <c r="I79" s="23">
        <v>0.15423443634324172</v>
      </c>
      <c r="J79" s="23">
        <v>7.5715086932136855E-2</v>
      </c>
      <c r="K79" s="23">
        <v>0</v>
      </c>
      <c r="L79" s="24">
        <v>8915</v>
      </c>
      <c r="M79" s="23" t="s">
        <v>588</v>
      </c>
      <c r="N79" s="23" t="s">
        <v>588</v>
      </c>
      <c r="O79" s="23" t="s">
        <v>588</v>
      </c>
      <c r="P79" s="23" t="s">
        <v>588</v>
      </c>
      <c r="Q79" s="23" t="s">
        <v>588</v>
      </c>
      <c r="R79" s="23" t="s">
        <v>588</v>
      </c>
      <c r="S79" s="23" t="s">
        <v>588</v>
      </c>
      <c r="T79" s="24" t="s">
        <v>588</v>
      </c>
    </row>
    <row r="80" spans="2:20" x14ac:dyDescent="0.3">
      <c r="B80" s="33" t="s">
        <v>240</v>
      </c>
      <c r="C80" s="18" t="s">
        <v>30</v>
      </c>
      <c r="D80" s="21" t="s">
        <v>146</v>
      </c>
      <c r="E80" s="23">
        <v>0.5797186400937866</v>
      </c>
      <c r="F80" s="23">
        <v>4.279015240328253E-2</v>
      </c>
      <c r="G80" s="23">
        <v>8.7338804220398594E-2</v>
      </c>
      <c r="H80" s="23">
        <v>2.1101992966002344E-2</v>
      </c>
      <c r="I80" s="23">
        <v>5.8030480656506449E-2</v>
      </c>
      <c r="J80" s="23">
        <v>5.5099648300117231E-2</v>
      </c>
      <c r="K80" s="23">
        <v>0.15592028135990621</v>
      </c>
      <c r="L80" s="24">
        <v>8530</v>
      </c>
      <c r="M80" s="23">
        <v>0.59375</v>
      </c>
      <c r="N80" s="23">
        <v>4.1666666666666664E-2</v>
      </c>
      <c r="O80" s="23">
        <v>7.2916666666666671E-2</v>
      </c>
      <c r="P80" s="23">
        <v>2.0833333333333332E-2</v>
      </c>
      <c r="Q80" s="23">
        <v>2.6041666666666668E-2</v>
      </c>
      <c r="R80" s="23">
        <v>4.1666666666666664E-2</v>
      </c>
      <c r="S80" s="23">
        <v>0.20833333333333334</v>
      </c>
      <c r="T80" s="24">
        <v>960</v>
      </c>
    </row>
    <row r="81" spans="2:20" x14ac:dyDescent="0.3">
      <c r="B81" s="33" t="s">
        <v>240</v>
      </c>
      <c r="C81" s="18" t="s">
        <v>31</v>
      </c>
      <c r="D81" s="21" t="s">
        <v>308</v>
      </c>
      <c r="E81" s="23">
        <v>0.35833333333333334</v>
      </c>
      <c r="F81" s="23">
        <v>7.0833333333333331E-2</v>
      </c>
      <c r="G81" s="23">
        <v>8.3333333333333329E-2</v>
      </c>
      <c r="H81" s="23">
        <v>0.27916666666666667</v>
      </c>
      <c r="I81" s="23">
        <v>8.6458333333333331E-2</v>
      </c>
      <c r="J81" s="23">
        <v>0.11458333333333333</v>
      </c>
      <c r="K81" s="23">
        <v>7.2916666666666668E-3</v>
      </c>
      <c r="L81" s="24">
        <v>4800</v>
      </c>
      <c r="M81" s="23">
        <v>0.38461538461538464</v>
      </c>
      <c r="N81" s="23">
        <v>7.6923076923076927E-2</v>
      </c>
      <c r="O81" s="23">
        <v>7.6923076923076927E-2</v>
      </c>
      <c r="P81" s="23">
        <v>0.26923076923076922</v>
      </c>
      <c r="Q81" s="23">
        <v>0.11538461538461539</v>
      </c>
      <c r="R81" s="23">
        <v>7.6923076923076927E-2</v>
      </c>
      <c r="S81" s="23">
        <v>0</v>
      </c>
      <c r="T81" s="24">
        <v>130</v>
      </c>
    </row>
    <row r="82" spans="2:20" x14ac:dyDescent="0.3">
      <c r="B82" s="33" t="s">
        <v>240</v>
      </c>
      <c r="C82" s="18" t="s">
        <v>32</v>
      </c>
      <c r="D82" s="21" t="s">
        <v>309</v>
      </c>
      <c r="E82" s="23" t="s">
        <v>588</v>
      </c>
      <c r="F82" s="23" t="s">
        <v>588</v>
      </c>
      <c r="G82" s="23" t="s">
        <v>588</v>
      </c>
      <c r="H82" s="23" t="s">
        <v>588</v>
      </c>
      <c r="I82" s="23" t="s">
        <v>588</v>
      </c>
      <c r="J82" s="23" t="s">
        <v>588</v>
      </c>
      <c r="K82" s="23" t="s">
        <v>588</v>
      </c>
      <c r="L82" s="24" t="s">
        <v>588</v>
      </c>
      <c r="M82" s="23" t="s">
        <v>588</v>
      </c>
      <c r="N82" s="23" t="s">
        <v>588</v>
      </c>
      <c r="O82" s="23" t="s">
        <v>588</v>
      </c>
      <c r="P82" s="23" t="s">
        <v>588</v>
      </c>
      <c r="Q82" s="23" t="s">
        <v>588</v>
      </c>
      <c r="R82" s="23" t="s">
        <v>588</v>
      </c>
      <c r="S82" s="23" t="s">
        <v>588</v>
      </c>
      <c r="T82" s="24" t="s">
        <v>588</v>
      </c>
    </row>
    <row r="83" spans="2:20" x14ac:dyDescent="0.3">
      <c r="B83" s="33" t="s">
        <v>240</v>
      </c>
      <c r="C83" s="18" t="s">
        <v>450</v>
      </c>
      <c r="D83" s="21" t="s">
        <v>451</v>
      </c>
      <c r="E83" s="23">
        <v>0.41522988505747127</v>
      </c>
      <c r="F83" s="23">
        <v>4.1666666666666664E-2</v>
      </c>
      <c r="G83" s="23">
        <v>0.29741379310344829</v>
      </c>
      <c r="H83" s="23">
        <v>0.14655172413793102</v>
      </c>
      <c r="I83" s="23">
        <v>6.0344827586206899E-2</v>
      </c>
      <c r="J83" s="23">
        <v>7.1839080459770114E-3</v>
      </c>
      <c r="K83" s="23">
        <v>3.1609195402298854E-2</v>
      </c>
      <c r="L83" s="24">
        <v>3480</v>
      </c>
      <c r="M83" s="23">
        <v>0.47368421052631576</v>
      </c>
      <c r="N83" s="23">
        <v>2.6315789473684209E-2</v>
      </c>
      <c r="O83" s="23">
        <v>0.28947368421052633</v>
      </c>
      <c r="P83" s="23">
        <v>0.14473684210526316</v>
      </c>
      <c r="Q83" s="23">
        <v>2.6315789473684209E-2</v>
      </c>
      <c r="R83" s="23">
        <v>0</v>
      </c>
      <c r="S83" s="23">
        <v>2.6315789473684209E-2</v>
      </c>
      <c r="T83" s="24">
        <v>380</v>
      </c>
    </row>
    <row r="84" spans="2:20" x14ac:dyDescent="0.3">
      <c r="B84" s="33" t="s">
        <v>240</v>
      </c>
      <c r="C84" s="18" t="s">
        <v>452</v>
      </c>
      <c r="D84" s="21" t="s">
        <v>453</v>
      </c>
      <c r="E84" s="23">
        <v>8.9581578208368443E-2</v>
      </c>
      <c r="F84" s="23">
        <v>6.1780398764392022E-3</v>
      </c>
      <c r="G84" s="23">
        <v>4.4931199101376017E-2</v>
      </c>
      <c r="H84" s="23">
        <v>1.6287559674248806E-2</v>
      </c>
      <c r="I84" s="23">
        <v>2.6677899466442012E-3</v>
      </c>
      <c r="J84" s="23">
        <v>6.6133108677337821E-2</v>
      </c>
      <c r="K84" s="23">
        <v>0.77408031451839376</v>
      </c>
      <c r="L84" s="24">
        <v>35610</v>
      </c>
      <c r="M84" s="23" t="s">
        <v>588</v>
      </c>
      <c r="N84" s="23" t="s">
        <v>588</v>
      </c>
      <c r="O84" s="23" t="s">
        <v>588</v>
      </c>
      <c r="P84" s="23" t="s">
        <v>588</v>
      </c>
      <c r="Q84" s="23" t="s">
        <v>588</v>
      </c>
      <c r="R84" s="23" t="s">
        <v>588</v>
      </c>
      <c r="S84" s="23" t="s">
        <v>588</v>
      </c>
      <c r="T84" s="24" t="s">
        <v>588</v>
      </c>
    </row>
    <row r="85" spans="2:20" x14ac:dyDescent="0.3">
      <c r="B85" s="33" t="s">
        <v>240</v>
      </c>
      <c r="C85" s="18" t="s">
        <v>440</v>
      </c>
      <c r="D85" s="21" t="s">
        <v>441</v>
      </c>
      <c r="E85" s="23" t="s">
        <v>588</v>
      </c>
      <c r="F85" s="23" t="s">
        <v>588</v>
      </c>
      <c r="G85" s="23" t="s">
        <v>588</v>
      </c>
      <c r="H85" s="23" t="s">
        <v>588</v>
      </c>
      <c r="I85" s="23" t="s">
        <v>588</v>
      </c>
      <c r="J85" s="23" t="s">
        <v>588</v>
      </c>
      <c r="K85" s="23" t="s">
        <v>588</v>
      </c>
      <c r="L85" s="24" t="s">
        <v>588</v>
      </c>
      <c r="M85" s="23" t="s">
        <v>588</v>
      </c>
      <c r="N85" s="23" t="s">
        <v>588</v>
      </c>
      <c r="O85" s="23" t="s">
        <v>588</v>
      </c>
      <c r="P85" s="23" t="s">
        <v>588</v>
      </c>
      <c r="Q85" s="23" t="s">
        <v>588</v>
      </c>
      <c r="R85" s="23" t="s">
        <v>588</v>
      </c>
      <c r="S85" s="23" t="s">
        <v>588</v>
      </c>
      <c r="T85" s="24" t="s">
        <v>588</v>
      </c>
    </row>
    <row r="86" spans="2:20" x14ac:dyDescent="0.3">
      <c r="B86" s="33" t="s">
        <v>240</v>
      </c>
      <c r="C86" s="18" t="s">
        <v>444</v>
      </c>
      <c r="D86" s="21" t="s">
        <v>445</v>
      </c>
      <c r="E86" s="23">
        <v>0.33368200836820083</v>
      </c>
      <c r="F86" s="23">
        <v>1.1506276150627616E-2</v>
      </c>
      <c r="G86" s="23">
        <v>1.4644351464435146E-2</v>
      </c>
      <c r="H86" s="23">
        <v>1.2552301255230125E-2</v>
      </c>
      <c r="I86" s="23">
        <v>6.2761506276150627E-3</v>
      </c>
      <c r="J86" s="23">
        <v>7.3221757322175732E-3</v>
      </c>
      <c r="K86" s="23">
        <v>0.61401673640167365</v>
      </c>
      <c r="L86" s="24">
        <v>4780</v>
      </c>
      <c r="M86" s="23" t="s">
        <v>588</v>
      </c>
      <c r="N86" s="23" t="s">
        <v>588</v>
      </c>
      <c r="O86" s="23" t="s">
        <v>588</v>
      </c>
      <c r="P86" s="23" t="s">
        <v>588</v>
      </c>
      <c r="Q86" s="23" t="s">
        <v>588</v>
      </c>
      <c r="R86" s="23" t="s">
        <v>588</v>
      </c>
      <c r="S86" s="23" t="s">
        <v>588</v>
      </c>
      <c r="T86" s="24" t="s">
        <v>588</v>
      </c>
    </row>
    <row r="87" spans="2:20" x14ac:dyDescent="0.3">
      <c r="B87" s="33" t="s">
        <v>240</v>
      </c>
      <c r="C87" s="18" t="s">
        <v>33</v>
      </c>
      <c r="D87" s="21" t="s">
        <v>147</v>
      </c>
      <c r="E87" s="23">
        <v>0.48355471220746366</v>
      </c>
      <c r="F87" s="23">
        <v>3.478810879190386E-2</v>
      </c>
      <c r="G87" s="23">
        <v>0.10183428209993675</v>
      </c>
      <c r="H87" s="23">
        <v>0.15939278937381404</v>
      </c>
      <c r="I87" s="23">
        <v>0.12808349146110057</v>
      </c>
      <c r="J87" s="23">
        <v>8.4756483238456679E-2</v>
      </c>
      <c r="K87" s="23">
        <v>7.906388361796331E-3</v>
      </c>
      <c r="L87" s="24">
        <v>15810</v>
      </c>
      <c r="M87" s="23" t="s">
        <v>588</v>
      </c>
      <c r="N87" s="23" t="s">
        <v>588</v>
      </c>
      <c r="O87" s="23" t="s">
        <v>588</v>
      </c>
      <c r="P87" s="23" t="s">
        <v>588</v>
      </c>
      <c r="Q87" s="23" t="s">
        <v>588</v>
      </c>
      <c r="R87" s="23" t="s">
        <v>588</v>
      </c>
      <c r="S87" s="23" t="s">
        <v>588</v>
      </c>
      <c r="T87" s="24" t="s">
        <v>588</v>
      </c>
    </row>
    <row r="88" spans="2:20" x14ac:dyDescent="0.3">
      <c r="B88" s="33" t="s">
        <v>240</v>
      </c>
      <c r="C88" s="18" t="s">
        <v>446</v>
      </c>
      <c r="D88" s="21" t="s">
        <v>447</v>
      </c>
      <c r="E88" s="23">
        <v>0.25734116390816869</v>
      </c>
      <c r="F88" s="23">
        <v>2.5093432995194873E-2</v>
      </c>
      <c r="G88" s="23">
        <v>0.43299519487453286</v>
      </c>
      <c r="H88" s="23">
        <v>0.10250934329951948</v>
      </c>
      <c r="I88" s="23">
        <v>0.14308595835557927</v>
      </c>
      <c r="J88" s="23">
        <v>8.5424452749599568E-3</v>
      </c>
      <c r="K88" s="23">
        <v>3.0966364121729845E-2</v>
      </c>
      <c r="L88" s="24">
        <v>9365</v>
      </c>
      <c r="M88" s="23">
        <v>0.28378378378378377</v>
      </c>
      <c r="N88" s="23">
        <v>1.3513513513513514E-2</v>
      </c>
      <c r="O88" s="23">
        <v>0.39189189189189189</v>
      </c>
      <c r="P88" s="23">
        <v>9.45945945945946E-2</v>
      </c>
      <c r="Q88" s="23">
        <v>0.16216216216216217</v>
      </c>
      <c r="R88" s="23">
        <v>1.3513513513513514E-2</v>
      </c>
      <c r="S88" s="23">
        <v>2.7027027027027029E-2</v>
      </c>
      <c r="T88" s="24">
        <v>370</v>
      </c>
    </row>
    <row r="89" spans="2:20" x14ac:dyDescent="0.3">
      <c r="B89" s="33" t="s">
        <v>240</v>
      </c>
      <c r="C89" s="18" t="s">
        <v>34</v>
      </c>
      <c r="D89" s="21" t="s">
        <v>148</v>
      </c>
      <c r="E89" s="23">
        <v>0.4253554502369668</v>
      </c>
      <c r="F89" s="23">
        <v>3.4360189573459717E-2</v>
      </c>
      <c r="G89" s="23">
        <v>0.13033175355450238</v>
      </c>
      <c r="H89" s="23">
        <v>0.11966824644549763</v>
      </c>
      <c r="I89" s="23">
        <v>0.14218009478672985</v>
      </c>
      <c r="J89" s="23">
        <v>0.12796208530805686</v>
      </c>
      <c r="K89" s="23">
        <v>2.014218009478673E-2</v>
      </c>
      <c r="L89" s="24">
        <v>4220</v>
      </c>
      <c r="M89" s="23">
        <v>0.41176470588235292</v>
      </c>
      <c r="N89" s="23">
        <v>0</v>
      </c>
      <c r="O89" s="23">
        <v>0.11764705882352941</v>
      </c>
      <c r="P89" s="23">
        <v>0.17647058823529413</v>
      </c>
      <c r="Q89" s="23">
        <v>0.17647058823529413</v>
      </c>
      <c r="R89" s="23">
        <v>5.8823529411764705E-2</v>
      </c>
      <c r="S89" s="23">
        <v>0</v>
      </c>
      <c r="T89" s="24">
        <v>85</v>
      </c>
    </row>
    <row r="90" spans="2:20" x14ac:dyDescent="0.3">
      <c r="B90" s="33" t="s">
        <v>240</v>
      </c>
      <c r="C90" s="18" t="s">
        <v>448</v>
      </c>
      <c r="D90" s="21" t="s">
        <v>449</v>
      </c>
      <c r="E90" s="23" t="s">
        <v>588</v>
      </c>
      <c r="F90" s="23" t="s">
        <v>588</v>
      </c>
      <c r="G90" s="23" t="s">
        <v>588</v>
      </c>
      <c r="H90" s="23" t="s">
        <v>588</v>
      </c>
      <c r="I90" s="23" t="s">
        <v>588</v>
      </c>
      <c r="J90" s="23" t="s">
        <v>588</v>
      </c>
      <c r="K90" s="23" t="s">
        <v>588</v>
      </c>
      <c r="L90" s="24" t="s">
        <v>588</v>
      </c>
      <c r="M90" s="23" t="s">
        <v>588</v>
      </c>
      <c r="N90" s="23" t="s">
        <v>588</v>
      </c>
      <c r="O90" s="23" t="s">
        <v>588</v>
      </c>
      <c r="P90" s="23" t="s">
        <v>588</v>
      </c>
      <c r="Q90" s="23" t="s">
        <v>588</v>
      </c>
      <c r="R90" s="23" t="s">
        <v>588</v>
      </c>
      <c r="S90" s="23" t="s">
        <v>588</v>
      </c>
      <c r="T90" s="24" t="s">
        <v>588</v>
      </c>
    </row>
    <row r="91" spans="2:20" x14ac:dyDescent="0.3">
      <c r="B91" s="33" t="s">
        <v>240</v>
      </c>
      <c r="C91" s="18" t="s">
        <v>35</v>
      </c>
      <c r="D91" s="21" t="s">
        <v>149</v>
      </c>
      <c r="E91" s="23">
        <v>0.2827461607949413</v>
      </c>
      <c r="F91" s="23">
        <v>3.1616982836495035E-2</v>
      </c>
      <c r="G91" s="23">
        <v>0.43992773261065943</v>
      </c>
      <c r="H91" s="23">
        <v>0.10207768744354111</v>
      </c>
      <c r="I91" s="23">
        <v>7.1364046973803066E-2</v>
      </c>
      <c r="J91" s="23">
        <v>6.5040650406504072E-2</v>
      </c>
      <c r="K91" s="23">
        <v>6.3233965672990066E-3</v>
      </c>
      <c r="L91" s="24">
        <v>5535</v>
      </c>
      <c r="M91" s="23">
        <v>0.36521739130434783</v>
      </c>
      <c r="N91" s="23">
        <v>1.7391304347826087E-2</v>
      </c>
      <c r="O91" s="23">
        <v>0.4</v>
      </c>
      <c r="P91" s="23">
        <v>9.5652173913043481E-2</v>
      </c>
      <c r="Q91" s="23">
        <v>4.3478260869565216E-2</v>
      </c>
      <c r="R91" s="23">
        <v>7.8260869565217397E-2</v>
      </c>
      <c r="S91" s="23">
        <v>0</v>
      </c>
      <c r="T91" s="24">
        <v>575</v>
      </c>
    </row>
    <row r="92" spans="2:20" x14ac:dyDescent="0.3">
      <c r="B92" s="33" t="s">
        <v>240</v>
      </c>
      <c r="C92" s="18" t="s">
        <v>436</v>
      </c>
      <c r="D92" s="21" t="s">
        <v>437</v>
      </c>
      <c r="E92" s="23">
        <v>0.49761092150170649</v>
      </c>
      <c r="F92" s="23">
        <v>8.1911262798634813E-3</v>
      </c>
      <c r="G92" s="23">
        <v>1.7747440273037544E-2</v>
      </c>
      <c r="H92" s="23">
        <v>3.0716723549488054E-2</v>
      </c>
      <c r="I92" s="23">
        <v>1.7747440273037544E-2</v>
      </c>
      <c r="J92" s="23">
        <v>0.42389078498293514</v>
      </c>
      <c r="K92" s="23">
        <v>3.4129692832764505E-3</v>
      </c>
      <c r="L92" s="24">
        <v>7325</v>
      </c>
      <c r="M92" s="23">
        <v>0.52529182879377434</v>
      </c>
      <c r="N92" s="23">
        <v>6.4850843060959796E-3</v>
      </c>
      <c r="O92" s="23">
        <v>1.6861219195849545E-2</v>
      </c>
      <c r="P92" s="23">
        <v>2.8534370946822308E-2</v>
      </c>
      <c r="Q92" s="23">
        <v>1.2970168612191959E-2</v>
      </c>
      <c r="R92" s="23">
        <v>0.40856031128404668</v>
      </c>
      <c r="S92" s="23">
        <v>1.2970168612191958E-3</v>
      </c>
      <c r="T92" s="24">
        <v>3855</v>
      </c>
    </row>
    <row r="93" spans="2:20" x14ac:dyDescent="0.3">
      <c r="B93" s="33" t="s">
        <v>240</v>
      </c>
      <c r="C93" s="18" t="s">
        <v>36</v>
      </c>
      <c r="D93" s="21" t="s">
        <v>150</v>
      </c>
      <c r="E93" s="23" t="s">
        <v>588</v>
      </c>
      <c r="F93" s="23" t="s">
        <v>588</v>
      </c>
      <c r="G93" s="23" t="s">
        <v>588</v>
      </c>
      <c r="H93" s="23" t="s">
        <v>588</v>
      </c>
      <c r="I93" s="23" t="s">
        <v>588</v>
      </c>
      <c r="J93" s="23" t="s">
        <v>588</v>
      </c>
      <c r="K93" s="23" t="s">
        <v>588</v>
      </c>
      <c r="L93" s="24" t="s">
        <v>588</v>
      </c>
      <c r="M93" s="23" t="s">
        <v>588</v>
      </c>
      <c r="N93" s="23" t="s">
        <v>588</v>
      </c>
      <c r="O93" s="23" t="s">
        <v>588</v>
      </c>
      <c r="P93" s="23" t="s">
        <v>588</v>
      </c>
      <c r="Q93" s="23" t="s">
        <v>588</v>
      </c>
      <c r="R93" s="23" t="s">
        <v>588</v>
      </c>
      <c r="S93" s="23" t="s">
        <v>588</v>
      </c>
      <c r="T93" s="24" t="s">
        <v>588</v>
      </c>
    </row>
    <row r="94" spans="2:20" x14ac:dyDescent="0.3">
      <c r="B94" s="33" t="s">
        <v>240</v>
      </c>
      <c r="C94" s="18" t="s">
        <v>37</v>
      </c>
      <c r="D94" s="21" t="s">
        <v>151</v>
      </c>
      <c r="E94" s="23">
        <v>0.48299319727891155</v>
      </c>
      <c r="F94" s="23">
        <v>2.0408163265306121E-2</v>
      </c>
      <c r="G94" s="23">
        <v>5.8956916099773243E-2</v>
      </c>
      <c r="H94" s="23">
        <v>0.16326530612244897</v>
      </c>
      <c r="I94" s="23">
        <v>0.11564625850340136</v>
      </c>
      <c r="J94" s="23">
        <v>6.8027210884353748E-2</v>
      </c>
      <c r="K94" s="23">
        <v>9.0702947845804988E-2</v>
      </c>
      <c r="L94" s="24">
        <v>2205</v>
      </c>
      <c r="M94" s="23">
        <v>0.51666666666666672</v>
      </c>
      <c r="N94" s="23">
        <v>1.6666666666666666E-2</v>
      </c>
      <c r="O94" s="23">
        <v>3.3333333333333333E-2</v>
      </c>
      <c r="P94" s="23">
        <v>0.16666666666666666</v>
      </c>
      <c r="Q94" s="23">
        <v>0.15</v>
      </c>
      <c r="R94" s="23">
        <v>0.05</v>
      </c>
      <c r="S94" s="23">
        <v>8.3333333333333329E-2</v>
      </c>
      <c r="T94" s="24">
        <v>300</v>
      </c>
    </row>
    <row r="95" spans="2:20" x14ac:dyDescent="0.3">
      <c r="B95" s="33" t="s">
        <v>262</v>
      </c>
      <c r="C95" s="18" t="s">
        <v>458</v>
      </c>
      <c r="D95" s="21" t="s">
        <v>459</v>
      </c>
      <c r="E95" s="23">
        <v>1.5730337078651686E-2</v>
      </c>
      <c r="F95" s="23">
        <v>0</v>
      </c>
      <c r="G95" s="23">
        <v>1.3483146067415731E-2</v>
      </c>
      <c r="H95" s="23">
        <v>2.2471910112359553E-3</v>
      </c>
      <c r="I95" s="23">
        <v>4.4943820224719105E-3</v>
      </c>
      <c r="J95" s="23">
        <v>0.14157303370786517</v>
      </c>
      <c r="K95" s="23">
        <v>0.8202247191011236</v>
      </c>
      <c r="L95" s="24">
        <v>2225</v>
      </c>
      <c r="M95" s="23">
        <v>0</v>
      </c>
      <c r="N95" s="23">
        <v>0</v>
      </c>
      <c r="O95" s="23">
        <v>0</v>
      </c>
      <c r="P95" s="23">
        <v>0</v>
      </c>
      <c r="Q95" s="23">
        <v>0</v>
      </c>
      <c r="R95" s="23">
        <v>9.0909090909090912E-2</v>
      </c>
      <c r="S95" s="23">
        <v>0.90909090909090906</v>
      </c>
      <c r="T95" s="24">
        <v>55</v>
      </c>
    </row>
    <row r="96" spans="2:20" x14ac:dyDescent="0.3">
      <c r="B96" s="33" t="s">
        <v>262</v>
      </c>
      <c r="C96" s="18" t="s">
        <v>472</v>
      </c>
      <c r="D96" s="21" t="s">
        <v>473</v>
      </c>
      <c r="E96" s="23" t="s">
        <v>588</v>
      </c>
      <c r="F96" s="23" t="s">
        <v>588</v>
      </c>
      <c r="G96" s="23" t="s">
        <v>588</v>
      </c>
      <c r="H96" s="23" t="s">
        <v>588</v>
      </c>
      <c r="I96" s="23" t="s">
        <v>588</v>
      </c>
      <c r="J96" s="23" t="s">
        <v>588</v>
      </c>
      <c r="K96" s="23" t="s">
        <v>588</v>
      </c>
      <c r="L96" s="24" t="s">
        <v>588</v>
      </c>
      <c r="M96" s="23" t="s">
        <v>588</v>
      </c>
      <c r="N96" s="23" t="s">
        <v>588</v>
      </c>
      <c r="O96" s="23" t="s">
        <v>588</v>
      </c>
      <c r="P96" s="23" t="s">
        <v>588</v>
      </c>
      <c r="Q96" s="23" t="s">
        <v>588</v>
      </c>
      <c r="R96" s="23" t="s">
        <v>588</v>
      </c>
      <c r="S96" s="23" t="s">
        <v>588</v>
      </c>
      <c r="T96" s="24" t="s">
        <v>588</v>
      </c>
    </row>
    <row r="97" spans="2:20" x14ac:dyDescent="0.3">
      <c r="B97" s="33" t="s">
        <v>262</v>
      </c>
      <c r="C97" s="18" t="s">
        <v>470</v>
      </c>
      <c r="D97" s="21" t="s">
        <v>471</v>
      </c>
      <c r="E97" s="23">
        <v>0.85483870967741937</v>
      </c>
      <c r="F97" s="23">
        <v>9.2165898617511521E-3</v>
      </c>
      <c r="G97" s="23">
        <v>6.3364055299539174E-3</v>
      </c>
      <c r="H97" s="23">
        <v>6.9124423963133645E-3</v>
      </c>
      <c r="I97" s="23">
        <v>8.0645161290322578E-3</v>
      </c>
      <c r="J97" s="23">
        <v>1.6129032258064516E-2</v>
      </c>
      <c r="K97" s="23">
        <v>9.9078341013824886E-2</v>
      </c>
      <c r="L97" s="24">
        <v>8680</v>
      </c>
      <c r="M97" s="23" t="s">
        <v>588</v>
      </c>
      <c r="N97" s="23" t="s">
        <v>588</v>
      </c>
      <c r="O97" s="23" t="s">
        <v>588</v>
      </c>
      <c r="P97" s="23" t="s">
        <v>588</v>
      </c>
      <c r="Q97" s="23" t="s">
        <v>588</v>
      </c>
      <c r="R97" s="23" t="s">
        <v>588</v>
      </c>
      <c r="S97" s="23" t="s">
        <v>588</v>
      </c>
      <c r="T97" s="24" t="s">
        <v>588</v>
      </c>
    </row>
    <row r="98" spans="2:20" x14ac:dyDescent="0.3">
      <c r="B98" s="33" t="s">
        <v>262</v>
      </c>
      <c r="C98" s="18" t="s">
        <v>456</v>
      </c>
      <c r="D98" s="21" t="s">
        <v>457</v>
      </c>
      <c r="E98" s="23">
        <v>3.7854889589905363E-2</v>
      </c>
      <c r="F98" s="23">
        <v>6.3091482649842269E-3</v>
      </c>
      <c r="G98" s="23">
        <v>9.4637223974763408E-3</v>
      </c>
      <c r="H98" s="23">
        <v>6.3091482649842269E-3</v>
      </c>
      <c r="I98" s="23">
        <v>0</v>
      </c>
      <c r="J98" s="23">
        <v>5.362776025236593E-2</v>
      </c>
      <c r="K98" s="23">
        <v>0.88643533123028395</v>
      </c>
      <c r="L98" s="24">
        <v>1585</v>
      </c>
      <c r="M98" s="23" t="s">
        <v>588</v>
      </c>
      <c r="N98" s="23" t="s">
        <v>588</v>
      </c>
      <c r="O98" s="23" t="s">
        <v>588</v>
      </c>
      <c r="P98" s="23" t="s">
        <v>588</v>
      </c>
      <c r="Q98" s="23" t="s">
        <v>588</v>
      </c>
      <c r="R98" s="23" t="s">
        <v>588</v>
      </c>
      <c r="S98" s="23" t="s">
        <v>588</v>
      </c>
      <c r="T98" s="24" t="s">
        <v>588</v>
      </c>
    </row>
    <row r="99" spans="2:20" x14ac:dyDescent="0.3">
      <c r="B99" s="33" t="s">
        <v>262</v>
      </c>
      <c r="C99" s="18" t="s">
        <v>44</v>
      </c>
      <c r="D99" s="21" t="s">
        <v>155</v>
      </c>
      <c r="E99" s="23" t="s">
        <v>588</v>
      </c>
      <c r="F99" s="23" t="s">
        <v>588</v>
      </c>
      <c r="G99" s="23" t="s">
        <v>588</v>
      </c>
      <c r="H99" s="23" t="s">
        <v>588</v>
      </c>
      <c r="I99" s="23" t="s">
        <v>588</v>
      </c>
      <c r="J99" s="23" t="s">
        <v>588</v>
      </c>
      <c r="K99" s="23" t="s">
        <v>588</v>
      </c>
      <c r="L99" s="24" t="s">
        <v>588</v>
      </c>
      <c r="M99" s="23" t="s">
        <v>588</v>
      </c>
      <c r="N99" s="23" t="s">
        <v>588</v>
      </c>
      <c r="O99" s="23" t="s">
        <v>588</v>
      </c>
      <c r="P99" s="23" t="s">
        <v>588</v>
      </c>
      <c r="Q99" s="23" t="s">
        <v>588</v>
      </c>
      <c r="R99" s="23" t="s">
        <v>588</v>
      </c>
      <c r="S99" s="23" t="s">
        <v>588</v>
      </c>
      <c r="T99" s="24" t="s">
        <v>588</v>
      </c>
    </row>
    <row r="100" spans="2:20" x14ac:dyDescent="0.3">
      <c r="B100" s="33" t="s">
        <v>262</v>
      </c>
      <c r="C100" s="18" t="s">
        <v>550</v>
      </c>
      <c r="D100" s="21" t="s">
        <v>551</v>
      </c>
      <c r="E100" s="23" t="s">
        <v>588</v>
      </c>
      <c r="F100" s="23" t="s">
        <v>588</v>
      </c>
      <c r="G100" s="23" t="s">
        <v>588</v>
      </c>
      <c r="H100" s="23" t="s">
        <v>588</v>
      </c>
      <c r="I100" s="23" t="s">
        <v>588</v>
      </c>
      <c r="J100" s="23" t="s">
        <v>588</v>
      </c>
      <c r="K100" s="23" t="s">
        <v>588</v>
      </c>
      <c r="L100" s="24" t="s">
        <v>588</v>
      </c>
      <c r="M100" s="23" t="s">
        <v>588</v>
      </c>
      <c r="N100" s="23" t="s">
        <v>588</v>
      </c>
      <c r="O100" s="23" t="s">
        <v>588</v>
      </c>
      <c r="P100" s="23" t="s">
        <v>588</v>
      </c>
      <c r="Q100" s="23" t="s">
        <v>588</v>
      </c>
      <c r="R100" s="23" t="s">
        <v>588</v>
      </c>
      <c r="S100" s="23" t="s">
        <v>588</v>
      </c>
      <c r="T100" s="24" t="s">
        <v>588</v>
      </c>
    </row>
    <row r="101" spans="2:20" x14ac:dyDescent="0.3">
      <c r="B101" s="33" t="s">
        <v>262</v>
      </c>
      <c r="C101" s="18" t="s">
        <v>468</v>
      </c>
      <c r="D101" s="21" t="s">
        <v>469</v>
      </c>
      <c r="E101" s="23">
        <v>0.89473684210526316</v>
      </c>
      <c r="F101" s="23">
        <v>8.9712918660287081E-3</v>
      </c>
      <c r="G101" s="23">
        <v>1.076555023923445E-2</v>
      </c>
      <c r="H101" s="23">
        <v>3.5885167464114833E-3</v>
      </c>
      <c r="I101" s="23">
        <v>5.9808612440191387E-3</v>
      </c>
      <c r="J101" s="23">
        <v>2.0933014354066987E-2</v>
      </c>
      <c r="K101" s="23">
        <v>5.5023923444976079E-2</v>
      </c>
      <c r="L101" s="24">
        <v>8360</v>
      </c>
      <c r="M101" s="23" t="s">
        <v>588</v>
      </c>
      <c r="N101" s="23" t="s">
        <v>588</v>
      </c>
      <c r="O101" s="23" t="s">
        <v>588</v>
      </c>
      <c r="P101" s="23" t="s">
        <v>588</v>
      </c>
      <c r="Q101" s="23" t="s">
        <v>588</v>
      </c>
      <c r="R101" s="23" t="s">
        <v>588</v>
      </c>
      <c r="S101" s="23" t="s">
        <v>588</v>
      </c>
      <c r="T101" s="24" t="s">
        <v>588</v>
      </c>
    </row>
    <row r="102" spans="2:20" x14ac:dyDescent="0.3">
      <c r="B102" s="33" t="s">
        <v>262</v>
      </c>
      <c r="C102" s="18" t="s">
        <v>462</v>
      </c>
      <c r="D102" s="21" t="s">
        <v>463</v>
      </c>
      <c r="E102" s="23" t="s">
        <v>588</v>
      </c>
      <c r="F102" s="23" t="s">
        <v>588</v>
      </c>
      <c r="G102" s="23" t="s">
        <v>588</v>
      </c>
      <c r="H102" s="23" t="s">
        <v>588</v>
      </c>
      <c r="I102" s="23" t="s">
        <v>588</v>
      </c>
      <c r="J102" s="23" t="s">
        <v>588</v>
      </c>
      <c r="K102" s="23" t="s">
        <v>588</v>
      </c>
      <c r="L102" s="24" t="s">
        <v>588</v>
      </c>
      <c r="M102" s="23" t="s">
        <v>588</v>
      </c>
      <c r="N102" s="23" t="s">
        <v>588</v>
      </c>
      <c r="O102" s="23" t="s">
        <v>588</v>
      </c>
      <c r="P102" s="23" t="s">
        <v>588</v>
      </c>
      <c r="Q102" s="23" t="s">
        <v>588</v>
      </c>
      <c r="R102" s="23" t="s">
        <v>588</v>
      </c>
      <c r="S102" s="23" t="s">
        <v>588</v>
      </c>
      <c r="T102" s="24" t="s">
        <v>588</v>
      </c>
    </row>
    <row r="103" spans="2:20" x14ac:dyDescent="0.3">
      <c r="B103" s="33" t="s">
        <v>262</v>
      </c>
      <c r="C103" s="18" t="s">
        <v>460</v>
      </c>
      <c r="D103" s="21" t="s">
        <v>461</v>
      </c>
      <c r="E103" s="23" t="s">
        <v>588</v>
      </c>
      <c r="F103" s="23" t="s">
        <v>588</v>
      </c>
      <c r="G103" s="23" t="s">
        <v>588</v>
      </c>
      <c r="H103" s="23" t="s">
        <v>588</v>
      </c>
      <c r="I103" s="23" t="s">
        <v>588</v>
      </c>
      <c r="J103" s="23" t="s">
        <v>588</v>
      </c>
      <c r="K103" s="23" t="s">
        <v>588</v>
      </c>
      <c r="L103" s="24" t="s">
        <v>588</v>
      </c>
      <c r="M103" s="23" t="s">
        <v>588</v>
      </c>
      <c r="N103" s="23" t="s">
        <v>588</v>
      </c>
      <c r="O103" s="23" t="s">
        <v>588</v>
      </c>
      <c r="P103" s="23" t="s">
        <v>588</v>
      </c>
      <c r="Q103" s="23" t="s">
        <v>588</v>
      </c>
      <c r="R103" s="23" t="s">
        <v>588</v>
      </c>
      <c r="S103" s="23" t="s">
        <v>588</v>
      </c>
      <c r="T103" s="24" t="s">
        <v>588</v>
      </c>
    </row>
    <row r="104" spans="2:20" x14ac:dyDescent="0.3">
      <c r="B104" s="33" t="s">
        <v>262</v>
      </c>
      <c r="C104" s="18" t="s">
        <v>454</v>
      </c>
      <c r="D104" s="21" t="s">
        <v>455</v>
      </c>
      <c r="E104" s="23">
        <v>0.69767441860465118</v>
      </c>
      <c r="F104" s="23">
        <v>1.5662078785002372E-2</v>
      </c>
      <c r="G104" s="23">
        <v>6.9767441860465115E-2</v>
      </c>
      <c r="H104" s="23">
        <v>1.9458946369245372E-2</v>
      </c>
      <c r="I104" s="23">
        <v>1.1865211200759373E-2</v>
      </c>
      <c r="J104" s="23">
        <v>0.12956810631229235</v>
      </c>
      <c r="K104" s="23">
        <v>5.6003796867584242E-2</v>
      </c>
      <c r="L104" s="24">
        <v>10535</v>
      </c>
      <c r="M104" s="23" t="s">
        <v>588</v>
      </c>
      <c r="N104" s="23" t="s">
        <v>588</v>
      </c>
      <c r="O104" s="23" t="s">
        <v>588</v>
      </c>
      <c r="P104" s="23" t="s">
        <v>588</v>
      </c>
      <c r="Q104" s="23" t="s">
        <v>588</v>
      </c>
      <c r="R104" s="23" t="s">
        <v>588</v>
      </c>
      <c r="S104" s="23" t="s">
        <v>588</v>
      </c>
      <c r="T104" s="24" t="s">
        <v>588</v>
      </c>
    </row>
    <row r="105" spans="2:20" x14ac:dyDescent="0.3">
      <c r="B105" s="33" t="s">
        <v>262</v>
      </c>
      <c r="C105" s="18" t="s">
        <v>528</v>
      </c>
      <c r="D105" s="21" t="s">
        <v>529</v>
      </c>
      <c r="E105" s="23">
        <v>0.41281809613572101</v>
      </c>
      <c r="F105" s="23">
        <v>1.7907634307257305E-2</v>
      </c>
      <c r="G105" s="23">
        <v>0.17153628652214892</v>
      </c>
      <c r="H105" s="23">
        <v>2.1677662582469368E-2</v>
      </c>
      <c r="I105" s="23">
        <v>4.0527803958529687E-2</v>
      </c>
      <c r="J105" s="23">
        <v>0.24882186616399624</v>
      </c>
      <c r="K105" s="23">
        <v>8.6710650329877473E-2</v>
      </c>
      <c r="L105" s="24">
        <v>5305</v>
      </c>
      <c r="M105" s="23">
        <v>0.375</v>
      </c>
      <c r="N105" s="23">
        <v>0</v>
      </c>
      <c r="O105" s="23">
        <v>0.20833333333333334</v>
      </c>
      <c r="P105" s="23">
        <v>0</v>
      </c>
      <c r="Q105" s="23">
        <v>4.1666666666666664E-2</v>
      </c>
      <c r="R105" s="23">
        <v>0.20833333333333334</v>
      </c>
      <c r="S105" s="23">
        <v>8.3333333333333329E-2</v>
      </c>
      <c r="T105" s="24">
        <v>120</v>
      </c>
    </row>
    <row r="106" spans="2:20" x14ac:dyDescent="0.3">
      <c r="B106" s="33" t="s">
        <v>262</v>
      </c>
      <c r="C106" s="18" t="s">
        <v>466</v>
      </c>
      <c r="D106" s="21" t="s">
        <v>467</v>
      </c>
      <c r="E106" s="23">
        <v>0.49628844114528103</v>
      </c>
      <c r="F106" s="23">
        <v>3.8176033934252389E-2</v>
      </c>
      <c r="G106" s="23">
        <v>8.2714740190880168E-2</v>
      </c>
      <c r="H106" s="23">
        <v>6.1505832449628844E-2</v>
      </c>
      <c r="I106" s="23">
        <v>3.7115588547189819E-2</v>
      </c>
      <c r="J106" s="23">
        <v>1.8027571580063628E-2</v>
      </c>
      <c r="K106" s="23">
        <v>0.26617179215270415</v>
      </c>
      <c r="L106" s="24">
        <v>4715</v>
      </c>
      <c r="M106" s="23" t="s">
        <v>588</v>
      </c>
      <c r="N106" s="23" t="s">
        <v>588</v>
      </c>
      <c r="O106" s="23" t="s">
        <v>588</v>
      </c>
      <c r="P106" s="23" t="s">
        <v>588</v>
      </c>
      <c r="Q106" s="23" t="s">
        <v>588</v>
      </c>
      <c r="R106" s="23" t="s">
        <v>588</v>
      </c>
      <c r="S106" s="23" t="s">
        <v>588</v>
      </c>
      <c r="T106" s="24" t="s">
        <v>588</v>
      </c>
    </row>
    <row r="107" spans="2:20" x14ac:dyDescent="0.3">
      <c r="B107" s="33" t="s">
        <v>262</v>
      </c>
      <c r="C107" s="18" t="s">
        <v>464</v>
      </c>
      <c r="D107" s="21" t="s">
        <v>465</v>
      </c>
      <c r="E107" s="23" t="s">
        <v>588</v>
      </c>
      <c r="F107" s="23" t="s">
        <v>588</v>
      </c>
      <c r="G107" s="23" t="s">
        <v>588</v>
      </c>
      <c r="H107" s="23" t="s">
        <v>588</v>
      </c>
      <c r="I107" s="23" t="s">
        <v>588</v>
      </c>
      <c r="J107" s="23" t="s">
        <v>588</v>
      </c>
      <c r="K107" s="23" t="s">
        <v>588</v>
      </c>
      <c r="L107" s="24" t="s">
        <v>588</v>
      </c>
      <c r="M107" s="23" t="s">
        <v>588</v>
      </c>
      <c r="N107" s="23" t="s">
        <v>588</v>
      </c>
      <c r="O107" s="23" t="s">
        <v>588</v>
      </c>
      <c r="P107" s="23" t="s">
        <v>588</v>
      </c>
      <c r="Q107" s="23" t="s">
        <v>588</v>
      </c>
      <c r="R107" s="23" t="s">
        <v>588</v>
      </c>
      <c r="S107" s="23" t="s">
        <v>588</v>
      </c>
      <c r="T107" s="24" t="s">
        <v>588</v>
      </c>
    </row>
    <row r="108" spans="2:20" x14ac:dyDescent="0.3">
      <c r="B108" s="33" t="s">
        <v>262</v>
      </c>
      <c r="C108" s="18" t="s">
        <v>53</v>
      </c>
      <c r="D108" s="21" t="s">
        <v>311</v>
      </c>
      <c r="E108" s="23">
        <v>3.3840947546531303E-2</v>
      </c>
      <c r="F108" s="23">
        <v>5.076142131979695E-3</v>
      </c>
      <c r="G108" s="23">
        <v>3.553299492385787E-2</v>
      </c>
      <c r="H108" s="23">
        <v>1.3536379018612521E-2</v>
      </c>
      <c r="I108" s="23">
        <v>1.5228426395939087E-2</v>
      </c>
      <c r="J108" s="23">
        <v>0.7766497461928934</v>
      </c>
      <c r="K108" s="23">
        <v>0.12013536379018612</v>
      </c>
      <c r="L108" s="24">
        <v>2955</v>
      </c>
      <c r="M108" s="23" t="s">
        <v>588</v>
      </c>
      <c r="N108" s="23" t="s">
        <v>588</v>
      </c>
      <c r="O108" s="23" t="s">
        <v>588</v>
      </c>
      <c r="P108" s="23" t="s">
        <v>588</v>
      </c>
      <c r="Q108" s="23" t="s">
        <v>588</v>
      </c>
      <c r="R108" s="23" t="s">
        <v>588</v>
      </c>
      <c r="S108" s="23" t="s">
        <v>588</v>
      </c>
      <c r="T108" s="24" t="s">
        <v>588</v>
      </c>
    </row>
    <row r="109" spans="2:20" x14ac:dyDescent="0.3">
      <c r="B109" s="33" t="s">
        <v>262</v>
      </c>
      <c r="C109" s="18" t="s">
        <v>530</v>
      </c>
      <c r="D109" s="21" t="s">
        <v>531</v>
      </c>
      <c r="E109" s="23">
        <v>0.22590361445783133</v>
      </c>
      <c r="F109" s="23">
        <v>1.6566265060240965E-2</v>
      </c>
      <c r="G109" s="23">
        <v>4.6686746987951805E-2</v>
      </c>
      <c r="H109" s="23">
        <v>1.355421686746988E-2</v>
      </c>
      <c r="I109" s="23">
        <v>6.024096385542169E-3</v>
      </c>
      <c r="J109" s="23">
        <v>0.38253012048192769</v>
      </c>
      <c r="K109" s="23">
        <v>0.30873493975903615</v>
      </c>
      <c r="L109" s="24">
        <v>3320</v>
      </c>
      <c r="M109" s="23" t="s">
        <v>588</v>
      </c>
      <c r="N109" s="23" t="s">
        <v>588</v>
      </c>
      <c r="O109" s="23" t="s">
        <v>588</v>
      </c>
      <c r="P109" s="23" t="s">
        <v>588</v>
      </c>
      <c r="Q109" s="23" t="s">
        <v>588</v>
      </c>
      <c r="R109" s="23" t="s">
        <v>588</v>
      </c>
      <c r="S109" s="23" t="s">
        <v>588</v>
      </c>
      <c r="T109" s="24" t="s">
        <v>588</v>
      </c>
    </row>
    <row r="110" spans="2:20" x14ac:dyDescent="0.3">
      <c r="B110" s="33" t="s">
        <v>262</v>
      </c>
      <c r="C110" s="18" t="s">
        <v>54</v>
      </c>
      <c r="D110" s="21" t="s">
        <v>163</v>
      </c>
      <c r="E110" s="23" t="s">
        <v>588</v>
      </c>
      <c r="F110" s="23" t="s">
        <v>588</v>
      </c>
      <c r="G110" s="23" t="s">
        <v>588</v>
      </c>
      <c r="H110" s="23" t="s">
        <v>588</v>
      </c>
      <c r="I110" s="23" t="s">
        <v>588</v>
      </c>
      <c r="J110" s="23" t="s">
        <v>588</v>
      </c>
      <c r="K110" s="23" t="s">
        <v>588</v>
      </c>
      <c r="L110" s="24" t="s">
        <v>588</v>
      </c>
      <c r="M110" s="23" t="s">
        <v>588</v>
      </c>
      <c r="N110" s="23" t="s">
        <v>588</v>
      </c>
      <c r="O110" s="23" t="s">
        <v>588</v>
      </c>
      <c r="P110" s="23" t="s">
        <v>588</v>
      </c>
      <c r="Q110" s="23" t="s">
        <v>588</v>
      </c>
      <c r="R110" s="23" t="s">
        <v>588</v>
      </c>
      <c r="S110" s="23" t="s">
        <v>588</v>
      </c>
      <c r="T110" s="24" t="s">
        <v>588</v>
      </c>
    </row>
    <row r="111" spans="2:20" x14ac:dyDescent="0.3">
      <c r="B111" s="33" t="s">
        <v>262</v>
      </c>
      <c r="C111" s="18" t="s">
        <v>60</v>
      </c>
      <c r="D111" s="21" t="s">
        <v>168</v>
      </c>
      <c r="E111" s="23">
        <v>0.39308176100628933</v>
      </c>
      <c r="F111" s="23">
        <v>2.5157232704402517E-2</v>
      </c>
      <c r="G111" s="23">
        <v>0.18490566037735848</v>
      </c>
      <c r="H111" s="23">
        <v>7.8616352201257858E-2</v>
      </c>
      <c r="I111" s="23">
        <v>3.7106918238993709E-2</v>
      </c>
      <c r="J111" s="23">
        <v>0.23962264150943396</v>
      </c>
      <c r="K111" s="23">
        <v>4.2138364779874211E-2</v>
      </c>
      <c r="L111" s="24">
        <v>7950</v>
      </c>
      <c r="M111" s="23" t="s">
        <v>588</v>
      </c>
      <c r="N111" s="23" t="s">
        <v>588</v>
      </c>
      <c r="O111" s="23" t="s">
        <v>588</v>
      </c>
      <c r="P111" s="23" t="s">
        <v>588</v>
      </c>
      <c r="Q111" s="23" t="s">
        <v>588</v>
      </c>
      <c r="R111" s="23" t="s">
        <v>588</v>
      </c>
      <c r="S111" s="23" t="s">
        <v>588</v>
      </c>
      <c r="T111" s="24" t="s">
        <v>588</v>
      </c>
    </row>
    <row r="112" spans="2:20" x14ac:dyDescent="0.3">
      <c r="B112" s="33" t="s">
        <v>262</v>
      </c>
      <c r="C112" s="18" t="s">
        <v>55</v>
      </c>
      <c r="D112" s="21" t="s">
        <v>312</v>
      </c>
      <c r="E112" s="23">
        <v>0.77004219409282704</v>
      </c>
      <c r="F112" s="23">
        <v>2.1097046413502109E-2</v>
      </c>
      <c r="G112" s="23">
        <v>4.6413502109704644E-2</v>
      </c>
      <c r="H112" s="23">
        <v>1.8987341772151899E-2</v>
      </c>
      <c r="I112" s="23">
        <v>8.4388185654008432E-3</v>
      </c>
      <c r="J112" s="23">
        <v>0.1371308016877637</v>
      </c>
      <c r="K112" s="23">
        <v>0</v>
      </c>
      <c r="L112" s="24">
        <v>2370</v>
      </c>
      <c r="M112" s="23" t="s">
        <v>588</v>
      </c>
      <c r="N112" s="23" t="s">
        <v>588</v>
      </c>
      <c r="O112" s="23" t="s">
        <v>588</v>
      </c>
      <c r="P112" s="23" t="s">
        <v>588</v>
      </c>
      <c r="Q112" s="23" t="s">
        <v>588</v>
      </c>
      <c r="R112" s="23" t="s">
        <v>588</v>
      </c>
      <c r="S112" s="23" t="s">
        <v>588</v>
      </c>
      <c r="T112" s="24" t="s">
        <v>588</v>
      </c>
    </row>
    <row r="113" spans="2:20" x14ac:dyDescent="0.3">
      <c r="B113" s="33" t="s">
        <v>262</v>
      </c>
      <c r="C113" s="18" t="s">
        <v>61</v>
      </c>
      <c r="D113" s="21" t="s">
        <v>169</v>
      </c>
      <c r="E113" s="23"/>
      <c r="F113" s="23"/>
      <c r="G113" s="23"/>
      <c r="H113" s="23"/>
      <c r="I113" s="23"/>
      <c r="J113" s="23"/>
      <c r="K113" s="23"/>
      <c r="L113" s="24"/>
      <c r="M113" s="23"/>
      <c r="N113" s="23"/>
      <c r="O113" s="23"/>
      <c r="P113" s="23"/>
      <c r="Q113" s="23"/>
      <c r="R113" s="23"/>
      <c r="S113" s="23"/>
      <c r="T113" s="24"/>
    </row>
    <row r="114" spans="2:20" x14ac:dyDescent="0.3">
      <c r="B114" s="33" t="s">
        <v>262</v>
      </c>
      <c r="C114" s="18" t="s">
        <v>62</v>
      </c>
      <c r="D114" s="21" t="s">
        <v>170</v>
      </c>
      <c r="E114" s="23">
        <v>0.59345794392523366</v>
      </c>
      <c r="F114" s="23">
        <v>2.5700934579439252E-2</v>
      </c>
      <c r="G114" s="23">
        <v>0.13785046728971961</v>
      </c>
      <c r="H114" s="23">
        <v>1.8691588785046728E-2</v>
      </c>
      <c r="I114" s="23">
        <v>2.1028037383177569E-2</v>
      </c>
      <c r="J114" s="23">
        <v>8.4112149532710276E-2</v>
      </c>
      <c r="K114" s="23">
        <v>0.12149532710280374</v>
      </c>
      <c r="L114" s="24">
        <v>2140</v>
      </c>
      <c r="M114" s="23">
        <v>0.63636363636363635</v>
      </c>
      <c r="N114" s="23">
        <v>3.0303030303030304E-2</v>
      </c>
      <c r="O114" s="23">
        <v>0.12121212121212122</v>
      </c>
      <c r="P114" s="23">
        <v>0</v>
      </c>
      <c r="Q114" s="23">
        <v>3.0303030303030304E-2</v>
      </c>
      <c r="R114" s="23">
        <v>9.0909090909090912E-2</v>
      </c>
      <c r="S114" s="23">
        <v>6.0606060606060608E-2</v>
      </c>
      <c r="T114" s="24">
        <v>165</v>
      </c>
    </row>
    <row r="115" spans="2:20" x14ac:dyDescent="0.3">
      <c r="B115" s="33" t="s">
        <v>262</v>
      </c>
      <c r="C115" s="18" t="s">
        <v>63</v>
      </c>
      <c r="D115" s="21" t="s">
        <v>313</v>
      </c>
      <c r="E115" s="23">
        <v>0.60287511230907453</v>
      </c>
      <c r="F115" s="23">
        <v>2.6954177897574125E-2</v>
      </c>
      <c r="G115" s="23">
        <v>0.14375561545372867</v>
      </c>
      <c r="H115" s="23">
        <v>9.3441150044923635E-2</v>
      </c>
      <c r="I115" s="23">
        <v>8.1761006289308172E-2</v>
      </c>
      <c r="J115" s="23">
        <v>4.7619047619047616E-2</v>
      </c>
      <c r="K115" s="23">
        <v>4.4923629829290209E-3</v>
      </c>
      <c r="L115" s="24">
        <v>5565</v>
      </c>
      <c r="M115" s="23" t="s">
        <v>588</v>
      </c>
      <c r="N115" s="23" t="s">
        <v>588</v>
      </c>
      <c r="O115" s="23" t="s">
        <v>588</v>
      </c>
      <c r="P115" s="23" t="s">
        <v>588</v>
      </c>
      <c r="Q115" s="23" t="s">
        <v>588</v>
      </c>
      <c r="R115" s="23" t="s">
        <v>588</v>
      </c>
      <c r="S115" s="23" t="s">
        <v>588</v>
      </c>
      <c r="T115" s="24" t="s">
        <v>588</v>
      </c>
    </row>
    <row r="116" spans="2:20" x14ac:dyDescent="0.3">
      <c r="B116" s="33" t="s">
        <v>274</v>
      </c>
      <c r="C116" s="18" t="s">
        <v>482</v>
      </c>
      <c r="D116" s="21" t="s">
        <v>483</v>
      </c>
      <c r="E116" s="23">
        <v>0.72538141470180306</v>
      </c>
      <c r="F116" s="23">
        <v>1.1095700416088766E-2</v>
      </c>
      <c r="G116" s="23">
        <v>1.2482662968099861E-2</v>
      </c>
      <c r="H116" s="23">
        <v>1.3869625520110958E-2</v>
      </c>
      <c r="I116" s="23">
        <v>1.8030513176144243E-2</v>
      </c>
      <c r="J116" s="23">
        <v>3.0513176144244106E-2</v>
      </c>
      <c r="K116" s="23">
        <v>0.18862690707350901</v>
      </c>
      <c r="L116" s="24">
        <v>3605</v>
      </c>
      <c r="M116" s="23">
        <v>0.67647058823529416</v>
      </c>
      <c r="N116" s="23">
        <v>2.9411764705882353E-2</v>
      </c>
      <c r="O116" s="23">
        <v>2.9411764705882353E-2</v>
      </c>
      <c r="P116" s="23">
        <v>0</v>
      </c>
      <c r="Q116" s="23">
        <v>2.9411764705882353E-2</v>
      </c>
      <c r="R116" s="23">
        <v>5.8823529411764705E-2</v>
      </c>
      <c r="S116" s="23">
        <v>0.23529411764705882</v>
      </c>
      <c r="T116" s="24">
        <v>170</v>
      </c>
    </row>
    <row r="117" spans="2:20" x14ac:dyDescent="0.3">
      <c r="B117" s="33" t="s">
        <v>274</v>
      </c>
      <c r="C117" s="18" t="s">
        <v>484</v>
      </c>
      <c r="D117" s="21" t="s">
        <v>485</v>
      </c>
      <c r="E117" s="23">
        <v>0.71052631578947367</v>
      </c>
      <c r="F117" s="23">
        <v>3.2894736842105261E-3</v>
      </c>
      <c r="G117" s="23">
        <v>3.2894736842105261E-3</v>
      </c>
      <c r="H117" s="23">
        <v>0</v>
      </c>
      <c r="I117" s="23">
        <v>6.5789473684210523E-3</v>
      </c>
      <c r="J117" s="23">
        <v>1.3157894736842105E-2</v>
      </c>
      <c r="K117" s="23">
        <v>0.26644736842105265</v>
      </c>
      <c r="L117" s="24">
        <v>1520</v>
      </c>
      <c r="M117" s="23">
        <v>0.7142857142857143</v>
      </c>
      <c r="N117" s="23">
        <v>0</v>
      </c>
      <c r="O117" s="23">
        <v>0</v>
      </c>
      <c r="P117" s="23">
        <v>0</v>
      </c>
      <c r="Q117" s="23">
        <v>0</v>
      </c>
      <c r="R117" s="23">
        <v>0</v>
      </c>
      <c r="S117" s="23">
        <v>0.2857142857142857</v>
      </c>
      <c r="T117" s="24">
        <v>70</v>
      </c>
    </row>
    <row r="118" spans="2:20" x14ac:dyDescent="0.3">
      <c r="B118" s="33" t="s">
        <v>274</v>
      </c>
      <c r="C118" s="18" t="s">
        <v>81</v>
      </c>
      <c r="D118" s="21" t="s">
        <v>318</v>
      </c>
      <c r="E118" s="23" t="s">
        <v>588</v>
      </c>
      <c r="F118" s="23" t="s">
        <v>588</v>
      </c>
      <c r="G118" s="23" t="s">
        <v>588</v>
      </c>
      <c r="H118" s="23" t="s">
        <v>588</v>
      </c>
      <c r="I118" s="23" t="s">
        <v>588</v>
      </c>
      <c r="J118" s="23" t="s">
        <v>588</v>
      </c>
      <c r="K118" s="23" t="s">
        <v>588</v>
      </c>
      <c r="L118" s="24" t="s">
        <v>588</v>
      </c>
      <c r="M118" s="23" t="s">
        <v>588</v>
      </c>
      <c r="N118" s="23" t="s">
        <v>588</v>
      </c>
      <c r="O118" s="23" t="s">
        <v>588</v>
      </c>
      <c r="P118" s="23" t="s">
        <v>588</v>
      </c>
      <c r="Q118" s="23" t="s">
        <v>588</v>
      </c>
      <c r="R118" s="23" t="s">
        <v>588</v>
      </c>
      <c r="S118" s="23" t="s">
        <v>588</v>
      </c>
      <c r="T118" s="24" t="s">
        <v>588</v>
      </c>
    </row>
    <row r="119" spans="2:20" x14ac:dyDescent="0.3">
      <c r="B119" s="33" t="s">
        <v>274</v>
      </c>
      <c r="C119" s="18" t="s">
        <v>82</v>
      </c>
      <c r="D119" s="21" t="s">
        <v>319</v>
      </c>
      <c r="E119" s="23" t="s">
        <v>588</v>
      </c>
      <c r="F119" s="23" t="s">
        <v>588</v>
      </c>
      <c r="G119" s="23" t="s">
        <v>588</v>
      </c>
      <c r="H119" s="23" t="s">
        <v>588</v>
      </c>
      <c r="I119" s="23" t="s">
        <v>588</v>
      </c>
      <c r="J119" s="23" t="s">
        <v>588</v>
      </c>
      <c r="K119" s="23" t="s">
        <v>588</v>
      </c>
      <c r="L119" s="24" t="s">
        <v>588</v>
      </c>
      <c r="M119" s="23" t="s">
        <v>588</v>
      </c>
      <c r="N119" s="23" t="s">
        <v>588</v>
      </c>
      <c r="O119" s="23" t="s">
        <v>588</v>
      </c>
      <c r="P119" s="23" t="s">
        <v>588</v>
      </c>
      <c r="Q119" s="23" t="s">
        <v>588</v>
      </c>
      <c r="R119" s="23" t="s">
        <v>588</v>
      </c>
      <c r="S119" s="23" t="s">
        <v>588</v>
      </c>
      <c r="T119" s="24" t="s">
        <v>588</v>
      </c>
    </row>
    <row r="120" spans="2:20" x14ac:dyDescent="0.3">
      <c r="B120" s="33" t="s">
        <v>274</v>
      </c>
      <c r="C120" s="18" t="s">
        <v>486</v>
      </c>
      <c r="D120" s="21" t="s">
        <v>487</v>
      </c>
      <c r="E120" s="23">
        <v>0.65423728813559323</v>
      </c>
      <c r="F120" s="23">
        <v>6.7796610169491523E-3</v>
      </c>
      <c r="G120" s="23">
        <v>5.084745762711864E-3</v>
      </c>
      <c r="H120" s="23">
        <v>5.084745762711864E-3</v>
      </c>
      <c r="I120" s="23">
        <v>6.7796610169491523E-3</v>
      </c>
      <c r="J120" s="23">
        <v>3.5593220338983052E-2</v>
      </c>
      <c r="K120" s="23">
        <v>0.28644067796610168</v>
      </c>
      <c r="L120" s="24">
        <v>2950</v>
      </c>
      <c r="M120" s="23" t="s">
        <v>588</v>
      </c>
      <c r="N120" s="23" t="s">
        <v>588</v>
      </c>
      <c r="O120" s="23" t="s">
        <v>588</v>
      </c>
      <c r="P120" s="23" t="s">
        <v>588</v>
      </c>
      <c r="Q120" s="23" t="s">
        <v>588</v>
      </c>
      <c r="R120" s="23" t="s">
        <v>588</v>
      </c>
      <c r="S120" s="23" t="s">
        <v>588</v>
      </c>
      <c r="T120" s="24" t="s">
        <v>588</v>
      </c>
    </row>
    <row r="121" spans="2:20" x14ac:dyDescent="0.3">
      <c r="B121" s="33" t="s">
        <v>274</v>
      </c>
      <c r="C121" s="18" t="s">
        <v>85</v>
      </c>
      <c r="D121" s="21" t="s">
        <v>184</v>
      </c>
      <c r="E121" s="23">
        <v>0.84516129032258069</v>
      </c>
      <c r="F121" s="23">
        <v>6.4516129032258064E-3</v>
      </c>
      <c r="G121" s="23">
        <v>9.0322580645161299E-3</v>
      </c>
      <c r="H121" s="23">
        <v>5.1612903225806452E-3</v>
      </c>
      <c r="I121" s="23">
        <v>7.7419354838709677E-3</v>
      </c>
      <c r="J121" s="23">
        <v>0.12645161290322582</v>
      </c>
      <c r="K121" s="23">
        <v>0</v>
      </c>
      <c r="L121" s="24">
        <v>3875</v>
      </c>
      <c r="M121" s="23" t="s">
        <v>588</v>
      </c>
      <c r="N121" s="23" t="s">
        <v>588</v>
      </c>
      <c r="O121" s="23" t="s">
        <v>588</v>
      </c>
      <c r="P121" s="23" t="s">
        <v>588</v>
      </c>
      <c r="Q121" s="23" t="s">
        <v>588</v>
      </c>
      <c r="R121" s="23" t="s">
        <v>588</v>
      </c>
      <c r="S121" s="23" t="s">
        <v>588</v>
      </c>
      <c r="T121" s="24" t="s">
        <v>588</v>
      </c>
    </row>
    <row r="122" spans="2:20" x14ac:dyDescent="0.3">
      <c r="B122" s="33" t="s">
        <v>274</v>
      </c>
      <c r="C122" s="18" t="s">
        <v>488</v>
      </c>
      <c r="D122" s="21" t="s">
        <v>489</v>
      </c>
      <c r="E122" s="23">
        <v>0.75074183976261133</v>
      </c>
      <c r="F122" s="23">
        <v>5.9347181008902079E-3</v>
      </c>
      <c r="G122" s="23">
        <v>5.9347181008902079E-3</v>
      </c>
      <c r="H122" s="23">
        <v>2.967359050445104E-3</v>
      </c>
      <c r="I122" s="23">
        <v>1.483679525222552E-2</v>
      </c>
      <c r="J122" s="23">
        <v>2.6706231454005934E-2</v>
      </c>
      <c r="K122" s="23">
        <v>0.19287833827893175</v>
      </c>
      <c r="L122" s="24">
        <v>1685</v>
      </c>
      <c r="M122" s="23" t="s">
        <v>588</v>
      </c>
      <c r="N122" s="23" t="s">
        <v>588</v>
      </c>
      <c r="O122" s="23" t="s">
        <v>588</v>
      </c>
      <c r="P122" s="23" t="s">
        <v>588</v>
      </c>
      <c r="Q122" s="23" t="s">
        <v>588</v>
      </c>
      <c r="R122" s="23" t="s">
        <v>588</v>
      </c>
      <c r="S122" s="23" t="s">
        <v>588</v>
      </c>
      <c r="T122" s="24" t="s">
        <v>588</v>
      </c>
    </row>
    <row r="123" spans="2:20" x14ac:dyDescent="0.3">
      <c r="B123" s="33" t="s">
        <v>274</v>
      </c>
      <c r="C123" s="18" t="s">
        <v>591</v>
      </c>
      <c r="D123" s="21" t="s">
        <v>592</v>
      </c>
      <c r="E123" s="23">
        <v>0.62485875706214689</v>
      </c>
      <c r="F123" s="23">
        <v>1.5819209039548022E-2</v>
      </c>
      <c r="G123" s="23">
        <v>2.9378531073446328E-2</v>
      </c>
      <c r="H123" s="23">
        <v>3.954802259887006E-2</v>
      </c>
      <c r="I123" s="23">
        <v>4.0677966101694912E-2</v>
      </c>
      <c r="J123" s="23">
        <v>3.1638418079096044E-2</v>
      </c>
      <c r="K123" s="23">
        <v>0.21694915254237288</v>
      </c>
      <c r="L123" s="24">
        <v>4425</v>
      </c>
      <c r="M123" s="23" t="s">
        <v>588</v>
      </c>
      <c r="N123" s="23" t="s">
        <v>588</v>
      </c>
      <c r="O123" s="23" t="s">
        <v>588</v>
      </c>
      <c r="P123" s="23" t="s">
        <v>588</v>
      </c>
      <c r="Q123" s="23" t="s">
        <v>588</v>
      </c>
      <c r="R123" s="23" t="s">
        <v>588</v>
      </c>
      <c r="S123" s="23" t="s">
        <v>588</v>
      </c>
      <c r="T123" s="24" t="s">
        <v>588</v>
      </c>
    </row>
    <row r="124" spans="2:20" x14ac:dyDescent="0.3">
      <c r="B124" s="33" t="s">
        <v>274</v>
      </c>
      <c r="C124" s="18" t="s">
        <v>490</v>
      </c>
      <c r="D124" s="21" t="s">
        <v>491</v>
      </c>
      <c r="E124" s="23" t="s">
        <v>588</v>
      </c>
      <c r="F124" s="23" t="s">
        <v>588</v>
      </c>
      <c r="G124" s="23" t="s">
        <v>588</v>
      </c>
      <c r="H124" s="23" t="s">
        <v>588</v>
      </c>
      <c r="I124" s="23" t="s">
        <v>588</v>
      </c>
      <c r="J124" s="23" t="s">
        <v>588</v>
      </c>
      <c r="K124" s="23" t="s">
        <v>588</v>
      </c>
      <c r="L124" s="24" t="s">
        <v>588</v>
      </c>
      <c r="M124" s="23" t="s">
        <v>588</v>
      </c>
      <c r="N124" s="23" t="s">
        <v>588</v>
      </c>
      <c r="O124" s="23" t="s">
        <v>588</v>
      </c>
      <c r="P124" s="23" t="s">
        <v>588</v>
      </c>
      <c r="Q124" s="23" t="s">
        <v>588</v>
      </c>
      <c r="R124" s="23" t="s">
        <v>588</v>
      </c>
      <c r="S124" s="23" t="s">
        <v>588</v>
      </c>
      <c r="T124" s="24" t="s">
        <v>588</v>
      </c>
    </row>
    <row r="125" spans="2:20" x14ac:dyDescent="0.3">
      <c r="B125" s="33" t="s">
        <v>274</v>
      </c>
      <c r="C125" s="18" t="s">
        <v>89</v>
      </c>
      <c r="D125" s="21" t="s">
        <v>186</v>
      </c>
      <c r="E125" s="23" t="s">
        <v>588</v>
      </c>
      <c r="F125" s="23" t="s">
        <v>588</v>
      </c>
      <c r="G125" s="23" t="s">
        <v>588</v>
      </c>
      <c r="H125" s="23" t="s">
        <v>588</v>
      </c>
      <c r="I125" s="23" t="s">
        <v>588</v>
      </c>
      <c r="J125" s="23" t="s">
        <v>588</v>
      </c>
      <c r="K125" s="23" t="s">
        <v>588</v>
      </c>
      <c r="L125" s="24" t="s">
        <v>588</v>
      </c>
      <c r="M125" s="23" t="s">
        <v>588</v>
      </c>
      <c r="N125" s="23" t="s">
        <v>588</v>
      </c>
      <c r="O125" s="23" t="s">
        <v>588</v>
      </c>
      <c r="P125" s="23" t="s">
        <v>588</v>
      </c>
      <c r="Q125" s="23" t="s">
        <v>588</v>
      </c>
      <c r="R125" s="23" t="s">
        <v>588</v>
      </c>
      <c r="S125" s="23" t="s">
        <v>588</v>
      </c>
      <c r="T125" s="24" t="s">
        <v>588</v>
      </c>
    </row>
    <row r="126" spans="2:20" x14ac:dyDescent="0.3">
      <c r="B126" s="33" t="s">
        <v>274</v>
      </c>
      <c r="C126" s="18" t="s">
        <v>476</v>
      </c>
      <c r="D126" s="21" t="s">
        <v>477</v>
      </c>
      <c r="E126" s="23" t="s">
        <v>588</v>
      </c>
      <c r="F126" s="23" t="s">
        <v>588</v>
      </c>
      <c r="G126" s="23" t="s">
        <v>588</v>
      </c>
      <c r="H126" s="23" t="s">
        <v>588</v>
      </c>
      <c r="I126" s="23" t="s">
        <v>588</v>
      </c>
      <c r="J126" s="23" t="s">
        <v>588</v>
      </c>
      <c r="K126" s="23" t="s">
        <v>588</v>
      </c>
      <c r="L126" s="24" t="s">
        <v>588</v>
      </c>
      <c r="M126" s="23" t="s">
        <v>588</v>
      </c>
      <c r="N126" s="23" t="s">
        <v>588</v>
      </c>
      <c r="O126" s="23" t="s">
        <v>588</v>
      </c>
      <c r="P126" s="23" t="s">
        <v>588</v>
      </c>
      <c r="Q126" s="23" t="s">
        <v>588</v>
      </c>
      <c r="R126" s="23" t="s">
        <v>588</v>
      </c>
      <c r="S126" s="23" t="s">
        <v>588</v>
      </c>
      <c r="T126" s="24" t="s">
        <v>588</v>
      </c>
    </row>
    <row r="127" spans="2:20" x14ac:dyDescent="0.3">
      <c r="B127" s="33" t="s">
        <v>274</v>
      </c>
      <c r="C127" s="18" t="s">
        <v>92</v>
      </c>
      <c r="D127" s="21" t="s">
        <v>189</v>
      </c>
      <c r="E127" s="23">
        <v>0.90770694576593725</v>
      </c>
      <c r="F127" s="23">
        <v>1.7126546146527116E-2</v>
      </c>
      <c r="G127" s="23">
        <v>1.0466222645099905E-2</v>
      </c>
      <c r="H127" s="23">
        <v>8.5632730732635581E-3</v>
      </c>
      <c r="I127" s="23">
        <v>1.9029495718363464E-3</v>
      </c>
      <c r="J127" s="23">
        <v>1.5223596574690771E-2</v>
      </c>
      <c r="K127" s="23">
        <v>3.9010466222645097E-2</v>
      </c>
      <c r="L127" s="24">
        <v>5255</v>
      </c>
      <c r="M127" s="23">
        <v>0.89473684210526316</v>
      </c>
      <c r="N127" s="23">
        <v>1.3157894736842105E-2</v>
      </c>
      <c r="O127" s="23">
        <v>1.3157894736842105E-2</v>
      </c>
      <c r="P127" s="23">
        <v>0</v>
      </c>
      <c r="Q127" s="23">
        <v>0</v>
      </c>
      <c r="R127" s="23">
        <v>2.6315789473684209E-2</v>
      </c>
      <c r="S127" s="23">
        <v>6.5789473684210523E-2</v>
      </c>
      <c r="T127" s="24">
        <v>380</v>
      </c>
    </row>
    <row r="128" spans="2:20" x14ac:dyDescent="0.3">
      <c r="B128" s="33" t="s">
        <v>274</v>
      </c>
      <c r="C128" s="18" t="s">
        <v>93</v>
      </c>
      <c r="D128" s="21" t="s">
        <v>190</v>
      </c>
      <c r="E128" s="23">
        <v>0.89928057553956831</v>
      </c>
      <c r="F128" s="23">
        <v>2.3980815347721821E-3</v>
      </c>
      <c r="G128" s="23">
        <v>7.1942446043165471E-3</v>
      </c>
      <c r="H128" s="23">
        <v>2.3980815347721821E-3</v>
      </c>
      <c r="I128" s="23">
        <v>2.1582733812949641E-2</v>
      </c>
      <c r="J128" s="23">
        <v>3.8369304556354913E-2</v>
      </c>
      <c r="K128" s="23">
        <v>2.6378896882494004E-2</v>
      </c>
      <c r="L128" s="24">
        <v>2085</v>
      </c>
      <c r="M128" s="23">
        <v>0.88461538461538458</v>
      </c>
      <c r="N128" s="23">
        <v>0</v>
      </c>
      <c r="O128" s="23">
        <v>0</v>
      </c>
      <c r="P128" s="23">
        <v>0</v>
      </c>
      <c r="Q128" s="23">
        <v>3.8461538461538464E-2</v>
      </c>
      <c r="R128" s="23">
        <v>3.8461538461538464E-2</v>
      </c>
      <c r="S128" s="23">
        <v>3.8461538461538464E-2</v>
      </c>
      <c r="T128" s="24">
        <v>130</v>
      </c>
    </row>
    <row r="129" spans="2:20" x14ac:dyDescent="0.3">
      <c r="B129" s="33" t="s">
        <v>274</v>
      </c>
      <c r="C129" s="18" t="s">
        <v>94</v>
      </c>
      <c r="D129" s="21" t="s">
        <v>322</v>
      </c>
      <c r="E129" s="23">
        <v>0.76851025869759149</v>
      </c>
      <c r="F129" s="23">
        <v>8.9206066012488851E-3</v>
      </c>
      <c r="G129" s="23">
        <v>2.9438001784121322E-2</v>
      </c>
      <c r="H129" s="23">
        <v>1.4719000892060661E-2</v>
      </c>
      <c r="I129" s="23">
        <v>1.5165031222123104E-2</v>
      </c>
      <c r="J129" s="23">
        <v>8.4745762711864406E-3</v>
      </c>
      <c r="K129" s="23">
        <v>0.15477252453166815</v>
      </c>
      <c r="L129" s="24">
        <v>11210</v>
      </c>
      <c r="M129" s="23" t="s">
        <v>588</v>
      </c>
      <c r="N129" s="23" t="s">
        <v>588</v>
      </c>
      <c r="O129" s="23" t="s">
        <v>588</v>
      </c>
      <c r="P129" s="23" t="s">
        <v>588</v>
      </c>
      <c r="Q129" s="23" t="s">
        <v>588</v>
      </c>
      <c r="R129" s="23" t="s">
        <v>588</v>
      </c>
      <c r="S129" s="23" t="s">
        <v>588</v>
      </c>
      <c r="T129" s="24" t="s">
        <v>588</v>
      </c>
    </row>
    <row r="130" spans="2:20" x14ac:dyDescent="0.3">
      <c r="B130" s="33" t="s">
        <v>274</v>
      </c>
      <c r="C130" s="18" t="s">
        <v>95</v>
      </c>
      <c r="D130" s="21" t="s">
        <v>323</v>
      </c>
      <c r="E130" s="23">
        <v>0.63988919667590027</v>
      </c>
      <c r="F130" s="23">
        <v>8.3102493074792248E-3</v>
      </c>
      <c r="G130" s="23">
        <v>3.4626038781163437E-2</v>
      </c>
      <c r="H130" s="23">
        <v>6.9252077562326868E-3</v>
      </c>
      <c r="I130" s="23">
        <v>4.5706371191135735E-2</v>
      </c>
      <c r="J130" s="23">
        <v>0.26454293628808867</v>
      </c>
      <c r="K130" s="23">
        <v>0</v>
      </c>
      <c r="L130" s="24">
        <v>3610</v>
      </c>
      <c r="M130" s="23" t="s">
        <v>588</v>
      </c>
      <c r="N130" s="23" t="s">
        <v>588</v>
      </c>
      <c r="O130" s="23" t="s">
        <v>588</v>
      </c>
      <c r="P130" s="23" t="s">
        <v>588</v>
      </c>
      <c r="Q130" s="23" t="s">
        <v>588</v>
      </c>
      <c r="R130" s="23" t="s">
        <v>588</v>
      </c>
      <c r="S130" s="23" t="s">
        <v>588</v>
      </c>
      <c r="T130" s="24" t="s">
        <v>588</v>
      </c>
    </row>
    <row r="131" spans="2:20" x14ac:dyDescent="0.3">
      <c r="B131" s="33" t="s">
        <v>274</v>
      </c>
      <c r="C131" s="18" t="s">
        <v>96</v>
      </c>
      <c r="D131" s="21" t="s">
        <v>191</v>
      </c>
      <c r="E131" s="23">
        <v>0.90637191157347208</v>
      </c>
      <c r="F131" s="23">
        <v>9.5361941915908105E-3</v>
      </c>
      <c r="G131" s="23">
        <v>1.2136974425661032E-2</v>
      </c>
      <c r="H131" s="23">
        <v>3.9011703511053317E-3</v>
      </c>
      <c r="I131" s="23">
        <v>3.9011703511053317E-3</v>
      </c>
      <c r="J131" s="23">
        <v>1.517121803207629E-2</v>
      </c>
      <c r="K131" s="23">
        <v>4.94148244473342E-2</v>
      </c>
      <c r="L131" s="24">
        <v>11535</v>
      </c>
      <c r="M131" s="23">
        <v>0.88095238095238093</v>
      </c>
      <c r="N131" s="23">
        <v>1.1904761904761904E-2</v>
      </c>
      <c r="O131" s="23">
        <v>1.5873015873015872E-2</v>
      </c>
      <c r="P131" s="23">
        <v>3.968253968253968E-3</v>
      </c>
      <c r="Q131" s="23">
        <v>3.968253968253968E-3</v>
      </c>
      <c r="R131" s="23">
        <v>1.984126984126984E-2</v>
      </c>
      <c r="S131" s="23">
        <v>5.9523809523809521E-2</v>
      </c>
      <c r="T131" s="24">
        <v>1260</v>
      </c>
    </row>
    <row r="132" spans="2:20" x14ac:dyDescent="0.3">
      <c r="B132" s="33" t="s">
        <v>274</v>
      </c>
      <c r="C132" s="18" t="s">
        <v>478</v>
      </c>
      <c r="D132" s="21" t="s">
        <v>479</v>
      </c>
      <c r="E132" s="23" t="s">
        <v>588</v>
      </c>
      <c r="F132" s="23" t="s">
        <v>588</v>
      </c>
      <c r="G132" s="23" t="s">
        <v>588</v>
      </c>
      <c r="H132" s="23" t="s">
        <v>588</v>
      </c>
      <c r="I132" s="23" t="s">
        <v>588</v>
      </c>
      <c r="J132" s="23" t="s">
        <v>588</v>
      </c>
      <c r="K132" s="23" t="s">
        <v>588</v>
      </c>
      <c r="L132" s="24" t="s">
        <v>588</v>
      </c>
      <c r="M132" s="23" t="s">
        <v>588</v>
      </c>
      <c r="N132" s="23" t="s">
        <v>588</v>
      </c>
      <c r="O132" s="23" t="s">
        <v>588</v>
      </c>
      <c r="P132" s="23" t="s">
        <v>588</v>
      </c>
      <c r="Q132" s="23" t="s">
        <v>588</v>
      </c>
      <c r="R132" s="23" t="s">
        <v>588</v>
      </c>
      <c r="S132" s="23" t="s">
        <v>588</v>
      </c>
      <c r="T132" s="24" t="s">
        <v>588</v>
      </c>
    </row>
    <row r="133" spans="2:20" x14ac:dyDescent="0.3">
      <c r="B133" s="33" t="s">
        <v>274</v>
      </c>
      <c r="C133" s="18" t="s">
        <v>100</v>
      </c>
      <c r="D133" s="21" t="s">
        <v>194</v>
      </c>
      <c r="E133" s="23">
        <v>0.92282430213464695</v>
      </c>
      <c r="F133" s="23">
        <v>6.5681444991789817E-3</v>
      </c>
      <c r="G133" s="23">
        <v>7.3891625615763543E-3</v>
      </c>
      <c r="H133" s="23">
        <v>4.9261083743842365E-3</v>
      </c>
      <c r="I133" s="23">
        <v>1.3957307060755337E-2</v>
      </c>
      <c r="J133" s="23">
        <v>1.0673234811165846E-2</v>
      </c>
      <c r="K133" s="23">
        <v>3.2840722495894911E-2</v>
      </c>
      <c r="L133" s="24">
        <v>6090</v>
      </c>
      <c r="M133" s="23" t="s">
        <v>588</v>
      </c>
      <c r="N133" s="23" t="s">
        <v>588</v>
      </c>
      <c r="O133" s="23" t="s">
        <v>588</v>
      </c>
      <c r="P133" s="23" t="s">
        <v>588</v>
      </c>
      <c r="Q133" s="23" t="s">
        <v>588</v>
      </c>
      <c r="R133" s="23" t="s">
        <v>588</v>
      </c>
      <c r="S133" s="23" t="s">
        <v>588</v>
      </c>
      <c r="T133" s="24" t="s">
        <v>588</v>
      </c>
    </row>
    <row r="134" spans="2:20" x14ac:dyDescent="0.3">
      <c r="B134" s="33" t="s">
        <v>274</v>
      </c>
      <c r="C134" s="18" t="s">
        <v>101</v>
      </c>
      <c r="D134" s="21" t="s">
        <v>195</v>
      </c>
      <c r="E134" s="23">
        <v>0.90877914951989025</v>
      </c>
      <c r="F134" s="23">
        <v>6.8587105624142658E-3</v>
      </c>
      <c r="G134" s="23">
        <v>1.9890260631001373E-2</v>
      </c>
      <c r="H134" s="23">
        <v>1.7832647462277092E-2</v>
      </c>
      <c r="I134" s="23">
        <v>1.8518518518518517E-2</v>
      </c>
      <c r="J134" s="23">
        <v>2.8120713305898493E-2</v>
      </c>
      <c r="K134" s="23">
        <v>0</v>
      </c>
      <c r="L134" s="24">
        <v>7290</v>
      </c>
      <c r="M134" s="23">
        <v>0.9285714285714286</v>
      </c>
      <c r="N134" s="23">
        <v>0</v>
      </c>
      <c r="O134" s="23">
        <v>3.5714285714285712E-2</v>
      </c>
      <c r="P134" s="23">
        <v>0</v>
      </c>
      <c r="Q134" s="23">
        <v>0</v>
      </c>
      <c r="R134" s="23">
        <v>3.5714285714285712E-2</v>
      </c>
      <c r="S134" s="23">
        <v>0</v>
      </c>
      <c r="T134" s="24">
        <v>140</v>
      </c>
    </row>
    <row r="135" spans="2:20" x14ac:dyDescent="0.3">
      <c r="B135" s="33" t="s">
        <v>274</v>
      </c>
      <c r="C135" s="18" t="s">
        <v>474</v>
      </c>
      <c r="D135" s="21" t="s">
        <v>475</v>
      </c>
      <c r="E135" s="23" t="s">
        <v>588</v>
      </c>
      <c r="F135" s="23" t="s">
        <v>588</v>
      </c>
      <c r="G135" s="23" t="s">
        <v>588</v>
      </c>
      <c r="H135" s="23" t="s">
        <v>588</v>
      </c>
      <c r="I135" s="23" t="s">
        <v>588</v>
      </c>
      <c r="J135" s="23" t="s">
        <v>588</v>
      </c>
      <c r="K135" s="23" t="s">
        <v>588</v>
      </c>
      <c r="L135" s="24" t="s">
        <v>588</v>
      </c>
      <c r="M135" s="23" t="s">
        <v>588</v>
      </c>
      <c r="N135" s="23" t="s">
        <v>588</v>
      </c>
      <c r="O135" s="23" t="s">
        <v>588</v>
      </c>
      <c r="P135" s="23" t="s">
        <v>588</v>
      </c>
      <c r="Q135" s="23" t="s">
        <v>588</v>
      </c>
      <c r="R135" s="23" t="s">
        <v>588</v>
      </c>
      <c r="S135" s="23" t="s">
        <v>588</v>
      </c>
      <c r="T135" s="24" t="s">
        <v>588</v>
      </c>
    </row>
    <row r="136" spans="2:20" x14ac:dyDescent="0.3">
      <c r="B136" s="33" t="s">
        <v>274</v>
      </c>
      <c r="C136" s="18" t="s">
        <v>105</v>
      </c>
      <c r="D136" s="21" t="s">
        <v>197</v>
      </c>
      <c r="E136" s="23">
        <v>0.62907735321528424</v>
      </c>
      <c r="F136" s="23">
        <v>2.2367194780987885E-2</v>
      </c>
      <c r="G136" s="23">
        <v>7.1761416589002799E-2</v>
      </c>
      <c r="H136" s="23">
        <v>3.3550792171481825E-2</v>
      </c>
      <c r="I136" s="23">
        <v>4.1006523765144458E-2</v>
      </c>
      <c r="J136" s="23">
        <v>1.6775396085740912E-2</v>
      </c>
      <c r="K136" s="23">
        <v>0.18452935694315004</v>
      </c>
      <c r="L136" s="24">
        <v>5365</v>
      </c>
      <c r="M136" s="23">
        <v>0.65476190476190477</v>
      </c>
      <c r="N136" s="23">
        <v>2.3809523809523808E-2</v>
      </c>
      <c r="O136" s="23">
        <v>5.9523809523809521E-2</v>
      </c>
      <c r="P136" s="23">
        <v>2.3809523809523808E-2</v>
      </c>
      <c r="Q136" s="23">
        <v>2.3809523809523808E-2</v>
      </c>
      <c r="R136" s="23">
        <v>2.3809523809523808E-2</v>
      </c>
      <c r="S136" s="23">
        <v>0.19047619047619047</v>
      </c>
      <c r="T136" s="24">
        <v>420</v>
      </c>
    </row>
    <row r="137" spans="2:20" x14ac:dyDescent="0.3">
      <c r="B137" s="33" t="s">
        <v>274</v>
      </c>
      <c r="C137" s="18" t="s">
        <v>111</v>
      </c>
      <c r="D137" s="21" t="s">
        <v>324</v>
      </c>
      <c r="E137" s="23" t="s">
        <v>588</v>
      </c>
      <c r="F137" s="23" t="s">
        <v>588</v>
      </c>
      <c r="G137" s="23" t="s">
        <v>588</v>
      </c>
      <c r="H137" s="23" t="s">
        <v>588</v>
      </c>
      <c r="I137" s="23" t="s">
        <v>588</v>
      </c>
      <c r="J137" s="23" t="s">
        <v>588</v>
      </c>
      <c r="K137" s="23" t="s">
        <v>588</v>
      </c>
      <c r="L137" s="24" t="s">
        <v>588</v>
      </c>
      <c r="M137" s="23" t="s">
        <v>588</v>
      </c>
      <c r="N137" s="23" t="s">
        <v>588</v>
      </c>
      <c r="O137" s="23" t="s">
        <v>588</v>
      </c>
      <c r="P137" s="23" t="s">
        <v>588</v>
      </c>
      <c r="Q137" s="23" t="s">
        <v>588</v>
      </c>
      <c r="R137" s="23" t="s">
        <v>588</v>
      </c>
      <c r="S137" s="23" t="s">
        <v>588</v>
      </c>
      <c r="T137" s="24" t="s">
        <v>588</v>
      </c>
    </row>
    <row r="138" spans="2:20" x14ac:dyDescent="0.3">
      <c r="B138" s="33" t="s">
        <v>274</v>
      </c>
      <c r="C138" s="18" t="s">
        <v>480</v>
      </c>
      <c r="D138" s="21" t="s">
        <v>481</v>
      </c>
      <c r="E138" s="23" t="s">
        <v>588</v>
      </c>
      <c r="F138" s="23" t="s">
        <v>588</v>
      </c>
      <c r="G138" s="23" t="s">
        <v>588</v>
      </c>
      <c r="H138" s="23" t="s">
        <v>588</v>
      </c>
      <c r="I138" s="23" t="s">
        <v>588</v>
      </c>
      <c r="J138" s="23" t="s">
        <v>588</v>
      </c>
      <c r="K138" s="23" t="s">
        <v>588</v>
      </c>
      <c r="L138" s="24" t="s">
        <v>588</v>
      </c>
      <c r="M138" s="23" t="s">
        <v>588</v>
      </c>
      <c r="N138" s="23" t="s">
        <v>588</v>
      </c>
      <c r="O138" s="23" t="s">
        <v>588</v>
      </c>
      <c r="P138" s="23" t="s">
        <v>588</v>
      </c>
      <c r="Q138" s="23" t="s">
        <v>588</v>
      </c>
      <c r="R138" s="23" t="s">
        <v>588</v>
      </c>
      <c r="S138" s="23" t="s">
        <v>588</v>
      </c>
      <c r="T138" s="24" t="s">
        <v>588</v>
      </c>
    </row>
    <row r="139" spans="2:20" x14ac:dyDescent="0.3">
      <c r="B139" s="33" t="s">
        <v>279</v>
      </c>
      <c r="C139" s="18" t="s">
        <v>76</v>
      </c>
      <c r="D139" s="21" t="s">
        <v>179</v>
      </c>
      <c r="E139" s="23">
        <v>0.76777020447906519</v>
      </c>
      <c r="F139" s="23">
        <v>8.7633885102239538E-3</v>
      </c>
      <c r="G139" s="23">
        <v>1.4605647517039922E-2</v>
      </c>
      <c r="H139" s="23">
        <v>5.3554040895813044E-3</v>
      </c>
      <c r="I139" s="23">
        <v>4.3816942551119769E-3</v>
      </c>
      <c r="J139" s="23">
        <v>0.19912366114897762</v>
      </c>
      <c r="K139" s="23">
        <v>0</v>
      </c>
      <c r="L139" s="24">
        <v>10270</v>
      </c>
      <c r="M139" s="23">
        <v>0.66666666666666663</v>
      </c>
      <c r="N139" s="23">
        <v>0</v>
      </c>
      <c r="O139" s="23">
        <v>0</v>
      </c>
      <c r="P139" s="23">
        <v>0</v>
      </c>
      <c r="Q139" s="23">
        <v>0</v>
      </c>
      <c r="R139" s="23">
        <v>0.33333333333333331</v>
      </c>
      <c r="S139" s="23">
        <v>0</v>
      </c>
      <c r="T139" s="24">
        <v>15</v>
      </c>
    </row>
    <row r="140" spans="2:20" x14ac:dyDescent="0.3">
      <c r="B140" s="33" t="s">
        <v>279</v>
      </c>
      <c r="C140" s="18" t="s">
        <v>499</v>
      </c>
      <c r="D140" s="21" t="s">
        <v>500</v>
      </c>
      <c r="E140" s="23" t="s">
        <v>588</v>
      </c>
      <c r="F140" s="23" t="s">
        <v>588</v>
      </c>
      <c r="G140" s="23" t="s">
        <v>588</v>
      </c>
      <c r="H140" s="23" t="s">
        <v>588</v>
      </c>
      <c r="I140" s="23" t="s">
        <v>588</v>
      </c>
      <c r="J140" s="23" t="s">
        <v>588</v>
      </c>
      <c r="K140" s="23" t="s">
        <v>588</v>
      </c>
      <c r="L140" s="24" t="s">
        <v>588</v>
      </c>
      <c r="M140" s="23" t="s">
        <v>588</v>
      </c>
      <c r="N140" s="23" t="s">
        <v>588</v>
      </c>
      <c r="O140" s="23" t="s">
        <v>588</v>
      </c>
      <c r="P140" s="23" t="s">
        <v>588</v>
      </c>
      <c r="Q140" s="23" t="s">
        <v>588</v>
      </c>
      <c r="R140" s="23" t="s">
        <v>588</v>
      </c>
      <c r="S140" s="23" t="s">
        <v>588</v>
      </c>
      <c r="T140" s="24" t="s">
        <v>588</v>
      </c>
    </row>
    <row r="141" spans="2:20" x14ac:dyDescent="0.3">
      <c r="B141" s="33" t="s">
        <v>279</v>
      </c>
      <c r="C141" s="18" t="s">
        <v>495</v>
      </c>
      <c r="D141" s="21" t="s">
        <v>496</v>
      </c>
      <c r="E141" s="23" t="s">
        <v>588</v>
      </c>
      <c r="F141" s="23" t="s">
        <v>588</v>
      </c>
      <c r="G141" s="23" t="s">
        <v>588</v>
      </c>
      <c r="H141" s="23" t="s">
        <v>588</v>
      </c>
      <c r="I141" s="23" t="s">
        <v>588</v>
      </c>
      <c r="J141" s="23" t="s">
        <v>588</v>
      </c>
      <c r="K141" s="23" t="s">
        <v>588</v>
      </c>
      <c r="L141" s="24" t="s">
        <v>588</v>
      </c>
      <c r="M141" s="23" t="s">
        <v>588</v>
      </c>
      <c r="N141" s="23" t="s">
        <v>588</v>
      </c>
      <c r="O141" s="23" t="s">
        <v>588</v>
      </c>
      <c r="P141" s="23" t="s">
        <v>588</v>
      </c>
      <c r="Q141" s="23" t="s">
        <v>588</v>
      </c>
      <c r="R141" s="23" t="s">
        <v>588</v>
      </c>
      <c r="S141" s="23" t="s">
        <v>588</v>
      </c>
      <c r="T141" s="24" t="s">
        <v>588</v>
      </c>
    </row>
    <row r="142" spans="2:20" x14ac:dyDescent="0.3">
      <c r="B142" s="33" t="s">
        <v>279</v>
      </c>
      <c r="C142" s="18" t="s">
        <v>80</v>
      </c>
      <c r="D142" s="21" t="s">
        <v>325</v>
      </c>
      <c r="E142" s="23">
        <v>0.85833333333333328</v>
      </c>
      <c r="F142" s="23">
        <v>1.4583333333333334E-2</v>
      </c>
      <c r="G142" s="23">
        <v>2.0833333333333332E-2</v>
      </c>
      <c r="H142" s="23">
        <v>1.8749999999999999E-2</v>
      </c>
      <c r="I142" s="23">
        <v>1.6666666666666666E-2</v>
      </c>
      <c r="J142" s="23">
        <v>5.6250000000000001E-2</v>
      </c>
      <c r="K142" s="23">
        <v>1.4583333333333334E-2</v>
      </c>
      <c r="L142" s="24">
        <v>2400</v>
      </c>
      <c r="M142" s="23">
        <v>0.8666666666666667</v>
      </c>
      <c r="N142" s="23">
        <v>0</v>
      </c>
      <c r="O142" s="23">
        <v>0</v>
      </c>
      <c r="P142" s="23">
        <v>0</v>
      </c>
      <c r="Q142" s="23">
        <v>0</v>
      </c>
      <c r="R142" s="23">
        <v>6.6666666666666666E-2</v>
      </c>
      <c r="S142" s="23">
        <v>0</v>
      </c>
      <c r="T142" s="24">
        <v>75</v>
      </c>
    </row>
    <row r="143" spans="2:20" x14ac:dyDescent="0.3">
      <c r="B143" s="33" t="s">
        <v>279</v>
      </c>
      <c r="C143" s="18" t="s">
        <v>84</v>
      </c>
      <c r="D143" s="21" t="s">
        <v>183</v>
      </c>
      <c r="E143" s="23" t="s">
        <v>588</v>
      </c>
      <c r="F143" s="23" t="s">
        <v>588</v>
      </c>
      <c r="G143" s="23" t="s">
        <v>588</v>
      </c>
      <c r="H143" s="23" t="s">
        <v>588</v>
      </c>
      <c r="I143" s="23" t="s">
        <v>588</v>
      </c>
      <c r="J143" s="23" t="s">
        <v>588</v>
      </c>
      <c r="K143" s="23" t="s">
        <v>588</v>
      </c>
      <c r="L143" s="24" t="s">
        <v>588</v>
      </c>
      <c r="M143" s="23" t="s">
        <v>588</v>
      </c>
      <c r="N143" s="23" t="s">
        <v>588</v>
      </c>
      <c r="O143" s="23" t="s">
        <v>588</v>
      </c>
      <c r="P143" s="23" t="s">
        <v>588</v>
      </c>
      <c r="Q143" s="23" t="s">
        <v>588</v>
      </c>
      <c r="R143" s="23" t="s">
        <v>588</v>
      </c>
      <c r="S143" s="23" t="s">
        <v>588</v>
      </c>
      <c r="T143" s="24" t="s">
        <v>588</v>
      </c>
    </row>
    <row r="144" spans="2:20" x14ac:dyDescent="0.3">
      <c r="B144" s="33" t="s">
        <v>279</v>
      </c>
      <c r="C144" s="18" t="s">
        <v>88</v>
      </c>
      <c r="D144" s="21" t="s">
        <v>185</v>
      </c>
      <c r="E144" s="23">
        <v>0.88907014681892338</v>
      </c>
      <c r="F144" s="23">
        <v>2.1207177814029365E-2</v>
      </c>
      <c r="G144" s="23">
        <v>2.7732463295269169E-2</v>
      </c>
      <c r="H144" s="23">
        <v>1.3050570962479609E-2</v>
      </c>
      <c r="I144" s="23">
        <v>1.1419249592169658E-2</v>
      </c>
      <c r="J144" s="23">
        <v>2.4469820554649267E-2</v>
      </c>
      <c r="K144" s="23">
        <v>1.468189233278956E-2</v>
      </c>
      <c r="L144" s="24">
        <v>3065</v>
      </c>
      <c r="M144" s="23">
        <v>0.90588235294117647</v>
      </c>
      <c r="N144" s="23">
        <v>1.1764705882352941E-2</v>
      </c>
      <c r="O144" s="23">
        <v>3.5294117647058823E-2</v>
      </c>
      <c r="P144" s="23">
        <v>0</v>
      </c>
      <c r="Q144" s="23">
        <v>1.1764705882352941E-2</v>
      </c>
      <c r="R144" s="23">
        <v>2.3529411764705882E-2</v>
      </c>
      <c r="S144" s="23">
        <v>1.1764705882352941E-2</v>
      </c>
      <c r="T144" s="24">
        <v>425</v>
      </c>
    </row>
    <row r="145" spans="2:20" x14ac:dyDescent="0.3">
      <c r="B145" s="33" t="s">
        <v>279</v>
      </c>
      <c r="C145" s="18" t="s">
        <v>72</v>
      </c>
      <c r="D145" s="21" t="s">
        <v>175</v>
      </c>
      <c r="E145" s="23" t="s">
        <v>588</v>
      </c>
      <c r="F145" s="23" t="s">
        <v>588</v>
      </c>
      <c r="G145" s="23" t="s">
        <v>588</v>
      </c>
      <c r="H145" s="23" t="s">
        <v>588</v>
      </c>
      <c r="I145" s="23" t="s">
        <v>588</v>
      </c>
      <c r="J145" s="23" t="s">
        <v>588</v>
      </c>
      <c r="K145" s="23" t="s">
        <v>588</v>
      </c>
      <c r="L145" s="24" t="s">
        <v>588</v>
      </c>
      <c r="M145" s="23" t="s">
        <v>588</v>
      </c>
      <c r="N145" s="23" t="s">
        <v>588</v>
      </c>
      <c r="O145" s="23" t="s">
        <v>588</v>
      </c>
      <c r="P145" s="23" t="s">
        <v>588</v>
      </c>
      <c r="Q145" s="23" t="s">
        <v>588</v>
      </c>
      <c r="R145" s="23" t="s">
        <v>588</v>
      </c>
      <c r="S145" s="23" t="s">
        <v>588</v>
      </c>
      <c r="T145" s="24" t="s">
        <v>588</v>
      </c>
    </row>
    <row r="146" spans="2:20" x14ac:dyDescent="0.3">
      <c r="B146" s="33" t="s">
        <v>279</v>
      </c>
      <c r="C146" s="18" t="s">
        <v>90</v>
      </c>
      <c r="D146" s="21" t="s">
        <v>187</v>
      </c>
      <c r="E146" s="23">
        <v>0.58015597920277295</v>
      </c>
      <c r="F146" s="23">
        <v>3.8994800693240898E-2</v>
      </c>
      <c r="G146" s="23">
        <v>0.16247833622183708</v>
      </c>
      <c r="H146" s="23">
        <v>9.4020797227036393E-2</v>
      </c>
      <c r="I146" s="23">
        <v>8.1022530329289424E-2</v>
      </c>
      <c r="J146" s="23">
        <v>3.5961871750433277E-2</v>
      </c>
      <c r="K146" s="23">
        <v>7.3656845753899483E-3</v>
      </c>
      <c r="L146" s="24">
        <v>11540</v>
      </c>
      <c r="M146" s="23" t="s">
        <v>588</v>
      </c>
      <c r="N146" s="23" t="s">
        <v>588</v>
      </c>
      <c r="O146" s="23" t="s">
        <v>588</v>
      </c>
      <c r="P146" s="23" t="s">
        <v>588</v>
      </c>
      <c r="Q146" s="23" t="s">
        <v>588</v>
      </c>
      <c r="R146" s="23" t="s">
        <v>588</v>
      </c>
      <c r="S146" s="23" t="s">
        <v>588</v>
      </c>
      <c r="T146" s="24" t="s">
        <v>588</v>
      </c>
    </row>
    <row r="147" spans="2:20" x14ac:dyDescent="0.3">
      <c r="B147" s="33" t="s">
        <v>279</v>
      </c>
      <c r="C147" s="18" t="s">
        <v>102</v>
      </c>
      <c r="D147" s="21" t="s">
        <v>422</v>
      </c>
      <c r="E147" s="23" t="s">
        <v>588</v>
      </c>
      <c r="F147" s="23" t="s">
        <v>588</v>
      </c>
      <c r="G147" s="23" t="s">
        <v>588</v>
      </c>
      <c r="H147" s="23" t="s">
        <v>588</v>
      </c>
      <c r="I147" s="23" t="s">
        <v>588</v>
      </c>
      <c r="J147" s="23" t="s">
        <v>588</v>
      </c>
      <c r="K147" s="23" t="s">
        <v>588</v>
      </c>
      <c r="L147" s="24" t="s">
        <v>588</v>
      </c>
      <c r="M147" s="23" t="s">
        <v>588</v>
      </c>
      <c r="N147" s="23" t="s">
        <v>588</v>
      </c>
      <c r="O147" s="23" t="s">
        <v>588</v>
      </c>
      <c r="P147" s="23" t="s">
        <v>588</v>
      </c>
      <c r="Q147" s="23" t="s">
        <v>588</v>
      </c>
      <c r="R147" s="23" t="s">
        <v>588</v>
      </c>
      <c r="S147" s="23" t="s">
        <v>588</v>
      </c>
      <c r="T147" s="24" t="s">
        <v>588</v>
      </c>
    </row>
    <row r="148" spans="2:20" x14ac:dyDescent="0.3">
      <c r="B148" s="33" t="s">
        <v>279</v>
      </c>
      <c r="C148" s="18" t="s">
        <v>493</v>
      </c>
      <c r="D148" s="21" t="s">
        <v>494</v>
      </c>
      <c r="E148" s="23" t="s">
        <v>588</v>
      </c>
      <c r="F148" s="23" t="s">
        <v>588</v>
      </c>
      <c r="G148" s="23" t="s">
        <v>588</v>
      </c>
      <c r="H148" s="23" t="s">
        <v>588</v>
      </c>
      <c r="I148" s="23" t="s">
        <v>588</v>
      </c>
      <c r="J148" s="23" t="s">
        <v>588</v>
      </c>
      <c r="K148" s="23" t="s">
        <v>588</v>
      </c>
      <c r="L148" s="24" t="s">
        <v>588</v>
      </c>
      <c r="M148" s="23" t="s">
        <v>588</v>
      </c>
      <c r="N148" s="23" t="s">
        <v>588</v>
      </c>
      <c r="O148" s="23" t="s">
        <v>588</v>
      </c>
      <c r="P148" s="23" t="s">
        <v>588</v>
      </c>
      <c r="Q148" s="23" t="s">
        <v>588</v>
      </c>
      <c r="R148" s="23" t="s">
        <v>588</v>
      </c>
      <c r="S148" s="23" t="s">
        <v>588</v>
      </c>
      <c r="T148" s="24" t="s">
        <v>588</v>
      </c>
    </row>
    <row r="149" spans="2:20" x14ac:dyDescent="0.3">
      <c r="B149" s="33" t="s">
        <v>279</v>
      </c>
      <c r="C149" s="18" t="s">
        <v>91</v>
      </c>
      <c r="D149" s="21" t="s">
        <v>188</v>
      </c>
      <c r="E149" s="23" t="s">
        <v>588</v>
      </c>
      <c r="F149" s="23" t="s">
        <v>588</v>
      </c>
      <c r="G149" s="23" t="s">
        <v>588</v>
      </c>
      <c r="H149" s="23" t="s">
        <v>588</v>
      </c>
      <c r="I149" s="23" t="s">
        <v>588</v>
      </c>
      <c r="J149" s="23" t="s">
        <v>588</v>
      </c>
      <c r="K149" s="23" t="s">
        <v>588</v>
      </c>
      <c r="L149" s="24" t="s">
        <v>588</v>
      </c>
      <c r="M149" s="23" t="s">
        <v>588</v>
      </c>
      <c r="N149" s="23" t="s">
        <v>588</v>
      </c>
      <c r="O149" s="23" t="s">
        <v>588</v>
      </c>
      <c r="P149" s="23" t="s">
        <v>588</v>
      </c>
      <c r="Q149" s="23" t="s">
        <v>588</v>
      </c>
      <c r="R149" s="23" t="s">
        <v>588</v>
      </c>
      <c r="S149" s="23" t="s">
        <v>588</v>
      </c>
      <c r="T149" s="24" t="s">
        <v>588</v>
      </c>
    </row>
    <row r="150" spans="2:20" x14ac:dyDescent="0.3">
      <c r="B150" s="33" t="s">
        <v>279</v>
      </c>
      <c r="C150" s="18" t="s">
        <v>497</v>
      </c>
      <c r="D150" s="21" t="s">
        <v>498</v>
      </c>
      <c r="E150" s="23">
        <v>0.49864498644986449</v>
      </c>
      <c r="F150" s="23">
        <v>5.4200542005420054E-3</v>
      </c>
      <c r="G150" s="23">
        <v>5.4200542005420054E-3</v>
      </c>
      <c r="H150" s="23">
        <v>0</v>
      </c>
      <c r="I150" s="23">
        <v>2.7100271002710027E-3</v>
      </c>
      <c r="J150" s="23">
        <v>0.48780487804878048</v>
      </c>
      <c r="K150" s="23">
        <v>0</v>
      </c>
      <c r="L150" s="24">
        <v>1845</v>
      </c>
      <c r="M150" s="23" t="s">
        <v>601</v>
      </c>
      <c r="N150" s="23" t="s">
        <v>601</v>
      </c>
      <c r="O150" s="23" t="s">
        <v>601</v>
      </c>
      <c r="P150" s="23" t="s">
        <v>601</v>
      </c>
      <c r="Q150" s="23" t="s">
        <v>601</v>
      </c>
      <c r="R150" s="23" t="s">
        <v>601</v>
      </c>
      <c r="S150" s="23" t="s">
        <v>601</v>
      </c>
      <c r="T150" s="24" t="s">
        <v>601</v>
      </c>
    </row>
    <row r="151" spans="2:20" x14ac:dyDescent="0.3">
      <c r="B151" s="33" t="s">
        <v>279</v>
      </c>
      <c r="C151" s="18" t="s">
        <v>97</v>
      </c>
      <c r="D151" s="21" t="s">
        <v>326</v>
      </c>
      <c r="E151" s="23">
        <v>0.6095890410958904</v>
      </c>
      <c r="F151" s="23">
        <v>1.6634050880626222E-2</v>
      </c>
      <c r="G151" s="23">
        <v>0.27984344422700586</v>
      </c>
      <c r="H151" s="23">
        <v>3.6203522504892366E-2</v>
      </c>
      <c r="I151" s="23">
        <v>2.7397260273972601E-2</v>
      </c>
      <c r="J151" s="23">
        <v>2.5440313111545987E-2</v>
      </c>
      <c r="K151" s="23">
        <v>4.8923679060665359E-3</v>
      </c>
      <c r="L151" s="24">
        <v>5110</v>
      </c>
      <c r="M151" s="23">
        <v>0.64341085271317833</v>
      </c>
      <c r="N151" s="23">
        <v>7.7519379844961239E-3</v>
      </c>
      <c r="O151" s="23">
        <v>0.26356589147286824</v>
      </c>
      <c r="P151" s="23">
        <v>3.875968992248062E-2</v>
      </c>
      <c r="Q151" s="23">
        <v>1.5503875968992248E-2</v>
      </c>
      <c r="R151" s="23">
        <v>3.1007751937984496E-2</v>
      </c>
      <c r="S151" s="23">
        <v>0</v>
      </c>
      <c r="T151" s="24">
        <v>645</v>
      </c>
    </row>
    <row r="152" spans="2:20" x14ac:dyDescent="0.3">
      <c r="B152" s="33" t="s">
        <v>279</v>
      </c>
      <c r="C152" s="18" t="s">
        <v>492</v>
      </c>
      <c r="D152" s="21" t="s">
        <v>327</v>
      </c>
      <c r="E152" s="23" t="s">
        <v>588</v>
      </c>
      <c r="F152" s="23" t="s">
        <v>588</v>
      </c>
      <c r="G152" s="23" t="s">
        <v>588</v>
      </c>
      <c r="H152" s="23" t="s">
        <v>588</v>
      </c>
      <c r="I152" s="23" t="s">
        <v>588</v>
      </c>
      <c r="J152" s="23" t="s">
        <v>588</v>
      </c>
      <c r="K152" s="23" t="s">
        <v>588</v>
      </c>
      <c r="L152" s="24" t="s">
        <v>588</v>
      </c>
      <c r="M152" s="23" t="s">
        <v>588</v>
      </c>
      <c r="N152" s="23" t="s">
        <v>588</v>
      </c>
      <c r="O152" s="23" t="s">
        <v>588</v>
      </c>
      <c r="P152" s="23" t="s">
        <v>588</v>
      </c>
      <c r="Q152" s="23" t="s">
        <v>588</v>
      </c>
      <c r="R152" s="23" t="s">
        <v>588</v>
      </c>
      <c r="S152" s="23" t="s">
        <v>588</v>
      </c>
      <c r="T152" s="24" t="s">
        <v>588</v>
      </c>
    </row>
    <row r="153" spans="2:20" x14ac:dyDescent="0.3">
      <c r="B153" s="33" t="s">
        <v>279</v>
      </c>
      <c r="C153" s="18" t="s">
        <v>103</v>
      </c>
      <c r="D153" s="21" t="s">
        <v>196</v>
      </c>
      <c r="E153" s="23">
        <v>0.77092511013215859</v>
      </c>
      <c r="F153" s="23">
        <v>1.7621145374449341E-2</v>
      </c>
      <c r="G153" s="23">
        <v>4.405286343612335E-2</v>
      </c>
      <c r="H153" s="23">
        <v>1.7621145374449341E-2</v>
      </c>
      <c r="I153" s="23">
        <v>1.7621145374449341E-2</v>
      </c>
      <c r="J153" s="23">
        <v>0.13215859030837004</v>
      </c>
      <c r="K153" s="23">
        <v>0</v>
      </c>
      <c r="L153" s="24">
        <v>1135</v>
      </c>
      <c r="M153" s="23">
        <v>0.84210526315789469</v>
      </c>
      <c r="N153" s="23">
        <v>0</v>
      </c>
      <c r="O153" s="23">
        <v>0</v>
      </c>
      <c r="P153" s="23">
        <v>0</v>
      </c>
      <c r="Q153" s="23">
        <v>0</v>
      </c>
      <c r="R153" s="23">
        <v>0.10526315789473684</v>
      </c>
      <c r="S153" s="23">
        <v>0</v>
      </c>
      <c r="T153" s="24">
        <v>95</v>
      </c>
    </row>
    <row r="154" spans="2:20" x14ac:dyDescent="0.3">
      <c r="B154" s="33" t="s">
        <v>279</v>
      </c>
      <c r="C154" s="18" t="s">
        <v>104</v>
      </c>
      <c r="D154" s="21" t="s">
        <v>328</v>
      </c>
      <c r="E154" s="23">
        <v>0.62776659959758552</v>
      </c>
      <c r="F154" s="23">
        <v>1.4084507042253521E-2</v>
      </c>
      <c r="G154" s="23">
        <v>0.13883299798792756</v>
      </c>
      <c r="H154" s="23">
        <v>2.8169014084507043E-2</v>
      </c>
      <c r="I154" s="23">
        <v>3.0181086519114688E-2</v>
      </c>
      <c r="J154" s="23">
        <v>2.6156941649899398E-2</v>
      </c>
      <c r="K154" s="23">
        <v>0.13480885311871227</v>
      </c>
      <c r="L154" s="24">
        <v>2485</v>
      </c>
      <c r="M154" s="23">
        <v>0.6</v>
      </c>
      <c r="N154" s="23">
        <v>0</v>
      </c>
      <c r="O154" s="23">
        <v>0.13333333333333333</v>
      </c>
      <c r="P154" s="23">
        <v>6.6666666666666666E-2</v>
      </c>
      <c r="Q154" s="23">
        <v>6.6666666666666666E-2</v>
      </c>
      <c r="R154" s="23">
        <v>6.6666666666666666E-2</v>
      </c>
      <c r="S154" s="23">
        <v>0.13333333333333333</v>
      </c>
      <c r="T154" s="24">
        <v>75</v>
      </c>
    </row>
    <row r="155" spans="2:20" x14ac:dyDescent="0.3">
      <c r="B155" s="33" t="s">
        <v>279</v>
      </c>
      <c r="C155" s="18" t="s">
        <v>107</v>
      </c>
      <c r="D155" s="21" t="s">
        <v>329</v>
      </c>
      <c r="E155" s="23">
        <v>0.89454545454545453</v>
      </c>
      <c r="F155" s="23">
        <v>5.454545454545455E-3</v>
      </c>
      <c r="G155" s="23">
        <v>9.0909090909090905E-3</v>
      </c>
      <c r="H155" s="23">
        <v>1.090909090909091E-2</v>
      </c>
      <c r="I155" s="23">
        <v>7.2727272727272727E-3</v>
      </c>
      <c r="J155" s="23">
        <v>6.545454545454546E-2</v>
      </c>
      <c r="K155" s="23">
        <v>7.2727272727272727E-3</v>
      </c>
      <c r="L155" s="24">
        <v>2750</v>
      </c>
      <c r="M155" s="23">
        <v>0.8571428571428571</v>
      </c>
      <c r="N155" s="23">
        <v>0</v>
      </c>
      <c r="O155" s="23">
        <v>2.8571428571428571E-2</v>
      </c>
      <c r="P155" s="23">
        <v>0</v>
      </c>
      <c r="Q155" s="23">
        <v>2.8571428571428571E-2</v>
      </c>
      <c r="R155" s="23">
        <v>8.5714285714285715E-2</v>
      </c>
      <c r="S155" s="23">
        <v>0</v>
      </c>
      <c r="T155" s="24">
        <v>175</v>
      </c>
    </row>
    <row r="156" spans="2:20" x14ac:dyDescent="0.3">
      <c r="B156" s="33" t="s">
        <v>279</v>
      </c>
      <c r="C156" s="18" t="s">
        <v>108</v>
      </c>
      <c r="D156" s="21" t="s">
        <v>330</v>
      </c>
      <c r="E156" s="23">
        <v>0.85670261941448378</v>
      </c>
      <c r="F156" s="23">
        <v>7.7041602465331279E-3</v>
      </c>
      <c r="G156" s="23">
        <v>4.6224961479198771E-3</v>
      </c>
      <c r="H156" s="23">
        <v>1.5408320493066256E-3</v>
      </c>
      <c r="I156" s="23">
        <v>2.0030816640986132E-2</v>
      </c>
      <c r="J156" s="23">
        <v>0.10785824345146379</v>
      </c>
      <c r="K156" s="23">
        <v>0</v>
      </c>
      <c r="L156" s="24">
        <v>3245</v>
      </c>
      <c r="M156" s="23">
        <v>0.86250000000000004</v>
      </c>
      <c r="N156" s="23">
        <v>1.2500000000000001E-2</v>
      </c>
      <c r="O156" s="23">
        <v>1.2500000000000001E-2</v>
      </c>
      <c r="P156" s="23">
        <v>0</v>
      </c>
      <c r="Q156" s="23">
        <v>3.7499999999999999E-2</v>
      </c>
      <c r="R156" s="23">
        <v>7.4999999999999997E-2</v>
      </c>
      <c r="S156" s="23">
        <v>0</v>
      </c>
      <c r="T156" s="24">
        <v>400</v>
      </c>
    </row>
    <row r="157" spans="2:20" x14ac:dyDescent="0.3">
      <c r="B157" s="33" t="s">
        <v>279</v>
      </c>
      <c r="C157" s="18" t="s">
        <v>109</v>
      </c>
      <c r="D157" s="21" t="s">
        <v>199</v>
      </c>
      <c r="E157" s="23" t="s">
        <v>588</v>
      </c>
      <c r="F157" s="23" t="s">
        <v>588</v>
      </c>
      <c r="G157" s="23" t="s">
        <v>588</v>
      </c>
      <c r="H157" s="23" t="s">
        <v>588</v>
      </c>
      <c r="I157" s="23" t="s">
        <v>588</v>
      </c>
      <c r="J157" s="23" t="s">
        <v>588</v>
      </c>
      <c r="K157" s="23" t="s">
        <v>588</v>
      </c>
      <c r="L157" s="24" t="s">
        <v>588</v>
      </c>
      <c r="M157" s="23" t="s">
        <v>588</v>
      </c>
      <c r="N157" s="23" t="s">
        <v>588</v>
      </c>
      <c r="O157" s="23" t="s">
        <v>588</v>
      </c>
      <c r="P157" s="23" t="s">
        <v>588</v>
      </c>
      <c r="Q157" s="23" t="s">
        <v>588</v>
      </c>
      <c r="R157" s="23" t="s">
        <v>588</v>
      </c>
      <c r="S157" s="23" t="s">
        <v>588</v>
      </c>
      <c r="T157" s="24" t="s">
        <v>588</v>
      </c>
    </row>
    <row r="158" spans="2:20" x14ac:dyDescent="0.3">
      <c r="B158" s="33" t="s">
        <v>279</v>
      </c>
      <c r="C158" s="18" t="s">
        <v>110</v>
      </c>
      <c r="D158" s="21" t="s">
        <v>331</v>
      </c>
      <c r="E158" s="23">
        <v>0.80595581171950048</v>
      </c>
      <c r="F158" s="23">
        <v>3.1700288184438041E-2</v>
      </c>
      <c r="G158" s="23">
        <v>1.3448607108549471E-2</v>
      </c>
      <c r="H158" s="23">
        <v>1.8251681075888569E-2</v>
      </c>
      <c r="I158" s="23">
        <v>1.8251681075888569E-2</v>
      </c>
      <c r="J158" s="23">
        <v>1.8251681075888569E-2</v>
      </c>
      <c r="K158" s="23">
        <v>9.3179634966378488E-2</v>
      </c>
      <c r="L158" s="24">
        <v>5205</v>
      </c>
      <c r="M158" s="23">
        <v>0.8</v>
      </c>
      <c r="N158" s="23">
        <v>2.1052631578947368E-2</v>
      </c>
      <c r="O158" s="23">
        <v>1.0526315789473684E-2</v>
      </c>
      <c r="P158" s="23">
        <v>4.2105263157894736E-2</v>
      </c>
      <c r="Q158" s="23">
        <v>1.0526315789473684E-2</v>
      </c>
      <c r="R158" s="23">
        <v>2.1052631578947368E-2</v>
      </c>
      <c r="S158" s="23">
        <v>8.4210526315789472E-2</v>
      </c>
      <c r="T158" s="24">
        <v>475</v>
      </c>
    </row>
    <row r="159" spans="2:20" x14ac:dyDescent="0.3">
      <c r="B159" s="33" t="s">
        <v>283</v>
      </c>
      <c r="C159" s="18" t="s">
        <v>112</v>
      </c>
      <c r="D159" s="21" t="s">
        <v>332</v>
      </c>
      <c r="E159" s="23" t="s">
        <v>588</v>
      </c>
      <c r="F159" s="23" t="s">
        <v>588</v>
      </c>
      <c r="G159" s="23" t="s">
        <v>588</v>
      </c>
      <c r="H159" s="23" t="s">
        <v>588</v>
      </c>
      <c r="I159" s="23" t="s">
        <v>588</v>
      </c>
      <c r="J159" s="23" t="s">
        <v>588</v>
      </c>
      <c r="K159" s="23" t="s">
        <v>588</v>
      </c>
      <c r="L159" s="24" t="s">
        <v>588</v>
      </c>
      <c r="M159" s="23" t="s">
        <v>588</v>
      </c>
      <c r="N159" s="23" t="s">
        <v>588</v>
      </c>
      <c r="O159" s="23" t="s">
        <v>588</v>
      </c>
      <c r="P159" s="23" t="s">
        <v>588</v>
      </c>
      <c r="Q159" s="23" t="s">
        <v>588</v>
      </c>
      <c r="R159" s="23" t="s">
        <v>588</v>
      </c>
      <c r="S159" s="23" t="s">
        <v>588</v>
      </c>
      <c r="T159" s="24" t="s">
        <v>588</v>
      </c>
    </row>
    <row r="160" spans="2:20" x14ac:dyDescent="0.3">
      <c r="B160" s="33" t="s">
        <v>283</v>
      </c>
      <c r="C160" s="18" t="s">
        <v>595</v>
      </c>
      <c r="D160" s="21" t="s">
        <v>596</v>
      </c>
      <c r="E160" s="23" t="s">
        <v>588</v>
      </c>
      <c r="F160" s="23" t="s">
        <v>588</v>
      </c>
      <c r="G160" s="23" t="s">
        <v>588</v>
      </c>
      <c r="H160" s="23" t="s">
        <v>588</v>
      </c>
      <c r="I160" s="23" t="s">
        <v>588</v>
      </c>
      <c r="J160" s="23" t="s">
        <v>588</v>
      </c>
      <c r="K160" s="23" t="s">
        <v>588</v>
      </c>
      <c r="L160" s="24" t="s">
        <v>588</v>
      </c>
      <c r="M160" s="23" t="s">
        <v>588</v>
      </c>
      <c r="N160" s="23" t="s">
        <v>588</v>
      </c>
      <c r="O160" s="23" t="s">
        <v>588</v>
      </c>
      <c r="P160" s="23" t="s">
        <v>588</v>
      </c>
      <c r="Q160" s="23" t="s">
        <v>588</v>
      </c>
      <c r="R160" s="23" t="s">
        <v>588</v>
      </c>
      <c r="S160" s="23" t="s">
        <v>588</v>
      </c>
      <c r="T160" s="24" t="s">
        <v>588</v>
      </c>
    </row>
    <row r="161" spans="2:20" x14ac:dyDescent="0.3">
      <c r="B161" s="33" t="s">
        <v>283</v>
      </c>
      <c r="C161" s="18" t="s">
        <v>515</v>
      </c>
      <c r="D161" s="21" t="s">
        <v>516</v>
      </c>
      <c r="E161" s="23" t="s">
        <v>588</v>
      </c>
      <c r="F161" s="23" t="s">
        <v>588</v>
      </c>
      <c r="G161" s="23" t="s">
        <v>588</v>
      </c>
      <c r="H161" s="23" t="s">
        <v>588</v>
      </c>
      <c r="I161" s="23" t="s">
        <v>588</v>
      </c>
      <c r="J161" s="23" t="s">
        <v>588</v>
      </c>
      <c r="K161" s="23" t="s">
        <v>588</v>
      </c>
      <c r="L161" s="24" t="s">
        <v>588</v>
      </c>
      <c r="M161" s="23" t="s">
        <v>588</v>
      </c>
      <c r="N161" s="23" t="s">
        <v>588</v>
      </c>
      <c r="O161" s="23" t="s">
        <v>588</v>
      </c>
      <c r="P161" s="23" t="s">
        <v>588</v>
      </c>
      <c r="Q161" s="23" t="s">
        <v>588</v>
      </c>
      <c r="R161" s="23" t="s">
        <v>588</v>
      </c>
      <c r="S161" s="23" t="s">
        <v>588</v>
      </c>
      <c r="T161" s="24" t="s">
        <v>588</v>
      </c>
    </row>
    <row r="162" spans="2:20" x14ac:dyDescent="0.3">
      <c r="B162" s="33" t="s">
        <v>283</v>
      </c>
      <c r="C162" s="18" t="s">
        <v>590</v>
      </c>
      <c r="D162" s="21" t="s">
        <v>589</v>
      </c>
      <c r="E162" s="23">
        <v>0.70222222222222219</v>
      </c>
      <c r="F162" s="23">
        <v>5.9259259259259256E-3</v>
      </c>
      <c r="G162" s="23">
        <v>7.4074074074074077E-3</v>
      </c>
      <c r="H162" s="23">
        <v>1.4814814814814814E-3</v>
      </c>
      <c r="I162" s="23">
        <v>1.4814814814814814E-3</v>
      </c>
      <c r="J162" s="23">
        <v>0.21925925925925926</v>
      </c>
      <c r="K162" s="23">
        <v>6.222222222222222E-2</v>
      </c>
      <c r="L162" s="24">
        <v>3375</v>
      </c>
      <c r="M162" s="23" t="s">
        <v>588</v>
      </c>
      <c r="N162" s="23" t="s">
        <v>588</v>
      </c>
      <c r="O162" s="23" t="s">
        <v>588</v>
      </c>
      <c r="P162" s="23" t="s">
        <v>588</v>
      </c>
      <c r="Q162" s="23" t="s">
        <v>588</v>
      </c>
      <c r="R162" s="23" t="s">
        <v>588</v>
      </c>
      <c r="S162" s="23" t="s">
        <v>588</v>
      </c>
      <c r="T162" s="24" t="s">
        <v>588</v>
      </c>
    </row>
    <row r="163" spans="2:20" x14ac:dyDescent="0.3">
      <c r="B163" s="33" t="s">
        <v>283</v>
      </c>
      <c r="C163" s="18" t="s">
        <v>113</v>
      </c>
      <c r="D163" s="21" t="s">
        <v>200</v>
      </c>
      <c r="E163" s="23">
        <v>0</v>
      </c>
      <c r="F163" s="23">
        <v>0</v>
      </c>
      <c r="G163" s="23">
        <v>0</v>
      </c>
      <c r="H163" s="23">
        <v>0</v>
      </c>
      <c r="I163" s="23">
        <v>0</v>
      </c>
      <c r="J163" s="23">
        <v>0</v>
      </c>
      <c r="K163" s="23">
        <v>1</v>
      </c>
      <c r="L163" s="24">
        <v>3045</v>
      </c>
      <c r="M163" s="23" t="s">
        <v>588</v>
      </c>
      <c r="N163" s="23" t="s">
        <v>588</v>
      </c>
      <c r="O163" s="23" t="s">
        <v>588</v>
      </c>
      <c r="P163" s="23" t="s">
        <v>588</v>
      </c>
      <c r="Q163" s="23" t="s">
        <v>588</v>
      </c>
      <c r="R163" s="23" t="s">
        <v>588</v>
      </c>
      <c r="S163" s="23" t="s">
        <v>588</v>
      </c>
      <c r="T163" s="24" t="s">
        <v>588</v>
      </c>
    </row>
    <row r="164" spans="2:20" x14ac:dyDescent="0.3">
      <c r="B164" s="33" t="s">
        <v>283</v>
      </c>
      <c r="C164" s="18" t="s">
        <v>114</v>
      </c>
      <c r="D164" s="21" t="s">
        <v>333</v>
      </c>
      <c r="E164" s="23">
        <v>0.66750948166877366</v>
      </c>
      <c r="F164" s="23">
        <v>1.7699115044247787E-2</v>
      </c>
      <c r="G164" s="23">
        <v>0.14412136536030343</v>
      </c>
      <c r="H164" s="23">
        <v>9.608091024020228E-2</v>
      </c>
      <c r="I164" s="23">
        <v>6.1946902654867256E-2</v>
      </c>
      <c r="J164" s="23">
        <v>0</v>
      </c>
      <c r="K164" s="23">
        <v>1.2642225031605562E-2</v>
      </c>
      <c r="L164" s="24">
        <v>3955</v>
      </c>
      <c r="M164" s="23">
        <v>0.70175438596491224</v>
      </c>
      <c r="N164" s="23">
        <v>1.7543859649122806E-2</v>
      </c>
      <c r="O164" s="23">
        <v>0.14035087719298245</v>
      </c>
      <c r="P164" s="23">
        <v>8.771929824561403E-2</v>
      </c>
      <c r="Q164" s="23">
        <v>7.0175438596491224E-2</v>
      </c>
      <c r="R164" s="23">
        <v>0</v>
      </c>
      <c r="S164" s="23">
        <v>0</v>
      </c>
      <c r="T164" s="24">
        <v>285</v>
      </c>
    </row>
    <row r="165" spans="2:20" x14ac:dyDescent="0.3">
      <c r="B165" s="33" t="s">
        <v>283</v>
      </c>
      <c r="C165" s="18" t="s">
        <v>115</v>
      </c>
      <c r="D165" s="21" t="s">
        <v>201</v>
      </c>
      <c r="E165" s="23" t="s">
        <v>588</v>
      </c>
      <c r="F165" s="23" t="s">
        <v>588</v>
      </c>
      <c r="G165" s="23" t="s">
        <v>588</v>
      </c>
      <c r="H165" s="23" t="s">
        <v>588</v>
      </c>
      <c r="I165" s="23" t="s">
        <v>588</v>
      </c>
      <c r="J165" s="23" t="s">
        <v>588</v>
      </c>
      <c r="K165" s="23" t="s">
        <v>588</v>
      </c>
      <c r="L165" s="24" t="s">
        <v>588</v>
      </c>
      <c r="M165" s="23" t="s">
        <v>588</v>
      </c>
      <c r="N165" s="23" t="s">
        <v>588</v>
      </c>
      <c r="O165" s="23" t="s">
        <v>588</v>
      </c>
      <c r="P165" s="23" t="s">
        <v>588</v>
      </c>
      <c r="Q165" s="23" t="s">
        <v>588</v>
      </c>
      <c r="R165" s="23" t="s">
        <v>588</v>
      </c>
      <c r="S165" s="23" t="s">
        <v>588</v>
      </c>
      <c r="T165" s="24" t="s">
        <v>588</v>
      </c>
    </row>
    <row r="166" spans="2:20" x14ac:dyDescent="0.3">
      <c r="B166" s="33" t="s">
        <v>283</v>
      </c>
      <c r="C166" s="18" t="s">
        <v>116</v>
      </c>
      <c r="D166" s="21" t="s">
        <v>202</v>
      </c>
      <c r="E166" s="23">
        <v>0.77449822904368359</v>
      </c>
      <c r="F166" s="23">
        <v>2.0070838252656435E-2</v>
      </c>
      <c r="G166" s="23">
        <v>2.1251475796930343E-2</v>
      </c>
      <c r="H166" s="23">
        <v>1.0625737898465172E-2</v>
      </c>
      <c r="I166" s="23">
        <v>9.4451003541912628E-3</v>
      </c>
      <c r="J166" s="23">
        <v>0.1641086186540732</v>
      </c>
      <c r="K166" s="23">
        <v>0</v>
      </c>
      <c r="L166" s="24">
        <v>4235</v>
      </c>
      <c r="M166" s="23">
        <v>0.78688524590163933</v>
      </c>
      <c r="N166" s="23">
        <v>1.6393442622950821E-2</v>
      </c>
      <c r="O166" s="23">
        <v>3.2786885245901641E-2</v>
      </c>
      <c r="P166" s="23">
        <v>1.6393442622950821E-2</v>
      </c>
      <c r="Q166" s="23">
        <v>0</v>
      </c>
      <c r="R166" s="23">
        <v>0.16393442622950818</v>
      </c>
      <c r="S166" s="23">
        <v>0</v>
      </c>
      <c r="T166" s="24">
        <v>305</v>
      </c>
    </row>
    <row r="167" spans="2:20" x14ac:dyDescent="0.3">
      <c r="B167" s="33" t="s">
        <v>283</v>
      </c>
      <c r="C167" s="18" t="s">
        <v>117</v>
      </c>
      <c r="D167" s="21" t="s">
        <v>597</v>
      </c>
      <c r="E167" s="23">
        <v>0.74651810584958223</v>
      </c>
      <c r="F167" s="23">
        <v>2.2284122562674095E-2</v>
      </c>
      <c r="G167" s="23">
        <v>0.11977715877437325</v>
      </c>
      <c r="H167" s="23">
        <v>3.8997214484679667E-2</v>
      </c>
      <c r="I167" s="23">
        <v>3.8997214484679667E-2</v>
      </c>
      <c r="J167" s="23">
        <v>3.0640668523676879E-2</v>
      </c>
      <c r="K167" s="23">
        <v>2.7855153203342618E-3</v>
      </c>
      <c r="L167" s="24">
        <v>1795</v>
      </c>
      <c r="M167" s="23">
        <v>0.83720930232558144</v>
      </c>
      <c r="N167" s="23">
        <v>2.3255813953488372E-2</v>
      </c>
      <c r="O167" s="23">
        <v>6.9767441860465115E-2</v>
      </c>
      <c r="P167" s="23">
        <v>2.3255813953488372E-2</v>
      </c>
      <c r="Q167" s="23">
        <v>4.6511627906976744E-2</v>
      </c>
      <c r="R167" s="23">
        <v>2.3255813953488372E-2</v>
      </c>
      <c r="S167" s="23">
        <v>0</v>
      </c>
      <c r="T167" s="24">
        <v>215</v>
      </c>
    </row>
    <row r="168" spans="2:20" x14ac:dyDescent="0.3">
      <c r="B168" s="33" t="s">
        <v>283</v>
      </c>
      <c r="C168" s="18" t="s">
        <v>118</v>
      </c>
      <c r="D168" s="21" t="s">
        <v>204</v>
      </c>
      <c r="E168" s="23" t="s">
        <v>588</v>
      </c>
      <c r="F168" s="23" t="s">
        <v>588</v>
      </c>
      <c r="G168" s="23" t="s">
        <v>588</v>
      </c>
      <c r="H168" s="23" t="s">
        <v>588</v>
      </c>
      <c r="I168" s="23" t="s">
        <v>588</v>
      </c>
      <c r="J168" s="23" t="s">
        <v>588</v>
      </c>
      <c r="K168" s="23" t="s">
        <v>588</v>
      </c>
      <c r="L168" s="24" t="s">
        <v>588</v>
      </c>
      <c r="M168" s="23" t="s">
        <v>588</v>
      </c>
      <c r="N168" s="23" t="s">
        <v>588</v>
      </c>
      <c r="O168" s="23" t="s">
        <v>588</v>
      </c>
      <c r="P168" s="23" t="s">
        <v>588</v>
      </c>
      <c r="Q168" s="23" t="s">
        <v>588</v>
      </c>
      <c r="R168" s="23" t="s">
        <v>588</v>
      </c>
      <c r="S168" s="23" t="s">
        <v>588</v>
      </c>
      <c r="T168" s="24" t="s">
        <v>588</v>
      </c>
    </row>
    <row r="169" spans="2:20" x14ac:dyDescent="0.3">
      <c r="B169" s="33" t="s">
        <v>283</v>
      </c>
      <c r="C169" s="18" t="s">
        <v>505</v>
      </c>
      <c r="D169" s="21" t="s">
        <v>506</v>
      </c>
      <c r="E169" s="23" t="s">
        <v>588</v>
      </c>
      <c r="F169" s="23" t="s">
        <v>588</v>
      </c>
      <c r="G169" s="23" t="s">
        <v>588</v>
      </c>
      <c r="H169" s="23" t="s">
        <v>588</v>
      </c>
      <c r="I169" s="23" t="s">
        <v>588</v>
      </c>
      <c r="J169" s="23" t="s">
        <v>588</v>
      </c>
      <c r="K169" s="23" t="s">
        <v>588</v>
      </c>
      <c r="L169" s="24">
        <v>0</v>
      </c>
      <c r="M169" s="23" t="s">
        <v>588</v>
      </c>
      <c r="N169" s="23" t="s">
        <v>588</v>
      </c>
      <c r="O169" s="23" t="s">
        <v>588</v>
      </c>
      <c r="P169" s="23" t="s">
        <v>588</v>
      </c>
      <c r="Q169" s="23" t="s">
        <v>588</v>
      </c>
      <c r="R169" s="23" t="s">
        <v>588</v>
      </c>
      <c r="S169" s="23" t="s">
        <v>588</v>
      </c>
      <c r="T169" s="24" t="s">
        <v>588</v>
      </c>
    </row>
    <row r="170" spans="2:20" x14ac:dyDescent="0.3">
      <c r="B170" s="33" t="s">
        <v>283</v>
      </c>
      <c r="C170" s="18" t="s">
        <v>119</v>
      </c>
      <c r="D170" s="21" t="s">
        <v>334</v>
      </c>
      <c r="E170" s="23" t="s">
        <v>588</v>
      </c>
      <c r="F170" s="23" t="s">
        <v>588</v>
      </c>
      <c r="G170" s="23" t="s">
        <v>588</v>
      </c>
      <c r="H170" s="23" t="s">
        <v>588</v>
      </c>
      <c r="I170" s="23" t="s">
        <v>588</v>
      </c>
      <c r="J170" s="23" t="s">
        <v>588</v>
      </c>
      <c r="K170" s="23" t="s">
        <v>588</v>
      </c>
      <c r="L170" s="24" t="s">
        <v>588</v>
      </c>
      <c r="M170" s="23" t="s">
        <v>588</v>
      </c>
      <c r="N170" s="23" t="s">
        <v>588</v>
      </c>
      <c r="O170" s="23" t="s">
        <v>588</v>
      </c>
      <c r="P170" s="23" t="s">
        <v>588</v>
      </c>
      <c r="Q170" s="23" t="s">
        <v>588</v>
      </c>
      <c r="R170" s="23" t="s">
        <v>588</v>
      </c>
      <c r="S170" s="23" t="s">
        <v>588</v>
      </c>
      <c r="T170" s="24" t="s">
        <v>588</v>
      </c>
    </row>
    <row r="171" spans="2:20" x14ac:dyDescent="0.3">
      <c r="B171" s="33" t="s">
        <v>283</v>
      </c>
      <c r="C171" s="18" t="s">
        <v>517</v>
      </c>
      <c r="D171" s="21" t="s">
        <v>518</v>
      </c>
      <c r="E171" s="23">
        <v>0.9399209486166008</v>
      </c>
      <c r="F171" s="23">
        <v>5.5335968379446642E-3</v>
      </c>
      <c r="G171" s="23">
        <v>2.8458498023715414E-2</v>
      </c>
      <c r="H171" s="23">
        <v>8.6956521739130436E-3</v>
      </c>
      <c r="I171" s="23">
        <v>1.0276679841897233E-2</v>
      </c>
      <c r="J171" s="23">
        <v>0</v>
      </c>
      <c r="K171" s="23">
        <v>7.1146245059288534E-3</v>
      </c>
      <c r="L171" s="24">
        <v>6325</v>
      </c>
      <c r="M171" s="23">
        <v>0.95454545454545459</v>
      </c>
      <c r="N171" s="23">
        <v>9.0909090909090905E-3</v>
      </c>
      <c r="O171" s="23">
        <v>1.8181818181818181E-2</v>
      </c>
      <c r="P171" s="23">
        <v>9.0909090909090905E-3</v>
      </c>
      <c r="Q171" s="23">
        <v>9.0909090909090905E-3</v>
      </c>
      <c r="R171" s="23">
        <v>0</v>
      </c>
      <c r="S171" s="23">
        <v>0</v>
      </c>
      <c r="T171" s="24">
        <v>550</v>
      </c>
    </row>
    <row r="172" spans="2:20" x14ac:dyDescent="0.3">
      <c r="B172" s="33" t="s">
        <v>283</v>
      </c>
      <c r="C172" s="18" t="s">
        <v>120</v>
      </c>
      <c r="D172" s="21" t="s">
        <v>335</v>
      </c>
      <c r="E172" s="23">
        <v>0.91494845360824739</v>
      </c>
      <c r="F172" s="23">
        <v>1.4175257731958763E-2</v>
      </c>
      <c r="G172" s="23">
        <v>2.8350515463917526E-2</v>
      </c>
      <c r="H172" s="23">
        <v>2.0618556701030927E-2</v>
      </c>
      <c r="I172" s="23">
        <v>7.7319587628865982E-3</v>
      </c>
      <c r="J172" s="23">
        <v>3.8659793814432991E-3</v>
      </c>
      <c r="K172" s="23">
        <v>1.1597938144329897E-2</v>
      </c>
      <c r="L172" s="24">
        <v>3880</v>
      </c>
      <c r="M172" s="23">
        <v>0.92035398230088494</v>
      </c>
      <c r="N172" s="23">
        <v>1.7699115044247787E-2</v>
      </c>
      <c r="O172" s="23">
        <v>2.6548672566371681E-2</v>
      </c>
      <c r="P172" s="23">
        <v>1.7699115044247787E-2</v>
      </c>
      <c r="Q172" s="23">
        <v>8.8495575221238937E-3</v>
      </c>
      <c r="R172" s="23">
        <v>0</v>
      </c>
      <c r="S172" s="23">
        <v>8.8495575221238937E-3</v>
      </c>
      <c r="T172" s="24">
        <v>565</v>
      </c>
    </row>
    <row r="173" spans="2:20" x14ac:dyDescent="0.3">
      <c r="B173" s="33" t="s">
        <v>283</v>
      </c>
      <c r="C173" s="18" t="s">
        <v>121</v>
      </c>
      <c r="D173" s="21" t="s">
        <v>205</v>
      </c>
      <c r="E173" s="23" t="s">
        <v>588</v>
      </c>
      <c r="F173" s="23" t="s">
        <v>588</v>
      </c>
      <c r="G173" s="23" t="s">
        <v>588</v>
      </c>
      <c r="H173" s="23" t="s">
        <v>588</v>
      </c>
      <c r="I173" s="23" t="s">
        <v>588</v>
      </c>
      <c r="J173" s="23" t="s">
        <v>588</v>
      </c>
      <c r="K173" s="23" t="s">
        <v>588</v>
      </c>
      <c r="L173" s="24" t="s">
        <v>588</v>
      </c>
      <c r="M173" s="23" t="s">
        <v>588</v>
      </c>
      <c r="N173" s="23" t="s">
        <v>588</v>
      </c>
      <c r="O173" s="23" t="s">
        <v>588</v>
      </c>
      <c r="P173" s="23" t="s">
        <v>588</v>
      </c>
      <c r="Q173" s="23" t="s">
        <v>588</v>
      </c>
      <c r="R173" s="23" t="s">
        <v>588</v>
      </c>
      <c r="S173" s="23" t="s">
        <v>588</v>
      </c>
      <c r="T173" s="24" t="s">
        <v>588</v>
      </c>
    </row>
    <row r="174" spans="2:20" x14ac:dyDescent="0.3">
      <c r="B174" s="33" t="s">
        <v>283</v>
      </c>
      <c r="C174" s="18" t="s">
        <v>503</v>
      </c>
      <c r="D174" s="21" t="s">
        <v>504</v>
      </c>
      <c r="E174" s="23" t="s">
        <v>588</v>
      </c>
      <c r="F174" s="23" t="s">
        <v>588</v>
      </c>
      <c r="G174" s="23" t="s">
        <v>588</v>
      </c>
      <c r="H174" s="23" t="s">
        <v>588</v>
      </c>
      <c r="I174" s="23" t="s">
        <v>588</v>
      </c>
      <c r="J174" s="23" t="s">
        <v>588</v>
      </c>
      <c r="K174" s="23" t="s">
        <v>588</v>
      </c>
      <c r="L174" s="24" t="s">
        <v>588</v>
      </c>
      <c r="M174" s="23" t="s">
        <v>588</v>
      </c>
      <c r="N174" s="23" t="s">
        <v>588</v>
      </c>
      <c r="O174" s="23" t="s">
        <v>588</v>
      </c>
      <c r="P174" s="23" t="s">
        <v>588</v>
      </c>
      <c r="Q174" s="23" t="s">
        <v>588</v>
      </c>
      <c r="R174" s="23" t="s">
        <v>588</v>
      </c>
      <c r="S174" s="23" t="s">
        <v>588</v>
      </c>
      <c r="T174" s="24" t="s">
        <v>588</v>
      </c>
    </row>
    <row r="175" spans="2:20" x14ac:dyDescent="0.3">
      <c r="B175" s="33" t="s">
        <v>283</v>
      </c>
      <c r="C175" s="18" t="s">
        <v>123</v>
      </c>
      <c r="D175" s="21" t="s">
        <v>336</v>
      </c>
      <c r="E175" s="23">
        <v>0.794044665012407</v>
      </c>
      <c r="F175" s="23">
        <v>6.2034739454094297E-3</v>
      </c>
      <c r="G175" s="23">
        <v>7.4441687344913151E-3</v>
      </c>
      <c r="H175" s="23">
        <v>3.7220843672456576E-3</v>
      </c>
      <c r="I175" s="23">
        <v>3.7220843672456576E-3</v>
      </c>
      <c r="J175" s="23">
        <v>0.12406947890818859</v>
      </c>
      <c r="K175" s="23">
        <v>6.0794044665012405E-2</v>
      </c>
      <c r="L175" s="24">
        <v>4030</v>
      </c>
      <c r="M175" s="23">
        <v>0.78846153846153844</v>
      </c>
      <c r="N175" s="23">
        <v>0</v>
      </c>
      <c r="O175" s="23">
        <v>1.9230769230769232E-2</v>
      </c>
      <c r="P175" s="23">
        <v>0</v>
      </c>
      <c r="Q175" s="23">
        <v>0</v>
      </c>
      <c r="R175" s="23">
        <v>0.15384615384615385</v>
      </c>
      <c r="S175" s="23">
        <v>3.8461538461538464E-2</v>
      </c>
      <c r="T175" s="24">
        <v>260</v>
      </c>
    </row>
    <row r="176" spans="2:20" x14ac:dyDescent="0.3">
      <c r="B176" s="33" t="s">
        <v>283</v>
      </c>
      <c r="C176" s="18" t="s">
        <v>509</v>
      </c>
      <c r="D176" s="21" t="s">
        <v>510</v>
      </c>
      <c r="E176" s="23">
        <v>0.31967213114754101</v>
      </c>
      <c r="F176" s="23">
        <v>9.1074681238615665E-4</v>
      </c>
      <c r="G176" s="23">
        <v>1.5482695810564663E-2</v>
      </c>
      <c r="H176" s="23">
        <v>1.8214936247723133E-3</v>
      </c>
      <c r="I176" s="23">
        <v>1.8214936247723133E-3</v>
      </c>
      <c r="J176" s="23">
        <v>0.66029143897996356</v>
      </c>
      <c r="K176" s="23">
        <v>9.1074681238615665E-4</v>
      </c>
      <c r="L176" s="24">
        <v>5490</v>
      </c>
      <c r="M176" s="23" t="s">
        <v>588</v>
      </c>
      <c r="N176" s="23" t="s">
        <v>588</v>
      </c>
      <c r="O176" s="23" t="s">
        <v>588</v>
      </c>
      <c r="P176" s="23" t="s">
        <v>588</v>
      </c>
      <c r="Q176" s="23" t="s">
        <v>588</v>
      </c>
      <c r="R176" s="23" t="s">
        <v>588</v>
      </c>
      <c r="S176" s="23" t="s">
        <v>588</v>
      </c>
      <c r="T176" s="24" t="s">
        <v>588</v>
      </c>
    </row>
    <row r="177" spans="2:20" x14ac:dyDescent="0.3">
      <c r="B177" s="33" t="s">
        <v>283</v>
      </c>
      <c r="C177" s="18" t="s">
        <v>555</v>
      </c>
      <c r="D177" s="21" t="s">
        <v>556</v>
      </c>
      <c r="E177" s="23" t="s">
        <v>588</v>
      </c>
      <c r="F177" s="23" t="s">
        <v>588</v>
      </c>
      <c r="G177" s="23" t="s">
        <v>588</v>
      </c>
      <c r="H177" s="23" t="s">
        <v>588</v>
      </c>
      <c r="I177" s="23" t="s">
        <v>588</v>
      </c>
      <c r="J177" s="23" t="s">
        <v>588</v>
      </c>
      <c r="K177" s="23" t="s">
        <v>588</v>
      </c>
      <c r="L177" s="24" t="s">
        <v>588</v>
      </c>
      <c r="M177" s="23" t="s">
        <v>588</v>
      </c>
      <c r="N177" s="23" t="s">
        <v>588</v>
      </c>
      <c r="O177" s="23" t="s">
        <v>588</v>
      </c>
      <c r="P177" s="23" t="s">
        <v>588</v>
      </c>
      <c r="Q177" s="23" t="s">
        <v>588</v>
      </c>
      <c r="R177" s="23" t="s">
        <v>588</v>
      </c>
      <c r="S177" s="23" t="s">
        <v>588</v>
      </c>
      <c r="T177" s="24" t="s">
        <v>588</v>
      </c>
    </row>
    <row r="178" spans="2:20" x14ac:dyDescent="0.3">
      <c r="B178" s="33" t="s">
        <v>283</v>
      </c>
      <c r="C178" s="18" t="s">
        <v>513</v>
      </c>
      <c r="D178" s="21" t="s">
        <v>514</v>
      </c>
      <c r="E178" s="23" t="s">
        <v>588</v>
      </c>
      <c r="F178" s="23" t="s">
        <v>588</v>
      </c>
      <c r="G178" s="23" t="s">
        <v>588</v>
      </c>
      <c r="H178" s="23" t="s">
        <v>588</v>
      </c>
      <c r="I178" s="23" t="s">
        <v>588</v>
      </c>
      <c r="J178" s="23" t="s">
        <v>588</v>
      </c>
      <c r="K178" s="23" t="s">
        <v>588</v>
      </c>
      <c r="L178" s="24" t="s">
        <v>588</v>
      </c>
      <c r="M178" s="23" t="s">
        <v>588</v>
      </c>
      <c r="N178" s="23" t="s">
        <v>588</v>
      </c>
      <c r="O178" s="23" t="s">
        <v>588</v>
      </c>
      <c r="P178" s="23" t="s">
        <v>588</v>
      </c>
      <c r="Q178" s="23" t="s">
        <v>588</v>
      </c>
      <c r="R178" s="23" t="s">
        <v>588</v>
      </c>
      <c r="S178" s="23" t="s">
        <v>588</v>
      </c>
      <c r="T178" s="24" t="s">
        <v>588</v>
      </c>
    </row>
    <row r="179" spans="2:20" x14ac:dyDescent="0.3">
      <c r="B179" s="33" t="s">
        <v>283</v>
      </c>
      <c r="C179" s="18" t="s">
        <v>507</v>
      </c>
      <c r="D179" s="21" t="s">
        <v>508</v>
      </c>
      <c r="E179" s="23">
        <v>0.50813743218806506</v>
      </c>
      <c r="F179" s="23">
        <v>2.7124773960216998E-3</v>
      </c>
      <c r="G179" s="23">
        <v>9.0415913200723324E-4</v>
      </c>
      <c r="H179" s="23">
        <v>1.8083182640144665E-3</v>
      </c>
      <c r="I179" s="23">
        <v>9.0415913200723324E-4</v>
      </c>
      <c r="J179" s="23">
        <v>0.48553345388788427</v>
      </c>
      <c r="K179" s="23">
        <v>0</v>
      </c>
      <c r="L179" s="24">
        <v>5530</v>
      </c>
      <c r="M179" s="23" t="s">
        <v>588</v>
      </c>
      <c r="N179" s="23" t="s">
        <v>588</v>
      </c>
      <c r="O179" s="23" t="s">
        <v>588</v>
      </c>
      <c r="P179" s="23" t="s">
        <v>588</v>
      </c>
      <c r="Q179" s="23" t="s">
        <v>588</v>
      </c>
      <c r="R179" s="23" t="s">
        <v>588</v>
      </c>
      <c r="S179" s="23" t="s">
        <v>588</v>
      </c>
      <c r="T179" s="24" t="s">
        <v>588</v>
      </c>
    </row>
    <row r="180" spans="2:20" x14ac:dyDescent="0.3">
      <c r="B180" s="33" t="s">
        <v>283</v>
      </c>
      <c r="C180" s="18" t="s">
        <v>511</v>
      </c>
      <c r="D180" s="21" t="s">
        <v>512</v>
      </c>
      <c r="E180" s="23" t="s">
        <v>588</v>
      </c>
      <c r="F180" s="23" t="s">
        <v>588</v>
      </c>
      <c r="G180" s="23" t="s">
        <v>588</v>
      </c>
      <c r="H180" s="23" t="s">
        <v>588</v>
      </c>
      <c r="I180" s="23" t="s">
        <v>588</v>
      </c>
      <c r="J180" s="23" t="s">
        <v>588</v>
      </c>
      <c r="K180" s="23" t="s">
        <v>588</v>
      </c>
      <c r="L180" s="24" t="s">
        <v>588</v>
      </c>
      <c r="M180" s="23" t="s">
        <v>588</v>
      </c>
      <c r="N180" s="23" t="s">
        <v>588</v>
      </c>
      <c r="O180" s="23" t="s">
        <v>588</v>
      </c>
      <c r="P180" s="23" t="s">
        <v>588</v>
      </c>
      <c r="Q180" s="23" t="s">
        <v>588</v>
      </c>
      <c r="R180" s="23" t="s">
        <v>588</v>
      </c>
      <c r="S180" s="23" t="s">
        <v>588</v>
      </c>
      <c r="T180" s="24" t="s">
        <v>588</v>
      </c>
    </row>
    <row r="181" spans="2:20" x14ac:dyDescent="0.3">
      <c r="B181" s="33" t="s">
        <v>283</v>
      </c>
      <c r="C181" s="18" t="s">
        <v>128</v>
      </c>
      <c r="D181" s="21" t="s">
        <v>338</v>
      </c>
      <c r="E181" s="23">
        <v>0.73095623987034031</v>
      </c>
      <c r="F181" s="23">
        <v>1.9448946515397084E-2</v>
      </c>
      <c r="G181" s="23">
        <v>2.9713668287412211E-2</v>
      </c>
      <c r="H181" s="23">
        <v>1.8908698001080498E-2</v>
      </c>
      <c r="I181" s="23">
        <v>1.1345218800648298E-2</v>
      </c>
      <c r="J181" s="23">
        <v>7.7795786061588337E-2</v>
      </c>
      <c r="K181" s="23">
        <v>0.11237169097784981</v>
      </c>
      <c r="L181" s="24">
        <v>9255</v>
      </c>
      <c r="M181" s="23">
        <v>0.76851851851851849</v>
      </c>
      <c r="N181" s="23">
        <v>1.8518518518518517E-2</v>
      </c>
      <c r="O181" s="23">
        <v>2.7777777777777776E-2</v>
      </c>
      <c r="P181" s="23">
        <v>1.8518518518518517E-2</v>
      </c>
      <c r="Q181" s="23">
        <v>1.8518518518518517E-2</v>
      </c>
      <c r="R181" s="23">
        <v>9.2592592592592587E-2</v>
      </c>
      <c r="S181" s="23">
        <v>6.4814814814814811E-2</v>
      </c>
      <c r="T181" s="24">
        <v>540</v>
      </c>
    </row>
    <row r="182" spans="2:20" x14ac:dyDescent="0.3">
      <c r="B182" s="33" t="s">
        <v>283</v>
      </c>
      <c r="C182" s="18" t="s">
        <v>501</v>
      </c>
      <c r="D182" s="21" t="s">
        <v>502</v>
      </c>
      <c r="E182" s="23" t="s">
        <v>588</v>
      </c>
      <c r="F182" s="23" t="s">
        <v>588</v>
      </c>
      <c r="G182" s="23" t="s">
        <v>588</v>
      </c>
      <c r="H182" s="23" t="s">
        <v>588</v>
      </c>
      <c r="I182" s="23" t="s">
        <v>588</v>
      </c>
      <c r="J182" s="23" t="s">
        <v>588</v>
      </c>
      <c r="K182" s="23" t="s">
        <v>588</v>
      </c>
      <c r="L182" s="24" t="s">
        <v>588</v>
      </c>
      <c r="M182" s="23" t="s">
        <v>588</v>
      </c>
      <c r="N182" s="23" t="s">
        <v>588</v>
      </c>
      <c r="O182" s="23" t="s">
        <v>588</v>
      </c>
      <c r="P182" s="23" t="s">
        <v>588</v>
      </c>
      <c r="Q182" s="23" t="s">
        <v>588</v>
      </c>
      <c r="R182" s="23" t="s">
        <v>588</v>
      </c>
      <c r="S182" s="23" t="s">
        <v>588</v>
      </c>
      <c r="T182" s="24" t="s">
        <v>588</v>
      </c>
    </row>
    <row r="183" spans="2:20" x14ac:dyDescent="0.3">
      <c r="B183" s="33" t="s">
        <v>283</v>
      </c>
      <c r="C183" s="18" t="s">
        <v>593</v>
      </c>
      <c r="D183" s="21" t="s">
        <v>594</v>
      </c>
      <c r="E183" s="23" t="s">
        <v>588</v>
      </c>
      <c r="F183" s="23" t="s">
        <v>588</v>
      </c>
      <c r="G183" s="23" t="s">
        <v>588</v>
      </c>
      <c r="H183" s="23" t="s">
        <v>588</v>
      </c>
      <c r="I183" s="23" t="s">
        <v>588</v>
      </c>
      <c r="J183" s="23" t="s">
        <v>588</v>
      </c>
      <c r="K183" s="23" t="s">
        <v>588</v>
      </c>
      <c r="L183" s="24" t="s">
        <v>588</v>
      </c>
      <c r="M183" s="23" t="s">
        <v>588</v>
      </c>
      <c r="N183" s="23" t="s">
        <v>588</v>
      </c>
      <c r="O183" s="23" t="s">
        <v>588</v>
      </c>
      <c r="P183" s="23" t="s">
        <v>588</v>
      </c>
      <c r="Q183" s="23" t="s">
        <v>588</v>
      </c>
      <c r="R183" s="23" t="s">
        <v>588</v>
      </c>
      <c r="S183" s="23" t="s">
        <v>588</v>
      </c>
      <c r="T183" s="24" t="s">
        <v>588</v>
      </c>
    </row>
    <row r="184" spans="2:20" x14ac:dyDescent="0.3">
      <c r="B184" s="33" t="s">
        <v>290</v>
      </c>
      <c r="C184" s="18" t="s">
        <v>519</v>
      </c>
      <c r="D184" s="21" t="s">
        <v>520</v>
      </c>
      <c r="E184" s="23">
        <v>0.79338842975206614</v>
      </c>
      <c r="F184" s="23">
        <v>6.6115702479338841E-3</v>
      </c>
      <c r="G184" s="23">
        <v>9.9173553719008271E-3</v>
      </c>
      <c r="H184" s="23">
        <v>1.652892561983471E-3</v>
      </c>
      <c r="I184" s="23">
        <v>1.652892561983471E-3</v>
      </c>
      <c r="J184" s="23">
        <v>1.8181818181818181E-2</v>
      </c>
      <c r="K184" s="23">
        <v>0.16859504132231404</v>
      </c>
      <c r="L184" s="24">
        <v>3025</v>
      </c>
      <c r="M184" s="23" t="s">
        <v>588</v>
      </c>
      <c r="N184" s="23" t="s">
        <v>588</v>
      </c>
      <c r="O184" s="23" t="s">
        <v>588</v>
      </c>
      <c r="P184" s="23" t="s">
        <v>588</v>
      </c>
      <c r="Q184" s="23" t="s">
        <v>588</v>
      </c>
      <c r="R184" s="23" t="s">
        <v>588</v>
      </c>
      <c r="S184" s="23" t="s">
        <v>588</v>
      </c>
      <c r="T184" s="24" t="s">
        <v>588</v>
      </c>
    </row>
    <row r="185" spans="2:20" x14ac:dyDescent="0.3">
      <c r="B185" s="33" t="s">
        <v>290</v>
      </c>
      <c r="C185" s="18" t="s">
        <v>131</v>
      </c>
      <c r="D185" s="21" t="s">
        <v>212</v>
      </c>
      <c r="E185" s="23">
        <v>0.782258064516129</v>
      </c>
      <c r="F185" s="23">
        <v>2.8673835125448029E-2</v>
      </c>
      <c r="G185" s="23">
        <v>9.2293906810035839E-2</v>
      </c>
      <c r="H185" s="23">
        <v>3.3154121863799284E-2</v>
      </c>
      <c r="I185" s="23">
        <v>2.8673835125448029E-2</v>
      </c>
      <c r="J185" s="23">
        <v>2.5089605734767026E-2</v>
      </c>
      <c r="K185" s="23">
        <v>9.8566308243727592E-3</v>
      </c>
      <c r="L185" s="24">
        <v>5580</v>
      </c>
      <c r="M185" s="23">
        <v>0.81944444444444442</v>
      </c>
      <c r="N185" s="23">
        <v>1.3888888888888888E-2</v>
      </c>
      <c r="O185" s="23">
        <v>6.9444444444444448E-2</v>
      </c>
      <c r="P185" s="23">
        <v>2.7777777777777776E-2</v>
      </c>
      <c r="Q185" s="23">
        <v>2.7777777777777776E-2</v>
      </c>
      <c r="R185" s="23">
        <v>2.7777777777777776E-2</v>
      </c>
      <c r="S185" s="23">
        <v>1.3888888888888888E-2</v>
      </c>
      <c r="T185" s="24">
        <v>360</v>
      </c>
    </row>
    <row r="186" spans="2:20" x14ac:dyDescent="0.3">
      <c r="B186" s="33" t="s">
        <v>290</v>
      </c>
      <c r="C186" s="18" t="s">
        <v>553</v>
      </c>
      <c r="D186" s="21" t="s">
        <v>554</v>
      </c>
      <c r="E186" s="23" t="s">
        <v>588</v>
      </c>
      <c r="F186" s="23" t="s">
        <v>588</v>
      </c>
      <c r="G186" s="23" t="s">
        <v>588</v>
      </c>
      <c r="H186" s="23" t="s">
        <v>588</v>
      </c>
      <c r="I186" s="23" t="s">
        <v>588</v>
      </c>
      <c r="J186" s="23" t="s">
        <v>588</v>
      </c>
      <c r="K186" s="23" t="s">
        <v>588</v>
      </c>
      <c r="L186" s="24" t="s">
        <v>588</v>
      </c>
      <c r="M186" s="23" t="s">
        <v>588</v>
      </c>
      <c r="N186" s="23" t="s">
        <v>588</v>
      </c>
      <c r="O186" s="23" t="s">
        <v>588</v>
      </c>
      <c r="P186" s="23" t="s">
        <v>588</v>
      </c>
      <c r="Q186" s="23" t="s">
        <v>588</v>
      </c>
      <c r="R186" s="23" t="s">
        <v>588</v>
      </c>
      <c r="S186" s="23" t="s">
        <v>588</v>
      </c>
      <c r="T186" s="24" t="s">
        <v>588</v>
      </c>
    </row>
    <row r="187" spans="2:20" x14ac:dyDescent="0.3">
      <c r="B187" s="33" t="s">
        <v>290</v>
      </c>
      <c r="C187" s="18" t="s">
        <v>134</v>
      </c>
      <c r="D187" s="21" t="s">
        <v>214</v>
      </c>
      <c r="E187" s="23">
        <v>0.8</v>
      </c>
      <c r="F187" s="23">
        <v>7.1428571428571426E-3</v>
      </c>
      <c r="G187" s="23">
        <v>2.3809523809523812E-3</v>
      </c>
      <c r="H187" s="23">
        <v>4.7619047619047623E-3</v>
      </c>
      <c r="I187" s="23">
        <v>0</v>
      </c>
      <c r="J187" s="23">
        <v>0</v>
      </c>
      <c r="K187" s="23">
        <v>0.18571428571428572</v>
      </c>
      <c r="L187" s="24">
        <v>2100</v>
      </c>
      <c r="M187" s="23">
        <v>0.96296296296296291</v>
      </c>
      <c r="N187" s="23">
        <v>0</v>
      </c>
      <c r="O187" s="23">
        <v>0</v>
      </c>
      <c r="P187" s="23">
        <v>0</v>
      </c>
      <c r="Q187" s="23">
        <v>0</v>
      </c>
      <c r="R187" s="23">
        <v>0</v>
      </c>
      <c r="S187" s="23">
        <v>3.7037037037037035E-2</v>
      </c>
      <c r="T187" s="24">
        <v>135</v>
      </c>
    </row>
    <row r="188" spans="2:20" x14ac:dyDescent="0.3">
      <c r="B188" s="33" t="s">
        <v>290</v>
      </c>
      <c r="C188" s="18" t="s">
        <v>136</v>
      </c>
      <c r="D188" s="21" t="s">
        <v>215</v>
      </c>
      <c r="E188" s="23" t="s">
        <v>588</v>
      </c>
      <c r="F188" s="23" t="s">
        <v>588</v>
      </c>
      <c r="G188" s="23" t="s">
        <v>588</v>
      </c>
      <c r="H188" s="23" t="s">
        <v>588</v>
      </c>
      <c r="I188" s="23" t="s">
        <v>588</v>
      </c>
      <c r="J188" s="23" t="s">
        <v>588</v>
      </c>
      <c r="K188" s="23" t="s">
        <v>588</v>
      </c>
      <c r="L188" s="24" t="s">
        <v>588</v>
      </c>
      <c r="M188" s="23" t="s">
        <v>588</v>
      </c>
      <c r="N188" s="23" t="s">
        <v>588</v>
      </c>
      <c r="O188" s="23" t="s">
        <v>588</v>
      </c>
      <c r="P188" s="23" t="s">
        <v>588</v>
      </c>
      <c r="Q188" s="23" t="s">
        <v>588</v>
      </c>
      <c r="R188" s="23" t="s">
        <v>588</v>
      </c>
      <c r="S188" s="23" t="s">
        <v>588</v>
      </c>
      <c r="T188" s="24" t="s">
        <v>588</v>
      </c>
    </row>
    <row r="189" spans="2:20" x14ac:dyDescent="0.3">
      <c r="B189" s="33" t="s">
        <v>290</v>
      </c>
      <c r="C189" s="18" t="s">
        <v>138</v>
      </c>
      <c r="D189" s="21" t="s">
        <v>217</v>
      </c>
      <c r="E189" s="23">
        <v>0.86830102622576966</v>
      </c>
      <c r="F189" s="23">
        <v>7.4116305587229193E-3</v>
      </c>
      <c r="G189" s="23">
        <v>3.990877993158495E-3</v>
      </c>
      <c r="H189" s="23">
        <v>2.2805017103762829E-3</v>
      </c>
      <c r="I189" s="23">
        <v>7.4116305587229193E-3</v>
      </c>
      <c r="J189" s="23">
        <v>7.5256556442417327E-2</v>
      </c>
      <c r="K189" s="23">
        <v>3.5347776510832381E-2</v>
      </c>
      <c r="L189" s="24">
        <v>8770</v>
      </c>
      <c r="M189" s="23">
        <v>0.85858585858585856</v>
      </c>
      <c r="N189" s="23">
        <v>1.0101010101010102E-2</v>
      </c>
      <c r="O189" s="23">
        <v>0</v>
      </c>
      <c r="P189" s="23">
        <v>1.0101010101010102E-2</v>
      </c>
      <c r="Q189" s="23">
        <v>1.0101010101010102E-2</v>
      </c>
      <c r="R189" s="23">
        <v>8.0808080808080815E-2</v>
      </c>
      <c r="S189" s="23">
        <v>4.0404040404040407E-2</v>
      </c>
      <c r="T189" s="24">
        <v>495</v>
      </c>
    </row>
    <row r="190" spans="2:20" x14ac:dyDescent="0.3">
      <c r="B190" s="33" t="s">
        <v>290</v>
      </c>
      <c r="C190" s="18" t="s">
        <v>523</v>
      </c>
      <c r="D190" s="21" t="s">
        <v>524</v>
      </c>
      <c r="E190" s="23" t="s">
        <v>588</v>
      </c>
      <c r="F190" s="23" t="s">
        <v>588</v>
      </c>
      <c r="G190" s="23" t="s">
        <v>588</v>
      </c>
      <c r="H190" s="23" t="s">
        <v>588</v>
      </c>
      <c r="I190" s="23" t="s">
        <v>588</v>
      </c>
      <c r="J190" s="23" t="s">
        <v>588</v>
      </c>
      <c r="K190" s="23" t="s">
        <v>588</v>
      </c>
      <c r="L190" s="24" t="s">
        <v>588</v>
      </c>
      <c r="M190" s="23" t="s">
        <v>588</v>
      </c>
      <c r="N190" s="23" t="s">
        <v>588</v>
      </c>
      <c r="O190" s="23" t="s">
        <v>588</v>
      </c>
      <c r="P190" s="23" t="s">
        <v>588</v>
      </c>
      <c r="Q190" s="23" t="s">
        <v>588</v>
      </c>
      <c r="R190" s="23" t="s">
        <v>588</v>
      </c>
      <c r="S190" s="23" t="s">
        <v>588</v>
      </c>
      <c r="T190" s="24" t="s">
        <v>588</v>
      </c>
    </row>
    <row r="191" spans="2:20" x14ac:dyDescent="0.3">
      <c r="B191" s="33" t="s">
        <v>290</v>
      </c>
      <c r="C191" s="18" t="s">
        <v>521</v>
      </c>
      <c r="D191" s="21" t="s">
        <v>522</v>
      </c>
      <c r="E191" s="23">
        <v>0.94902912621359226</v>
      </c>
      <c r="F191" s="23">
        <v>7.2815533980582527E-3</v>
      </c>
      <c r="G191" s="23">
        <v>2.4271844660194173E-3</v>
      </c>
      <c r="H191" s="23">
        <v>0</v>
      </c>
      <c r="I191" s="23">
        <v>0</v>
      </c>
      <c r="J191" s="23">
        <v>1.6990291262135922E-2</v>
      </c>
      <c r="K191" s="23">
        <v>2.1844660194174758E-2</v>
      </c>
      <c r="L191" s="24">
        <v>2060</v>
      </c>
      <c r="M191" s="23">
        <v>0.8571428571428571</v>
      </c>
      <c r="N191" s="23">
        <v>0</v>
      </c>
      <c r="O191" s="23">
        <v>0</v>
      </c>
      <c r="P191" s="23">
        <v>0</v>
      </c>
      <c r="Q191" s="23">
        <v>0</v>
      </c>
      <c r="R191" s="23">
        <v>0</v>
      </c>
      <c r="S191" s="23">
        <v>0</v>
      </c>
      <c r="T191" s="24">
        <v>35</v>
      </c>
    </row>
    <row r="192" spans="2:20" x14ac:dyDescent="0.3">
      <c r="B192" s="33" t="s">
        <v>290</v>
      </c>
      <c r="C192" s="18" t="s">
        <v>139</v>
      </c>
      <c r="D192" s="21" t="s">
        <v>340</v>
      </c>
      <c r="E192" s="23">
        <v>0.91379310344827591</v>
      </c>
      <c r="F192" s="23">
        <v>7.8369905956112845E-3</v>
      </c>
      <c r="G192" s="23">
        <v>7.8369905956112845E-3</v>
      </c>
      <c r="H192" s="23">
        <v>3.134796238244514E-3</v>
      </c>
      <c r="I192" s="23">
        <v>4.7021943573667714E-3</v>
      </c>
      <c r="J192" s="23">
        <v>5.7993730407523508E-2</v>
      </c>
      <c r="K192" s="23">
        <v>4.7021943573667714E-3</v>
      </c>
      <c r="L192" s="24">
        <v>3190</v>
      </c>
      <c r="M192" s="23">
        <v>0.9464285714285714</v>
      </c>
      <c r="N192" s="23">
        <v>0</v>
      </c>
      <c r="O192" s="23">
        <v>0</v>
      </c>
      <c r="P192" s="23">
        <v>0</v>
      </c>
      <c r="Q192" s="23">
        <v>1.7857142857142856E-2</v>
      </c>
      <c r="R192" s="23">
        <v>3.5714285714285712E-2</v>
      </c>
      <c r="S192" s="23">
        <v>0</v>
      </c>
      <c r="T192" s="24">
        <v>280</v>
      </c>
    </row>
    <row r="193" spans="2:20" x14ac:dyDescent="0.3">
      <c r="B193" s="33" t="s">
        <v>290</v>
      </c>
      <c r="C193" s="18" t="s">
        <v>341</v>
      </c>
      <c r="D193" s="21" t="s">
        <v>342</v>
      </c>
      <c r="E193" s="23" t="s">
        <v>588</v>
      </c>
      <c r="F193" s="23" t="s">
        <v>588</v>
      </c>
      <c r="G193" s="23" t="s">
        <v>588</v>
      </c>
      <c r="H193" s="23" t="s">
        <v>588</v>
      </c>
      <c r="I193" s="23" t="s">
        <v>588</v>
      </c>
      <c r="J193" s="23" t="s">
        <v>588</v>
      </c>
      <c r="K193" s="23" t="s">
        <v>588</v>
      </c>
      <c r="L193" s="24" t="s">
        <v>588</v>
      </c>
      <c r="M193" s="23" t="s">
        <v>588</v>
      </c>
      <c r="N193" s="23" t="s">
        <v>588</v>
      </c>
      <c r="O193" s="23" t="s">
        <v>588</v>
      </c>
      <c r="P193" s="23" t="s">
        <v>588</v>
      </c>
      <c r="Q193" s="23" t="s">
        <v>588</v>
      </c>
      <c r="R193" s="23" t="s">
        <v>588</v>
      </c>
      <c r="S193" s="23" t="s">
        <v>588</v>
      </c>
      <c r="T193" s="24" t="s">
        <v>588</v>
      </c>
    </row>
    <row r="194" spans="2:20" x14ac:dyDescent="0.3">
      <c r="B194" s="33" t="s">
        <v>290</v>
      </c>
      <c r="C194" s="18" t="s">
        <v>133</v>
      </c>
      <c r="D194" s="21" t="s">
        <v>343</v>
      </c>
      <c r="E194" s="23">
        <v>0.85946573751451805</v>
      </c>
      <c r="F194" s="23">
        <v>1.1614401858304297E-2</v>
      </c>
      <c r="G194" s="23">
        <v>6.9686411149825784E-3</v>
      </c>
      <c r="H194" s="23">
        <v>1.1614401858304297E-2</v>
      </c>
      <c r="I194" s="23">
        <v>1.0452961672473868E-2</v>
      </c>
      <c r="J194" s="23">
        <v>1.5098722415795587E-2</v>
      </c>
      <c r="K194" s="23">
        <v>8.7108013937282236E-2</v>
      </c>
      <c r="L194" s="24">
        <v>4305</v>
      </c>
      <c r="M194" s="23">
        <v>0.84285714285714286</v>
      </c>
      <c r="N194" s="23">
        <v>1.4285714285714285E-2</v>
      </c>
      <c r="O194" s="23">
        <v>1.4285714285714285E-2</v>
      </c>
      <c r="P194" s="23">
        <v>1.4285714285714285E-2</v>
      </c>
      <c r="Q194" s="23">
        <v>1.4285714285714285E-2</v>
      </c>
      <c r="R194" s="23">
        <v>1.4285714285714285E-2</v>
      </c>
      <c r="S194" s="23">
        <v>7.1428571428571425E-2</v>
      </c>
      <c r="T194" s="24">
        <v>350</v>
      </c>
    </row>
    <row r="195" spans="2:20" x14ac:dyDescent="0.3">
      <c r="B195"/>
      <c r="C195"/>
      <c r="D195"/>
      <c r="E195"/>
      <c r="F195"/>
      <c r="G195"/>
      <c r="H195"/>
      <c r="I195"/>
      <c r="J195"/>
      <c r="K195"/>
      <c r="L195"/>
      <c r="M195"/>
      <c r="N195"/>
      <c r="O195"/>
      <c r="P195"/>
      <c r="Q195"/>
      <c r="R195"/>
      <c r="S195"/>
      <c r="T195"/>
    </row>
    <row r="196" spans="2:20" x14ac:dyDescent="0.3">
      <c r="B196" s="35" t="s">
        <v>241</v>
      </c>
    </row>
    <row r="197" spans="2:20" x14ac:dyDescent="0.3">
      <c r="B197" s="16"/>
    </row>
    <row r="198" spans="2:20" x14ac:dyDescent="0.3">
      <c r="B198" s="16" t="s">
        <v>560</v>
      </c>
    </row>
    <row r="199" spans="2:20" x14ac:dyDescent="0.3">
      <c r="B199" s="16" t="s">
        <v>242</v>
      </c>
    </row>
    <row r="200" spans="2:20" x14ac:dyDescent="0.3">
      <c r="B200" s="16" t="s">
        <v>243</v>
      </c>
    </row>
    <row r="201" spans="2:20" x14ac:dyDescent="0.3">
      <c r="B201" s="16"/>
    </row>
    <row r="202" spans="2:20" x14ac:dyDescent="0.3">
      <c r="B202" s="16"/>
    </row>
    <row r="203" spans="2:20" x14ac:dyDescent="0.3">
      <c r="B203" s="16"/>
    </row>
    <row r="204" spans="2:20" x14ac:dyDescent="0.3">
      <c r="B204" s="16"/>
    </row>
    <row r="205" spans="2:20" x14ac:dyDescent="0.3">
      <c r="B205" s="16"/>
    </row>
    <row r="206" spans="2:20" x14ac:dyDescent="0.3">
      <c r="B206" s="16"/>
    </row>
    <row r="207" spans="2:20" x14ac:dyDescent="0.3">
      <c r="B207" s="16"/>
    </row>
    <row r="208" spans="2:20" x14ac:dyDescent="0.3">
      <c r="B208" s="16"/>
    </row>
    <row r="209" spans="2:3" x14ac:dyDescent="0.3">
      <c r="B209" s="16"/>
    </row>
    <row r="210" spans="2:3" x14ac:dyDescent="0.3">
      <c r="B210" s="16"/>
      <c r="C210" s="14"/>
    </row>
    <row r="211" spans="2:3" x14ac:dyDescent="0.3">
      <c r="B211" s="16"/>
    </row>
    <row r="212" spans="2:3" x14ac:dyDescent="0.3">
      <c r="B212" s="16"/>
    </row>
    <row r="213" spans="2:3" x14ac:dyDescent="0.3">
      <c r="B213" s="16"/>
    </row>
    <row r="214" spans="2:3" x14ac:dyDescent="0.3">
      <c r="B214" s="16"/>
    </row>
    <row r="215" spans="2:3" x14ac:dyDescent="0.3">
      <c r="B215" s="16"/>
    </row>
    <row r="216" spans="2:3" x14ac:dyDescent="0.3">
      <c r="B216" s="16"/>
    </row>
    <row r="217" spans="2:3" x14ac:dyDescent="0.3">
      <c r="B217" s="16"/>
    </row>
    <row r="218" spans="2:3" x14ac:dyDescent="0.3">
      <c r="B218" s="16"/>
    </row>
    <row r="219" spans="2:3" x14ac:dyDescent="0.3">
      <c r="B219" s="16"/>
    </row>
    <row r="220" spans="2:3" x14ac:dyDescent="0.3">
      <c r="B220" s="16"/>
    </row>
    <row r="221" spans="2:3" x14ac:dyDescent="0.3">
      <c r="B221" s="16"/>
    </row>
    <row r="222" spans="2:3" x14ac:dyDescent="0.3">
      <c r="B222" s="16"/>
    </row>
    <row r="223" spans="2:3" x14ac:dyDescent="0.3">
      <c r="B223" s="16"/>
    </row>
    <row r="224" spans="2:3"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row r="307" spans="2:2" x14ac:dyDescent="0.3">
      <c r="B307" s="16"/>
    </row>
    <row r="308" spans="2:2" x14ac:dyDescent="0.3">
      <c r="B308" s="16"/>
    </row>
    <row r="309" spans="2:2" x14ac:dyDescent="0.3">
      <c r="B309" s="16"/>
    </row>
    <row r="310" spans="2:2" x14ac:dyDescent="0.3">
      <c r="B310" s="16"/>
    </row>
    <row r="311" spans="2:2" x14ac:dyDescent="0.3">
      <c r="B311"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8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c44079d0-8f68-4105-8d53-e90d6dc48a51">
      <Terms xmlns="http://schemas.microsoft.com/office/infopath/2007/PartnerControls"/>
    </lcf76f155ced4ddcb4097134ff3c332f>
    <Date_Time xmlns="c44079d0-8f68-4105-8d53-e90d6dc48a51" xsi:nil="true"/>
    <_Flow_SignoffStatus xmlns="c44079d0-8f68-4105-8d53-e90d6dc48a5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E6076D-8C06-4E28-BFE1-E70DA4D572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2415EA-813A-40AF-885F-854D5D725273}">
  <ds:schemaRefs>
    <ds:schemaRef ds:uri="http://purl.org/dc/dcmitype/"/>
    <ds:schemaRef ds:uri="http://schemas.microsoft.com/office/2006/metadata/properties"/>
    <ds:schemaRef ds:uri="http://www.w3.org/XML/1998/namespace"/>
    <ds:schemaRef ds:uri="http://schemas.microsoft.com/sharepoint/v3"/>
    <ds:schemaRef ds:uri="http://purl.org/dc/elements/1.1/"/>
    <ds:schemaRef ds:uri="http://schemas.microsoft.com/office/2006/documentManagement/types"/>
    <ds:schemaRef ds:uri="http://purl.org/dc/terms/"/>
    <ds:schemaRef ds:uri="5fcde14c-a1ff-41f1-a210-ce352d4e962b"/>
    <ds:schemaRef ds:uri="http://schemas.microsoft.com/office/infopath/2007/PartnerControls"/>
    <ds:schemaRef ds:uri="http://schemas.openxmlformats.org/package/2006/metadata/core-properties"/>
    <ds:schemaRef ds:uri="58b241f0-c181-42d5-839a-5e9ae10f42c8"/>
    <ds:schemaRef ds:uri="c44079d0-8f68-4105-8d53-e90d6dc48a51"/>
  </ds:schemaRefs>
</ds:datastoreItem>
</file>

<file path=customXml/itemProps3.xml><?xml version="1.0" encoding="utf-8"?>
<ds:datastoreItem xmlns:ds="http://schemas.openxmlformats.org/officeDocument/2006/customXml" ds:itemID="{11B9088D-DC56-4BED-A17C-82D6462C9614}">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Overview</vt:lpstr>
      <vt:lpstr>System &amp; Provider Summary - T1</vt:lpstr>
      <vt:lpstr>System &amp; Provider Summary - UTC</vt:lpstr>
      <vt:lpstr>Age - T1</vt:lpstr>
      <vt:lpstr>Age - UTC</vt:lpstr>
      <vt:lpstr>Gender - T1</vt:lpstr>
      <vt:lpstr>Gender - UTC</vt:lpstr>
      <vt:lpstr>Ethnicity - T1</vt:lpstr>
      <vt:lpstr>Ethnicity - UTC</vt:lpstr>
      <vt:lpstr>Chief Complaint - T1</vt:lpstr>
      <vt:lpstr>Chief Complaint - UTC</vt:lpstr>
      <vt:lpstr>Frailty - T1</vt:lpstr>
      <vt:lpstr>Frailty - UTC</vt:lpstr>
      <vt:lpstr>Data Completeness &amp; Quality</vt:lpstr>
      <vt:lpstr>'Age - T1'!Print_Titles</vt:lpstr>
      <vt:lpstr>'Age - UTC'!Print_Titles</vt:lpstr>
      <vt:lpstr>'Chief Complaint - T1'!Print_Titles</vt:lpstr>
      <vt:lpstr>'Chief Complaint - UTC'!Print_Titles</vt:lpstr>
      <vt:lpstr>'Ethnicity - T1'!Print_Titles</vt:lpstr>
      <vt:lpstr>'Ethnicity - UTC'!Print_Titles</vt:lpstr>
      <vt:lpstr>'Frailty - T1'!Print_Titles</vt:lpstr>
      <vt:lpstr>'Frailty - UTC'!Print_Titles</vt:lpstr>
      <vt:lpstr>'Gender - T1'!Print_Titles</vt:lpstr>
      <vt:lpstr>'Gender - UTC'!Print_Titles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DH User</dc:creator>
  <cp:lastModifiedBy>BANKS, Jonathan (NHS ENGLAND)</cp:lastModifiedBy>
  <cp:lastPrinted>2011-01-20T16:00:14Z</cp:lastPrinted>
  <dcterms:created xsi:type="dcterms:W3CDTF">2003-08-01T14:12:13Z</dcterms:created>
  <dcterms:modified xsi:type="dcterms:W3CDTF">2025-07-08T14:28:01Z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ies>
</file>