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ml.chartshapes+xml"/>
  <Override PartName="/xl/charts/chart31.xml" ContentType="application/vnd.openxmlformats-officedocument.drawingml.chart+xml"/>
  <Override PartName="/xl/drawings/drawing10.xml" ContentType="application/vnd.openxmlformats-officedocument.drawingml.chartshapes+xml"/>
  <Override PartName="/xl/charts/chart32.xml" ContentType="application/vnd.openxmlformats-officedocument.drawingml.chart+xml"/>
  <Override PartName="/xl/drawings/drawing11.xml" ContentType="application/vnd.openxmlformats-officedocument.drawingml.chartshapes+xml"/>
  <Override PartName="/xl/charts/chart33.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4.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drawings/drawing15.xml" ContentType="application/vnd.openxmlformats-officedocument.drawingml.chartshapes+xml"/>
  <Override PartName="/xl/charts/chart36.xml" ContentType="application/vnd.openxmlformats-officedocument.drawingml.chart+xml"/>
  <Override PartName="/xl/drawings/drawing16.xml" ContentType="application/vnd.openxmlformats-officedocument.drawingml.chartshapes+xml"/>
  <Override PartName="/xl/charts/chart37.xml" ContentType="application/vnd.openxmlformats-officedocument.drawingml.chart+xml"/>
  <Override PartName="/xl/drawings/drawing17.xml" ContentType="application/vnd.openxmlformats-officedocument.drawingml.chartshapes+xml"/>
  <Override PartName="/xl/charts/chart38.xml" ContentType="application/vnd.openxmlformats-officedocument.drawingml.chart+xml"/>
  <Override PartName="/xl/drawings/drawing18.xml" ContentType="application/vnd.openxmlformats-officedocument.drawingml.chartshapes+xml"/>
  <Override PartName="/xl/charts/chart39.xml" ContentType="application/vnd.openxmlformats-officedocument.drawingml.chart+xml"/>
  <Override PartName="/xl/drawings/drawing19.xml" ContentType="application/vnd.openxmlformats-officedocument.drawingml.chartshapes+xml"/>
  <Override PartName="/xl/charts/chart40.xml" ContentType="application/vnd.openxmlformats-officedocument.drawingml.chart+xml"/>
  <Override PartName="/xl/drawings/drawing20.xml" ContentType="application/vnd.openxmlformats-officedocument.drawingml.chartshapes+xml"/>
  <Override PartName="/xl/charts/chart41.xml" ContentType="application/vnd.openxmlformats-officedocument.drawingml.chart+xml"/>
  <Override PartName="/xl/drawings/drawing21.xml" ContentType="application/vnd.openxmlformats-officedocument.drawingml.chartshapes+xml"/>
  <Override PartName="/xl/charts/chart42.xml" ContentType="application/vnd.openxmlformats-officedocument.drawingml.chart+xml"/>
  <Override PartName="/xl/drawings/drawing22.xml" ContentType="application/vnd.openxmlformats-officedocument.drawingml.chartshapes+xml"/>
  <Override PartName="/xl/charts/chart43.xml" ContentType="application/vnd.openxmlformats-officedocument.drawingml.chart+xml"/>
  <Override PartName="/xl/drawings/drawing23.xml" ContentType="application/vnd.openxmlformats-officedocument.drawingml.chartshapes+xml"/>
  <Override PartName="/xl/charts/chart44.xml" ContentType="application/vnd.openxmlformats-officedocument.drawingml.chart+xml"/>
  <Override PartName="/xl/drawings/drawing24.xml" ContentType="application/vnd.openxmlformats-officedocument.drawingml.chartshapes+xml"/>
  <Override PartName="/xl/charts/chart45.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46.xml" ContentType="application/vnd.openxmlformats-officedocument.drawingml.chart+xml"/>
  <Override PartName="/xl/drawings/drawing27.xml" ContentType="application/vnd.openxmlformats-officedocument.drawingml.chartshapes+xml"/>
  <Override PartName="/xl/charts/chart47.xml" ContentType="application/vnd.openxmlformats-officedocument.drawingml.chart+xml"/>
  <Override PartName="/xl/drawings/drawing28.xml" ContentType="application/vnd.openxmlformats-officedocument.drawingml.chartshapes+xml"/>
  <Override PartName="/xl/charts/chart48.xml" ContentType="application/vnd.openxmlformats-officedocument.drawingml.chart+xml"/>
  <Override PartName="/xl/drawings/drawing29.xml" ContentType="application/vnd.openxmlformats-officedocument.drawingml.chartshapes+xml"/>
  <Override PartName="/xl/charts/chart49.xml" ContentType="application/vnd.openxmlformats-officedocument.drawingml.chart+xml"/>
  <Override PartName="/xl/drawings/drawing30.xml" ContentType="application/vnd.openxmlformats-officedocument.drawingml.chartshapes+xml"/>
  <Override PartName="/xl/charts/chart50.xml" ContentType="application/vnd.openxmlformats-officedocument.drawingml.chart+xml"/>
  <Override PartName="/xl/drawings/drawing31.xml" ContentType="application/vnd.openxmlformats-officedocument.drawingml.chartshapes+xml"/>
  <Override PartName="/xl/charts/chart51.xml" ContentType="application/vnd.openxmlformats-officedocument.drawingml.chart+xml"/>
  <Override PartName="/xl/drawings/drawing32.xml" ContentType="application/vnd.openxmlformats-officedocument.drawingml.chartshapes+xml"/>
  <Override PartName="/xl/charts/chart52.xml" ContentType="application/vnd.openxmlformats-officedocument.drawingml.chart+xml"/>
  <Override PartName="/xl/drawings/drawing33.xml" ContentType="application/vnd.openxmlformats-officedocument.drawingml.chartshapes+xml"/>
  <Override PartName="/xl/charts/chart53.xml" ContentType="application/vnd.openxmlformats-officedocument.drawingml.chart+xml"/>
  <Override PartName="/xl/drawings/drawing34.xml" ContentType="application/vnd.openxmlformats-officedocument.drawingml.chartshape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35.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36.xml" ContentType="application/vnd.openxmlformats-officedocument.drawing+xml"/>
  <Override PartName="/xl/charts/chart62.xml" ContentType="application/vnd.openxmlformats-officedocument.drawingml.chart+xml"/>
  <Override PartName="/xl/drawings/drawing37.xml" ContentType="application/vnd.openxmlformats-officedocument.drawingml.chartshapes+xml"/>
  <Override PartName="/xl/charts/chart63.xml" ContentType="application/vnd.openxmlformats-officedocument.drawingml.chart+xml"/>
  <Override PartName="/xl/drawings/drawing38.xml" ContentType="application/vnd.openxmlformats-officedocument.drawingml.chartshapes+xml"/>
  <Override PartName="/xl/charts/chart64.xml" ContentType="application/vnd.openxmlformats-officedocument.drawingml.chart+xml"/>
  <Override PartName="/xl/drawings/drawing39.xml" ContentType="application/vnd.openxmlformats-officedocument.drawingml.chartshapes+xml"/>
  <Override PartName="/xl/charts/chart65.xml" ContentType="application/vnd.openxmlformats-officedocument.drawingml.chart+xml"/>
  <Override PartName="/xl/drawings/drawing40.xml" ContentType="application/vnd.openxmlformats-officedocument.drawingml.chartshapes+xml"/>
  <Override PartName="/xl/charts/chart66.xml" ContentType="application/vnd.openxmlformats-officedocument.drawingml.chart+xml"/>
  <Override PartName="/xl/drawings/drawing41.xml" ContentType="application/vnd.openxmlformats-officedocument.drawingml.chartshapes+xml"/>
  <Override PartName="/xl/charts/chart67.xml" ContentType="application/vnd.openxmlformats-officedocument.drawingml.chart+xml"/>
  <Override PartName="/xl/drawings/drawing42.xml" ContentType="application/vnd.openxmlformats-officedocument.drawingml.chartshapes+xml"/>
  <Override PartName="/xl/charts/chart68.xml" ContentType="application/vnd.openxmlformats-officedocument.drawingml.chart+xml"/>
  <Override PartName="/xl/drawings/drawing43.xml" ContentType="application/vnd.openxmlformats-officedocument.drawingml.chartshapes+xml"/>
  <Override PartName="/xl/charts/chart69.xml" ContentType="application/vnd.openxmlformats-officedocument.drawingml.chart+xml"/>
  <Override PartName="/xl/drawings/drawing44.xml" ContentType="application/vnd.openxmlformats-officedocument.drawingml.chartshapes+xml"/>
  <Override PartName="/xl/charts/chart70.xml" ContentType="application/vnd.openxmlformats-officedocument.drawingml.chart+xml"/>
  <Override PartName="/xl/drawings/drawing45.xml" ContentType="application/vnd.openxmlformats-officedocument.drawingml.chartshapes+xml"/>
  <Override PartName="/xl/charts/chart71.xml" ContentType="application/vnd.openxmlformats-officedocument.drawingml.chart+xml"/>
  <Override PartName="/xl/drawings/drawing46.xml" ContentType="application/vnd.openxmlformats-officedocument.drawingml.chartshapes+xml"/>
  <Override PartName="/xl/charts/chart72.xml" ContentType="application/vnd.openxmlformats-officedocument.drawingml.chart+xml"/>
  <Override PartName="/xl/drawings/drawing47.xml" ContentType="application/vnd.openxmlformats-officedocument.drawingml.chartshapes+xml"/>
  <Override PartName="/xl/charts/chart73.xml" ContentType="application/vnd.openxmlformats-officedocument.drawingml.chart+xml"/>
  <Override PartName="/xl/drawings/drawing48.xml" ContentType="application/vnd.openxmlformats-officedocument.drawingml.chartshapes+xml"/>
  <Override PartName="/xl/charts/chart74.xml" ContentType="application/vnd.openxmlformats-officedocument.drawingml.chart+xml"/>
  <Override PartName="/xl/drawings/drawing49.xml" ContentType="application/vnd.openxmlformats-officedocument.drawingml.chartshapes+xml"/>
  <Override PartName="/xl/charts/chart75.xml" ContentType="application/vnd.openxmlformats-officedocument.drawingml.chart+xml"/>
  <Override PartName="/xl/drawings/drawing50.xml" ContentType="application/vnd.openxmlformats-officedocument.drawingml.chartshapes+xml"/>
  <Override PartName="/xl/charts/chart76.xml" ContentType="application/vnd.openxmlformats-officedocument.drawingml.chart+xml"/>
  <Override PartName="/xl/drawings/drawing51.xml" ContentType="application/vnd.openxmlformats-officedocument.drawingml.chartshapes+xml"/>
  <Override PartName="/xl/charts/chart7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78.xml" ContentType="application/vnd.openxmlformats-officedocument.drawingml.chart+xml"/>
  <Override PartName="/xl/drawings/drawing54.xml" ContentType="application/vnd.openxmlformats-officedocument.drawingml.chartshapes+xml"/>
  <Override PartName="/xl/charts/chart79.xml" ContentType="application/vnd.openxmlformats-officedocument.drawingml.chart+xml"/>
  <Override PartName="/xl/drawings/drawing55.xml" ContentType="application/vnd.openxmlformats-officedocument.drawingml.chartshapes+xml"/>
  <Override PartName="/xl/charts/chart80.xml" ContentType="application/vnd.openxmlformats-officedocument.drawingml.chart+xml"/>
  <Override PartName="/xl/drawings/drawing56.xml" ContentType="application/vnd.openxmlformats-officedocument.drawingml.chartshapes+xml"/>
  <Override PartName="/xl/charts/chart81.xml" ContentType="application/vnd.openxmlformats-officedocument.drawingml.chart+xml"/>
  <Override PartName="/xl/drawings/drawing57.xml" ContentType="application/vnd.openxmlformats-officedocument.drawingml.chartshapes+xml"/>
  <Override PartName="/xl/charts/chart82.xml" ContentType="application/vnd.openxmlformats-officedocument.drawingml.chart+xml"/>
  <Override PartName="/xl/drawings/drawing58.xml" ContentType="application/vnd.openxmlformats-officedocument.drawingml.chartshapes+xml"/>
  <Override PartName="/xl/charts/chart83.xml" ContentType="application/vnd.openxmlformats-officedocument.drawingml.chart+xml"/>
  <Override PartName="/xl/drawings/drawing59.xml" ContentType="application/vnd.openxmlformats-officedocument.drawingml.chartshapes+xml"/>
  <Override PartName="/xl/charts/chart84.xml" ContentType="application/vnd.openxmlformats-officedocument.drawingml.chart+xml"/>
  <Override PartName="/xl/drawings/drawing60.xml" ContentType="application/vnd.openxmlformats-officedocument.drawingml.chartshapes+xml"/>
  <Override PartName="/xl/charts/chart85.xml" ContentType="application/vnd.openxmlformats-officedocument.drawingml.chart+xml"/>
  <Override PartName="/xl/drawings/drawing61.xml" ContentType="application/vnd.openxmlformats-officedocument.drawingml.chartshapes+xml"/>
  <Override PartName="/xl/charts/chart86.xml" ContentType="application/vnd.openxmlformats-officedocument.drawingml.chart+xml"/>
  <Override PartName="/xl/drawings/drawing62.xml" ContentType="application/vnd.openxmlformats-officedocument.drawingml.chartshapes+xml"/>
  <Override PartName="/xl/charts/chart87.xml" ContentType="application/vnd.openxmlformats-officedocument.drawingml.chart+xml"/>
  <Override PartName="/xl/drawings/drawing63.xml" ContentType="application/vnd.openxmlformats-officedocument.drawingml.chartshapes+xml"/>
  <Override PartName="/xl/charts/chart88.xml" ContentType="application/vnd.openxmlformats-officedocument.drawingml.chart+xml"/>
  <Override PartName="/xl/drawings/drawing64.xml" ContentType="application/vnd.openxmlformats-officedocument.drawingml.chartshapes+xml"/>
  <Override PartName="/xl/charts/chart89.xml" ContentType="application/vnd.openxmlformats-officedocument.drawingml.chart+xml"/>
  <Override PartName="/xl/drawings/drawing65.xml" ContentType="application/vnd.openxmlformats-officedocument.drawingml.chartshapes+xml"/>
  <Override PartName="/xl/charts/chart90.xml" ContentType="application/vnd.openxmlformats-officedocument.drawingml.chart+xml"/>
  <Override PartName="/xl/drawings/drawing66.xml" ContentType="application/vnd.openxmlformats-officedocument.drawingml.chartshapes+xml"/>
  <Override PartName="/xl/charts/chart91.xml" ContentType="application/vnd.openxmlformats-officedocument.drawingml.chart+xml"/>
  <Override PartName="/xl/drawings/drawing67.xml" ContentType="application/vnd.openxmlformats-officedocument.drawingml.chartshapes+xml"/>
  <Override PartName="/xl/charts/chart92.xml" ContentType="application/vnd.openxmlformats-officedocument.drawingml.chart+xml"/>
  <Override PartName="/xl/drawings/drawing68.xml" ContentType="application/vnd.openxmlformats-officedocument.drawingml.chartshapes+xml"/>
  <Override PartName="/xl/charts/chart93.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94.xml" ContentType="application/vnd.openxmlformats-officedocument.drawingml.chart+xml"/>
  <Override PartName="/xl/drawings/drawing71.xml" ContentType="application/vnd.openxmlformats-officedocument.drawingml.chartshapes+xml"/>
  <Override PartName="/xl/charts/chart95.xml" ContentType="application/vnd.openxmlformats-officedocument.drawingml.chart+xml"/>
  <Override PartName="/xl/drawings/drawing72.xml" ContentType="application/vnd.openxmlformats-officedocument.drawingml.chartshapes+xml"/>
  <Override PartName="/xl/charts/chart96.xml" ContentType="application/vnd.openxmlformats-officedocument.drawingml.chart+xml"/>
  <Override PartName="/xl/drawings/drawing73.xml" ContentType="application/vnd.openxmlformats-officedocument.drawingml.chartshapes+xml"/>
  <Override PartName="/xl/charts/chart97.xml" ContentType="application/vnd.openxmlformats-officedocument.drawingml.chart+xml"/>
  <Override PartName="/xl/drawings/drawing74.xml" ContentType="application/vnd.openxmlformats-officedocument.drawingml.chartshapes+xml"/>
  <Override PartName="/xl/charts/chart98.xml" ContentType="application/vnd.openxmlformats-officedocument.drawingml.chart+xml"/>
  <Override PartName="/xl/drawings/drawing75.xml" ContentType="application/vnd.openxmlformats-officedocument.drawingml.chartshapes+xml"/>
  <Override PartName="/xl/charts/chart99.xml" ContentType="application/vnd.openxmlformats-officedocument.drawingml.chart+xml"/>
  <Override PartName="/xl/drawings/drawing76.xml" ContentType="application/vnd.openxmlformats-officedocument.drawingml.chartshapes+xml"/>
  <Override PartName="/xl/charts/chart100.xml" ContentType="application/vnd.openxmlformats-officedocument.drawingml.chart+xml"/>
  <Override PartName="/xl/drawings/drawing77.xml" ContentType="application/vnd.openxmlformats-officedocument.drawingml.chartshapes+xml"/>
  <Override PartName="/xl/charts/chart101.xml" ContentType="application/vnd.openxmlformats-officedocument.drawingml.chart+xml"/>
  <Override PartName="/xl/drawings/drawing78.xml" ContentType="application/vnd.openxmlformats-officedocument.drawingml.chartshapes+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79.xml" ContentType="application/vnd.openxmlformats-officedocument.drawing+xml"/>
  <Override PartName="/xl/charts/chart113.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15.xml" ContentType="application/vnd.openxmlformats-officedocument.drawingml.chart+xml"/>
  <Override PartName="/xl/drawings/drawing81.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82.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83.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drawings/drawing84.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workbookProtection workbookPassword="CAAF" lockStructure="1"/>
  <bookViews>
    <workbookView xWindow="480" yWindow="972" windowWidth="16608" windowHeight="9432" tabRatio="928" firstSheet="7" activeTab="8"/>
  </bookViews>
  <sheets>
    <sheet name="RESPONSE RATES data" sheetId="134" state="hidden" r:id="rId1"/>
    <sheet name="response data data" sheetId="112" state="hidden" r:id="rId2"/>
    <sheet name="data FACT C breakdown" sheetId="99" state="hidden" r:id="rId3"/>
    <sheet name="NATIONAL DATA_raw" sheetId="98" state="hidden" r:id="rId4"/>
    <sheet name="SDI Scales" sheetId="130" state="hidden" r:id="rId5"/>
    <sheet name="characteristics data" sheetId="110" state="hidden" r:id="rId6"/>
    <sheet name="NATIONAL DATA_charts" sheetId="82" state="hidden" r:id="rId7"/>
    <sheet name="Cover" sheetId="93" r:id="rId8"/>
    <sheet name="Introduction" sheetId="113" r:id="rId9"/>
    <sheet name="Data Limitations" sheetId="114" r:id="rId10"/>
    <sheet name="Index" sheetId="92" r:id="rId11"/>
    <sheet name="SUMMARY" sheetId="145" r:id="rId12"/>
    <sheet name="CONTEXT" sheetId="143" r:id="rId13"/>
    <sheet name="RESPONSE RATES" sheetId="133" r:id="rId14"/>
    <sheet name="RESPONDENTS_1" sheetId="111" r:id="rId15"/>
    <sheet name="RESPONDENTS_2" sheetId="108" r:id="rId16"/>
    <sheet name="EQ5D_1" sheetId="61" r:id="rId17"/>
    <sheet name="EQ5D_2" sheetId="80" r:id="rId18"/>
    <sheet name="EQ5D_3" sheetId="81" r:id="rId19"/>
    <sheet name="HSE" sheetId="107" r:id="rId20"/>
    <sheet name="FACT&amp;OTHER_1" sheetId="84" r:id="rId21"/>
    <sheet name="FACT&amp;OTHER_2" sheetId="89" r:id="rId22"/>
    <sheet name="FACT&amp;OTHER_3" sheetId="90" r:id="rId23"/>
    <sheet name="SDI_1" sheetId="117" r:id="rId24"/>
    <sheet name="SDI_2" sheetId="94" r:id="rId25"/>
    <sheet name="SDI_3" sheetId="95" r:id="rId26"/>
    <sheet name="ADDITONAL" sheetId="97" r:id="rId27"/>
    <sheet name="Respondent comments_Intro" sheetId="136" r:id="rId28"/>
    <sheet name="Respondents' comments_Model" sheetId="137" r:id="rId29"/>
    <sheet name="sdssds" sheetId="138" r:id="rId30"/>
    <sheet name="Challenges to quality of life_2" sheetId="139" r:id="rId31"/>
    <sheet name="Negative aspects of care" sheetId="140" r:id="rId32"/>
    <sheet name="Positive aspects of care" sheetId="141" r:id="rId33"/>
    <sheet name="Improving Outcomes" sheetId="142" r:id="rId34"/>
  </sheets>
  <externalReferences>
    <externalReference r:id="rId35"/>
  </externalReferences>
  <definedNames>
    <definedName name="ageChart" localSheetId="26">IF(ADDITONAL!$L$1="Network",INDIRECT("'HIDDEN'!D3"),IF(ADDITONAL!$L$1="CCG",INDIRECT("'HIDDEN'!D4"),IF(ADDITONAL!$L$1="Trust",INDIRECT("'HIDDEN'!D5"))))</definedName>
    <definedName name="ageChart" localSheetId="30">IF('Challenges to quality of life_2'!$L$1="Network",INDIRECT("'HIDDEN'!D3"),IF('Challenges to quality of life_2'!$L$1="CCG",INDIRECT("'HIDDEN'!D4"),IF('Challenges to quality of life_2'!$L$1="Trust",INDIRECT("'HIDDEN'!D5"))))</definedName>
    <definedName name="ageChart" localSheetId="12">IF(#REF!="Network",INDIRECT("'HIDDEN'!D3"),IF(#REF!="CCG",INDIRECT("'HIDDEN'!D4"),IF(#REF!="Trust",INDIRECT("'HIDDEN'!D5"))))</definedName>
    <definedName name="ageChart" localSheetId="9">IF('[1]Response Rates_1'!$I$1="Network",INDIRECT("'HIDDEN'!D3"),IF('[1]Response Rates_1'!$I$1="CCG",INDIRECT("'HIDDEN'!D4"),IF('[1]Response Rates_1'!$I$1="Trust",INDIRECT("'HIDDEN'!D5"))))</definedName>
    <definedName name="ageChart" localSheetId="16">IF(EQ5D_1!$L$1="Network",INDIRECT("'HIDDEN'!D3"),IF(EQ5D_1!$L$1="CCG",INDIRECT("'HIDDEN'!D4"),IF(EQ5D_1!$L$1="Trust",INDIRECT("'HIDDEN'!D5"))))</definedName>
    <definedName name="ageChart" localSheetId="17">IF(EQ5D_2!$L$1="Network",INDIRECT("'HIDDEN'!D3"),IF(EQ5D_2!$L$1="CCG",INDIRECT("'HIDDEN'!D4"),IF(EQ5D_2!$L$1="Trust",INDIRECT("'HIDDEN'!D5"))))</definedName>
    <definedName name="ageChart" localSheetId="18">IF(EQ5D_3!$L$1="Network",INDIRECT("'HIDDEN'!D3"),IF(EQ5D_3!$L$1="CCG",INDIRECT("'HIDDEN'!D4"),IF(EQ5D_3!$L$1="Trust",INDIRECT("'HIDDEN'!D5"))))</definedName>
    <definedName name="ageChart" localSheetId="20">IF('FACT&amp;OTHER_1'!$L$1="Network",INDIRECT("'HIDDEN'!D3"),IF('FACT&amp;OTHER_1'!$L$1="CCG",INDIRECT("'HIDDEN'!D4"),IF('FACT&amp;OTHER_1'!$L$1="Trust",INDIRECT("'HIDDEN'!D5"))))</definedName>
    <definedName name="ageChart" localSheetId="21">IF('FACT&amp;OTHER_2'!$L$1="Network",INDIRECT("'HIDDEN'!D3"),IF('FACT&amp;OTHER_2'!$L$1="CCG",INDIRECT("'HIDDEN'!D4"),IF('FACT&amp;OTHER_2'!$L$1="Trust",INDIRECT("'HIDDEN'!D5"))))</definedName>
    <definedName name="ageChart" localSheetId="22">IF('FACT&amp;OTHER_3'!$L$1="Network",INDIRECT("'HIDDEN'!D3"),IF('FACT&amp;OTHER_3'!$L$1="CCG",INDIRECT("'HIDDEN'!D4"),IF('FACT&amp;OTHER_3'!$L$1="Trust",INDIRECT("'HIDDEN'!D5"))))</definedName>
    <definedName name="ageChart" localSheetId="19">IF(HSE!#REF!="Network",INDIRECT("'HIDDEN'!D3"),IF(HSE!#REF!="CCG",INDIRECT("'HIDDEN'!D4"),IF(HSE!#REF!="Trust",INDIRECT("'HIDDEN'!D5"))))</definedName>
    <definedName name="ageChart" localSheetId="33">IF('Improving Outcomes'!$L$1="Network",INDIRECT("'HIDDEN'!D3"),IF('Improving Outcomes'!$L$1="CCG",INDIRECT("'HIDDEN'!D4"),IF('Improving Outcomes'!$L$1="Trust",INDIRECT("'HIDDEN'!D5"))))</definedName>
    <definedName name="ageChart" localSheetId="8">IF('[1]Response Rates_1'!$I$1="Network",INDIRECT("'HIDDEN'!D3"),IF('[1]Response Rates_1'!$I$1="CCG",INDIRECT("'HIDDEN'!D4"),IF('[1]Response Rates_1'!$I$1="Trust",INDIRECT("'HIDDEN'!D5"))))</definedName>
    <definedName name="ageChart" localSheetId="3">IF(#REF!="Network",INDIRECT("'HIDDEN'!D3"),IF(#REF!="CCG",INDIRECT("'HIDDEN'!D4"),IF(#REF!="Trust",INDIRECT("'HIDDEN'!D5"))))</definedName>
    <definedName name="ageChart" localSheetId="31">IF('Negative aspects of care'!$L$1="Network",INDIRECT("'HIDDEN'!D3"),IF('Negative aspects of care'!$L$1="CCG",INDIRECT("'HIDDEN'!D4"),IF('Negative aspects of care'!$L$1="Trust",INDIRECT("'HIDDEN'!D5"))))</definedName>
    <definedName name="ageChart" localSheetId="32">IF('Positive aspects of care'!$L$1="Network",INDIRECT("'HIDDEN'!D3"),IF('Positive aspects of care'!$L$1="CCG",INDIRECT("'HIDDEN'!D4"),IF('Positive aspects of care'!$L$1="Trust",INDIRECT("'HIDDEN'!D5"))))</definedName>
    <definedName name="ageChart" localSheetId="27">IF('Respondent comments_Intro'!$L$1="Network",INDIRECT("'HIDDEN'!D3"),IF('Respondent comments_Intro'!$L$1="CCG",INDIRECT("'HIDDEN'!D4"),IF('Respondent comments_Intro'!$L$1="Trust",INDIRECT("'HIDDEN'!D5"))))</definedName>
    <definedName name="ageChart" localSheetId="28">IF('Respondents'' comments_Model'!$L$1="Network",INDIRECT("'HIDDEN'!D3"),IF('Respondents'' comments_Model'!$L$1="CCG",INDIRECT("'HIDDEN'!D4"),IF('Respondents'' comments_Model'!$L$1="Trust",INDIRECT("'HIDDEN'!D5"))))</definedName>
    <definedName name="ageChart" localSheetId="14">IF(#REF!="Network",INDIRECT("'HIDDEN'!D3"),IF(#REF!="CCG",INDIRECT("'HIDDEN'!D4"),IF(#REF!="Trust",INDIRECT("'HIDDEN'!D5"))))</definedName>
    <definedName name="ageChart" localSheetId="15">IF(#REF!="Network",INDIRECT("'HIDDEN'!D3"),IF(#REF!="CCG",INDIRECT("'HIDDEN'!D4"),IF(#REF!="Trust",INDIRECT("'HIDDEN'!D5"))))</definedName>
    <definedName name="ageChart" localSheetId="1">IF(#REF!="Network",INDIRECT("'HIDDEN'!D3"),IF(#REF!="CCG",INDIRECT("'HIDDEN'!D4"),IF(#REF!="Trust",INDIRECT("'HIDDEN'!D5"))))</definedName>
    <definedName name="ageChart" localSheetId="13">IF(#REF!="Network",INDIRECT("'HIDDEN'!D3"),IF(#REF!="CCG",INDIRECT("'HIDDEN'!D4"),IF(#REF!="Trust",INDIRECT("'HIDDEN'!D5"))))</definedName>
    <definedName name="ageChart" localSheetId="0">IF(#REF!="Network",INDIRECT("'HIDDEN'!D3"),IF(#REF!="CCG",INDIRECT("'HIDDEN'!D4"),IF(#REF!="Trust",INDIRECT("'HIDDEN'!D5"))))</definedName>
    <definedName name="ageChart" localSheetId="23">IF(SDI_1!$L$1="Network",INDIRECT("'HIDDEN'!D3"),IF(SDI_1!$L$1="CCG",INDIRECT("'HIDDEN'!D4"),IF(SDI_1!$L$1="Trust",INDIRECT("'HIDDEN'!D5"))))</definedName>
    <definedName name="ageChart" localSheetId="24">IF(SDI_2!$L$1="Network",INDIRECT("'HIDDEN'!D3"),IF(SDI_2!$L$1="CCG",INDIRECT("'HIDDEN'!D4"),IF(SDI_2!$L$1="Trust",INDIRECT("'HIDDEN'!D5"))))</definedName>
    <definedName name="ageChart" localSheetId="25">IF(SDI_3!$L$1="Network",INDIRECT("'HIDDEN'!D3"),IF(SDI_3!$L$1="CCG",INDIRECT("'HIDDEN'!D4"),IF(SDI_3!$L$1="Trust",INDIRECT("'HIDDEN'!D5"))))</definedName>
    <definedName name="ageChart" localSheetId="29">IF(sdssds!$L$1="Network",INDIRECT("'HIDDEN'!D3"),IF(sdssds!$L$1="CCG",INDIRECT("'HIDDEN'!D4"),IF(sdssds!$L$1="Trust",INDIRECT("'HIDDEN'!D5"))))</definedName>
    <definedName name="ageChart" localSheetId="11">IF(#REF!="Network",INDIRECT("'HIDDEN'!D3"),IF(#REF!="CCG",INDIRECT("'HIDDEN'!D4"),IF(#REF!="Trust",INDIRECT("'HIDDEN'!D5"))))</definedName>
    <definedName name="ageChart">IF(#REF!="Network",INDIRECT("'HIDDEN'!D3"),IF(#REF!="CCG",INDIRECT("'HIDDEN'!D4"),IF(#REF!="Trust",INDIRECT("'HIDDEN'!D5"))))</definedName>
    <definedName name="ageChart2" localSheetId="26">IF(ADDITONAL!$L$1="Network",INDIRECT("'HIDDEN'!E3"),IF(ADDITONAL!$L$1="CCG",INDIRECT("'HIDDEN'!E4"),IF(ADDITONAL!$L$1="Trust",INDIRECT("'HIDDEN'!E5"))))</definedName>
    <definedName name="ageChart2" localSheetId="30">IF('Challenges to quality of life_2'!$L$1="Network",INDIRECT("'HIDDEN'!E3"),IF('Challenges to quality of life_2'!$L$1="CCG",INDIRECT("'HIDDEN'!E4"),IF('Challenges to quality of life_2'!$L$1="Trust",INDIRECT("'HIDDEN'!E5"))))</definedName>
    <definedName name="ageChart2" localSheetId="12">IF(#REF!="Network",INDIRECT("'HIDDEN'!E3"),IF(#REF!="CCG",INDIRECT("'HIDDEN'!E4"),IF(#REF!="Trust",INDIRECT("'HIDDEN'!E5"))))</definedName>
    <definedName name="ageChart2" localSheetId="9">IF('[1]Response Rates_1'!$I$1="Network",INDIRECT("'HIDDEN'!E3"),IF('[1]Response Rates_1'!$I$1="CCG",INDIRECT("'HIDDEN'!E4"),IF('[1]Response Rates_1'!$I$1="Trust",INDIRECT("'HIDDEN'!E5"))))</definedName>
    <definedName name="ageChart2" localSheetId="16">IF(EQ5D_1!$L$1="Network",INDIRECT("'HIDDEN'!E3"),IF(EQ5D_1!$L$1="CCG",INDIRECT("'HIDDEN'!E4"),IF(EQ5D_1!$L$1="Trust",INDIRECT("'HIDDEN'!E5"))))</definedName>
    <definedName name="ageChart2" localSheetId="17">IF(EQ5D_2!$L$1="Network",INDIRECT("'HIDDEN'!E3"),IF(EQ5D_2!$L$1="CCG",INDIRECT("'HIDDEN'!E4"),IF(EQ5D_2!$L$1="Trust",INDIRECT("'HIDDEN'!E5"))))</definedName>
    <definedName name="ageChart2" localSheetId="18">IF(EQ5D_3!$L$1="Network",INDIRECT("'HIDDEN'!E3"),IF(EQ5D_3!$L$1="CCG",INDIRECT("'HIDDEN'!E4"),IF(EQ5D_3!$L$1="Trust",INDIRECT("'HIDDEN'!E5"))))</definedName>
    <definedName name="ageChart2" localSheetId="20">IF('FACT&amp;OTHER_1'!$L$1="Network",INDIRECT("'HIDDEN'!E3"),IF('FACT&amp;OTHER_1'!$L$1="CCG",INDIRECT("'HIDDEN'!E4"),IF('FACT&amp;OTHER_1'!$L$1="Trust",INDIRECT("'HIDDEN'!E5"))))</definedName>
    <definedName name="ageChart2" localSheetId="21">IF('FACT&amp;OTHER_2'!$L$1="Network",INDIRECT("'HIDDEN'!E3"),IF('FACT&amp;OTHER_2'!$L$1="CCG",INDIRECT("'HIDDEN'!E4"),IF('FACT&amp;OTHER_2'!$L$1="Trust",INDIRECT("'HIDDEN'!E5"))))</definedName>
    <definedName name="ageChart2" localSheetId="22">IF('FACT&amp;OTHER_3'!$L$1="Network",INDIRECT("'HIDDEN'!E3"),IF('FACT&amp;OTHER_3'!$L$1="CCG",INDIRECT("'HIDDEN'!E4"),IF('FACT&amp;OTHER_3'!$L$1="Trust",INDIRECT("'HIDDEN'!E5"))))</definedName>
    <definedName name="ageChart2" localSheetId="19">IF(HSE!#REF!="Network",INDIRECT("'HIDDEN'!E3"),IF(HSE!#REF!="CCG",INDIRECT("'HIDDEN'!E4"),IF(HSE!#REF!="Trust",INDIRECT("'HIDDEN'!E5"))))</definedName>
    <definedName name="ageChart2" localSheetId="33">IF('Improving Outcomes'!$L$1="Network",INDIRECT("'HIDDEN'!E3"),IF('Improving Outcomes'!$L$1="CCG",INDIRECT("'HIDDEN'!E4"),IF('Improving Outcomes'!$L$1="Trust",INDIRECT("'HIDDEN'!E5"))))</definedName>
    <definedName name="ageChart2" localSheetId="8">IF('[1]Response Rates_1'!$I$1="Network",INDIRECT("'HIDDEN'!E3"),IF('[1]Response Rates_1'!$I$1="CCG",INDIRECT("'HIDDEN'!E4"),IF('[1]Response Rates_1'!$I$1="Trust",INDIRECT("'HIDDEN'!E5"))))</definedName>
    <definedName name="ageChart2" localSheetId="3">IF(#REF!="Network",INDIRECT("'HIDDEN'!E3"),IF(#REF!="CCG",INDIRECT("'HIDDEN'!E4"),IF(#REF!="Trust",INDIRECT("'HIDDEN'!E5"))))</definedName>
    <definedName name="ageChart2" localSheetId="31">IF('Negative aspects of care'!$L$1="Network",INDIRECT("'HIDDEN'!E3"),IF('Negative aspects of care'!$L$1="CCG",INDIRECT("'HIDDEN'!E4"),IF('Negative aspects of care'!$L$1="Trust",INDIRECT("'HIDDEN'!E5"))))</definedName>
    <definedName name="ageChart2" localSheetId="32">IF('Positive aspects of care'!$L$1="Network",INDIRECT("'HIDDEN'!E3"),IF('Positive aspects of care'!$L$1="CCG",INDIRECT("'HIDDEN'!E4"),IF('Positive aspects of care'!$L$1="Trust",INDIRECT("'HIDDEN'!E5"))))</definedName>
    <definedName name="ageChart2" localSheetId="27">IF('Respondent comments_Intro'!$L$1="Network",INDIRECT("'HIDDEN'!E3"),IF('Respondent comments_Intro'!$L$1="CCG",INDIRECT("'HIDDEN'!E4"),IF('Respondent comments_Intro'!$L$1="Trust",INDIRECT("'HIDDEN'!E5"))))</definedName>
    <definedName name="ageChart2" localSheetId="28">IF('Respondents'' comments_Model'!$L$1="Network",INDIRECT("'HIDDEN'!E3"),IF('Respondents'' comments_Model'!$L$1="CCG",INDIRECT("'HIDDEN'!E4"),IF('Respondents'' comments_Model'!$L$1="Trust",INDIRECT("'HIDDEN'!E5"))))</definedName>
    <definedName name="ageChart2" localSheetId="14">IF(#REF!="Network",INDIRECT("'HIDDEN'!E3"),IF(#REF!="CCG",INDIRECT("'HIDDEN'!E4"),IF(#REF!="Trust",INDIRECT("'HIDDEN'!E5"))))</definedName>
    <definedName name="ageChart2" localSheetId="15">IF(#REF!="Network",INDIRECT("'HIDDEN'!E3"),IF(#REF!="CCG",INDIRECT("'HIDDEN'!E4"),IF(#REF!="Trust",INDIRECT("'HIDDEN'!E5"))))</definedName>
    <definedName name="ageChart2" localSheetId="1">IF(#REF!="Network",INDIRECT("'HIDDEN'!E3"),IF(#REF!="CCG",INDIRECT("'HIDDEN'!E4"),IF(#REF!="Trust",INDIRECT("'HIDDEN'!E5"))))</definedName>
    <definedName name="ageChart2" localSheetId="13">IF(#REF!="Network",INDIRECT("'HIDDEN'!E3"),IF(#REF!="CCG",INDIRECT("'HIDDEN'!E4"),IF(#REF!="Trust",INDIRECT("'HIDDEN'!E5"))))</definedName>
    <definedName name="ageChart2" localSheetId="0">IF(#REF!="Network",INDIRECT("'HIDDEN'!E3"),IF(#REF!="CCG",INDIRECT("'HIDDEN'!E4"),IF(#REF!="Trust",INDIRECT("'HIDDEN'!E5"))))</definedName>
    <definedName name="ageChart2" localSheetId="23">IF(SDI_1!$L$1="Network",INDIRECT("'HIDDEN'!E3"),IF(SDI_1!$L$1="CCG",INDIRECT("'HIDDEN'!E4"),IF(SDI_1!$L$1="Trust",INDIRECT("'HIDDEN'!E5"))))</definedName>
    <definedName name="ageChart2" localSheetId="24">IF(SDI_2!$L$1="Network",INDIRECT("'HIDDEN'!E3"),IF(SDI_2!$L$1="CCG",INDIRECT("'HIDDEN'!E4"),IF(SDI_2!$L$1="Trust",INDIRECT("'HIDDEN'!E5"))))</definedName>
    <definedName name="ageChart2" localSheetId="25">IF(SDI_3!$L$1="Network",INDIRECT("'HIDDEN'!E3"),IF(SDI_3!$L$1="CCG",INDIRECT("'HIDDEN'!E4"),IF(SDI_3!$L$1="Trust",INDIRECT("'HIDDEN'!E5"))))</definedName>
    <definedName name="ageChart2" localSheetId="29">IF(sdssds!$L$1="Network",INDIRECT("'HIDDEN'!E3"),IF(sdssds!$L$1="CCG",INDIRECT("'HIDDEN'!E4"),IF(sdssds!$L$1="Trust",INDIRECT("'HIDDEN'!E5"))))</definedName>
    <definedName name="ageChart2" localSheetId="11">IF(#REF!="Network",INDIRECT("'HIDDEN'!E3"),IF(#REF!="CCG",INDIRECT("'HIDDEN'!E4"),IF(#REF!="Trust",INDIRECT("'HIDDEN'!E5"))))</definedName>
    <definedName name="ageChart2">IF(#REF!="Network",INDIRECT("'HIDDEN'!E3"),IF(#REF!="CCG",INDIRECT("'HIDDEN'!E4"),IF(#REF!="Trust",INDIRECT("'HIDDEN'!E5"))))</definedName>
    <definedName name="dukeChart" localSheetId="26">IF(ADDITONAL!$L$1="Network",INDIRECT("'HIDDEN'!I3"),IF(ADDITONAL!$L$1="CCG",INDIRECT("'HIDDEN'!I4"),IF(ADDITONAL!$L$1="Trust",INDIRECT("'HIDDEN'!I5"))))</definedName>
    <definedName name="dukeChart" localSheetId="30">IF('Challenges to quality of life_2'!$L$1="Network",INDIRECT("'HIDDEN'!I3"),IF('Challenges to quality of life_2'!$L$1="CCG",INDIRECT("'HIDDEN'!I4"),IF('Challenges to quality of life_2'!$L$1="Trust",INDIRECT("'HIDDEN'!I5"))))</definedName>
    <definedName name="dukeChart" localSheetId="12">IF(#REF!="Network",INDIRECT("'HIDDEN'!I3"),IF(#REF!="CCG",INDIRECT("'HIDDEN'!I4"),IF(#REF!="Trust",INDIRECT("'HIDDEN'!I5"))))</definedName>
    <definedName name="dukeChart" localSheetId="9">IF('[1]Response Rates_2'!$I$1="Network",INDIRECT("'HIDDEN'!I3"),IF('[1]Response Rates_2'!$I$1="CCG",INDIRECT("'HIDDEN'!I4"),IF('[1]Response Rates_2'!$I$1="Trust",INDIRECT("'HIDDEN'!I5"))))</definedName>
    <definedName name="dukeChart" localSheetId="16">IF(EQ5D_1!$L$1="Network",INDIRECT("'HIDDEN'!I3"),IF(EQ5D_1!$L$1="CCG",INDIRECT("'HIDDEN'!I4"),IF(EQ5D_1!$L$1="Trust",INDIRECT("'HIDDEN'!I5"))))</definedName>
    <definedName name="dukeChart" localSheetId="17">IF(EQ5D_2!$L$1="Network",INDIRECT("'HIDDEN'!I3"),IF(EQ5D_2!$L$1="CCG",INDIRECT("'HIDDEN'!I4"),IF(EQ5D_2!$L$1="Trust",INDIRECT("'HIDDEN'!I5"))))</definedName>
    <definedName name="dukeChart" localSheetId="18">IF(EQ5D_3!$L$1="Network",INDIRECT("'HIDDEN'!I3"),IF(EQ5D_3!$L$1="CCG",INDIRECT("'HIDDEN'!I4"),IF(EQ5D_3!$L$1="Trust",INDIRECT("'HIDDEN'!I5"))))</definedName>
    <definedName name="dukeChart" localSheetId="20">IF('FACT&amp;OTHER_1'!$L$1="Network",INDIRECT("'HIDDEN'!I3"),IF('FACT&amp;OTHER_1'!$L$1="CCG",INDIRECT("'HIDDEN'!I4"),IF('FACT&amp;OTHER_1'!$L$1="Trust",INDIRECT("'HIDDEN'!I5"))))</definedName>
    <definedName name="dukeChart" localSheetId="21">IF('FACT&amp;OTHER_2'!$L$1="Network",INDIRECT("'HIDDEN'!I3"),IF('FACT&amp;OTHER_2'!$L$1="CCG",INDIRECT("'HIDDEN'!I4"),IF('FACT&amp;OTHER_2'!$L$1="Trust",INDIRECT("'HIDDEN'!I5"))))</definedName>
    <definedName name="dukeChart" localSheetId="22">IF('FACT&amp;OTHER_3'!$L$1="Network",INDIRECT("'HIDDEN'!I3"),IF('FACT&amp;OTHER_3'!$L$1="CCG",INDIRECT("'HIDDEN'!I4"),IF('FACT&amp;OTHER_3'!$L$1="Trust",INDIRECT("'HIDDEN'!I5"))))</definedName>
    <definedName name="dukeChart" localSheetId="19">IF(HSE!#REF!="Network",INDIRECT("'HIDDEN'!I3"),IF(HSE!#REF!="CCG",INDIRECT("'HIDDEN'!I4"),IF(HSE!#REF!="Trust",INDIRECT("'HIDDEN'!I5"))))</definedName>
    <definedName name="dukeChart" localSheetId="33">IF('Improving Outcomes'!$L$1="Network",INDIRECT("'HIDDEN'!I3"),IF('Improving Outcomes'!$L$1="CCG",INDIRECT("'HIDDEN'!I4"),IF('Improving Outcomes'!$L$1="Trust",INDIRECT("'HIDDEN'!I5"))))</definedName>
    <definedName name="dukeChart" localSheetId="8">IF('[1]Response Rates_2'!$I$1="Network",INDIRECT("'HIDDEN'!I3"),IF('[1]Response Rates_2'!$I$1="CCG",INDIRECT("'HIDDEN'!I4"),IF('[1]Response Rates_2'!$I$1="Trust",INDIRECT("'HIDDEN'!I5"))))</definedName>
    <definedName name="dukeChart" localSheetId="3">IF(#REF!="Network",INDIRECT("'HIDDEN'!I3"),IF(#REF!="CCG",INDIRECT("'HIDDEN'!I4"),IF(#REF!="Trust",INDIRECT("'HIDDEN'!I5"))))</definedName>
    <definedName name="dukeChart" localSheetId="31">IF('Negative aspects of care'!$L$1="Network",INDIRECT("'HIDDEN'!I3"),IF('Negative aspects of care'!$L$1="CCG",INDIRECT("'HIDDEN'!I4"),IF('Negative aspects of care'!$L$1="Trust",INDIRECT("'HIDDEN'!I5"))))</definedName>
    <definedName name="dukeChart" localSheetId="32">IF('Positive aspects of care'!$L$1="Network",INDIRECT("'HIDDEN'!I3"),IF('Positive aspects of care'!$L$1="CCG",INDIRECT("'HIDDEN'!I4"),IF('Positive aspects of care'!$L$1="Trust",INDIRECT("'HIDDEN'!I5"))))</definedName>
    <definedName name="dukeChart" localSheetId="27">IF('Respondent comments_Intro'!$L$1="Network",INDIRECT("'HIDDEN'!I3"),IF('Respondent comments_Intro'!$L$1="CCG",INDIRECT("'HIDDEN'!I4"),IF('Respondent comments_Intro'!$L$1="Trust",INDIRECT("'HIDDEN'!I5"))))</definedName>
    <definedName name="dukeChart" localSheetId="28">IF('Respondents'' comments_Model'!$L$1="Network",INDIRECT("'HIDDEN'!I3"),IF('Respondents'' comments_Model'!$L$1="CCG",INDIRECT("'HIDDEN'!I4"),IF('Respondents'' comments_Model'!$L$1="Trust",INDIRECT("'HIDDEN'!I5"))))</definedName>
    <definedName name="dukeChart" localSheetId="14">IF(#REF!="Network",INDIRECT("'HIDDEN'!I3"),IF(#REF!="CCG",INDIRECT("'HIDDEN'!I4"),IF(#REF!="Trust",INDIRECT("'HIDDEN'!I5"))))</definedName>
    <definedName name="dukeChart" localSheetId="15">IF(#REF!="Network",INDIRECT("'HIDDEN'!I3"),IF(#REF!="CCG",INDIRECT("'HIDDEN'!I4"),IF(#REF!="Trust",INDIRECT("'HIDDEN'!I5"))))</definedName>
    <definedName name="dukeChart" localSheetId="1">IF(#REF!="Network",INDIRECT("'HIDDEN'!I3"),IF(#REF!="CCG",INDIRECT("'HIDDEN'!I4"),IF(#REF!="Trust",INDIRECT("'HIDDEN'!I5"))))</definedName>
    <definedName name="dukeChart" localSheetId="13">IF(#REF!="Network",INDIRECT("'HIDDEN'!I3"),IF(#REF!="CCG",INDIRECT("'HIDDEN'!I4"),IF(#REF!="Trust",INDIRECT("'HIDDEN'!I5"))))</definedName>
    <definedName name="dukeChart" localSheetId="0">IF(#REF!="Network",INDIRECT("'HIDDEN'!I3"),IF(#REF!="CCG",INDIRECT("'HIDDEN'!I4"),IF(#REF!="Trust",INDIRECT("'HIDDEN'!I5"))))</definedName>
    <definedName name="dukeChart" localSheetId="23">IF(SDI_1!$L$1="Network",INDIRECT("'HIDDEN'!I3"),IF(SDI_1!$L$1="CCG",INDIRECT("'HIDDEN'!I4"),IF(SDI_1!$L$1="Trust",INDIRECT("'HIDDEN'!I5"))))</definedName>
    <definedName name="dukeChart" localSheetId="24">IF(SDI_2!$L$1="Network",INDIRECT("'HIDDEN'!I3"),IF(SDI_2!$L$1="CCG",INDIRECT("'HIDDEN'!I4"),IF(SDI_2!$L$1="Trust",INDIRECT("'HIDDEN'!I5"))))</definedName>
    <definedName name="dukeChart" localSheetId="25">IF(SDI_3!$L$1="Network",INDIRECT("'HIDDEN'!I3"),IF(SDI_3!$L$1="CCG",INDIRECT("'HIDDEN'!I4"),IF(SDI_3!$L$1="Trust",INDIRECT("'HIDDEN'!I5"))))</definedName>
    <definedName name="dukeChart" localSheetId="29">IF(sdssds!$L$1="Network",INDIRECT("'HIDDEN'!I3"),IF(sdssds!$L$1="CCG",INDIRECT("'HIDDEN'!I4"),IF(sdssds!$L$1="Trust",INDIRECT("'HIDDEN'!I5"))))</definedName>
    <definedName name="dukeChart" localSheetId="11">IF(#REF!="Network",INDIRECT("'HIDDEN'!I3"),IF(#REF!="CCG",INDIRECT("'HIDDEN'!I4"),IF(#REF!="Trust",INDIRECT("'HIDDEN'!I5"))))</definedName>
    <definedName name="dukeChart">IF(#REF!="Network",INDIRECT("'HIDDEN'!I3"),IF(#REF!="CCG",INDIRECT("'HIDDEN'!I4"),IF(#REF!="Trust",INDIRECT("'HIDDEN'!I5"))))</definedName>
    <definedName name="ethnicityChart" localSheetId="26">IF(ADDITONAL!$L$1="Network",INDIRECT("'HIDDEN'!H3"),IF(ADDITONAL!$L$1="CCG",INDIRECT("'HIDDEN'!H4"),IF(ADDITONAL!$L$1="Trust",INDIRECT("'HIDDEN'!H5"))))</definedName>
    <definedName name="ethnicityChart" localSheetId="30">IF('Challenges to quality of life_2'!$L$1="Network",INDIRECT("'HIDDEN'!H3"),IF('Challenges to quality of life_2'!$L$1="CCG",INDIRECT("'HIDDEN'!H4"),IF('Challenges to quality of life_2'!$L$1="Trust",INDIRECT("'HIDDEN'!H5"))))</definedName>
    <definedName name="ethnicityChart" localSheetId="12">IF(#REF!="Network",INDIRECT("'HIDDEN'!H3"),IF(#REF!="CCG",INDIRECT("'HIDDEN'!H4"),IF(#REF!="Trust",INDIRECT("'HIDDEN'!H5"))))</definedName>
    <definedName name="ethnicityChart" localSheetId="9">IF('[1]Response Rates_2'!$I$1="Network",INDIRECT("'HIDDEN'!H3"),IF('[1]Response Rates_2'!$I$1="CCG",INDIRECT("'HIDDEN'!H4"),IF('[1]Response Rates_2'!$I$1="Trust",INDIRECT("'HIDDEN'!H5"))))</definedName>
    <definedName name="ethnicityChart" localSheetId="16">IF(EQ5D_1!$L$1="Network",INDIRECT("'HIDDEN'!H3"),IF(EQ5D_1!$L$1="CCG",INDIRECT("'HIDDEN'!H4"),IF(EQ5D_1!$L$1="Trust",INDIRECT("'HIDDEN'!H5"))))</definedName>
    <definedName name="ethnicityChart" localSheetId="17">IF(EQ5D_2!$L$1="Network",INDIRECT("'HIDDEN'!H3"),IF(EQ5D_2!$L$1="CCG",INDIRECT("'HIDDEN'!H4"),IF(EQ5D_2!$L$1="Trust",INDIRECT("'HIDDEN'!H5"))))</definedName>
    <definedName name="ethnicityChart" localSheetId="18">IF(EQ5D_3!$L$1="Network",INDIRECT("'HIDDEN'!H3"),IF(EQ5D_3!$L$1="CCG",INDIRECT("'HIDDEN'!H4"),IF(EQ5D_3!$L$1="Trust",INDIRECT("'HIDDEN'!H5"))))</definedName>
    <definedName name="ethnicityChart" localSheetId="20">IF('FACT&amp;OTHER_1'!$L$1="Network",INDIRECT("'HIDDEN'!H3"),IF('FACT&amp;OTHER_1'!$L$1="CCG",INDIRECT("'HIDDEN'!H4"),IF('FACT&amp;OTHER_1'!$L$1="Trust",INDIRECT("'HIDDEN'!H5"))))</definedName>
    <definedName name="ethnicityChart" localSheetId="21">IF('FACT&amp;OTHER_2'!$L$1="Network",INDIRECT("'HIDDEN'!H3"),IF('FACT&amp;OTHER_2'!$L$1="CCG",INDIRECT("'HIDDEN'!H4"),IF('FACT&amp;OTHER_2'!$L$1="Trust",INDIRECT("'HIDDEN'!H5"))))</definedName>
    <definedName name="ethnicityChart" localSheetId="22">IF('FACT&amp;OTHER_3'!$L$1="Network",INDIRECT("'HIDDEN'!H3"),IF('FACT&amp;OTHER_3'!$L$1="CCG",INDIRECT("'HIDDEN'!H4"),IF('FACT&amp;OTHER_3'!$L$1="Trust",INDIRECT("'HIDDEN'!H5"))))</definedName>
    <definedName name="ethnicityChart" localSheetId="19">IF(HSE!#REF!="Network",INDIRECT("'HIDDEN'!H3"),IF(HSE!#REF!="CCG",INDIRECT("'HIDDEN'!H4"),IF(HSE!#REF!="Trust",INDIRECT("'HIDDEN'!H5"))))</definedName>
    <definedName name="ethnicityChart" localSheetId="33">IF('Improving Outcomes'!$L$1="Network",INDIRECT("'HIDDEN'!H3"),IF('Improving Outcomes'!$L$1="CCG",INDIRECT("'HIDDEN'!H4"),IF('Improving Outcomes'!$L$1="Trust",INDIRECT("'HIDDEN'!H5"))))</definedName>
    <definedName name="ethnicityChart" localSheetId="8">IF('[1]Response Rates_2'!$I$1="Network",INDIRECT("'HIDDEN'!H3"),IF('[1]Response Rates_2'!$I$1="CCG",INDIRECT("'HIDDEN'!H4"),IF('[1]Response Rates_2'!$I$1="Trust",INDIRECT("'HIDDEN'!H5"))))</definedName>
    <definedName name="ethnicityChart" localSheetId="3">IF(#REF!="Network",INDIRECT("'HIDDEN'!H3"),IF(#REF!="CCG",INDIRECT("'HIDDEN'!H4"),IF(#REF!="Trust",INDIRECT("'HIDDEN'!H5"))))</definedName>
    <definedName name="ethnicityChart" localSheetId="31">IF('Negative aspects of care'!$L$1="Network",INDIRECT("'HIDDEN'!H3"),IF('Negative aspects of care'!$L$1="CCG",INDIRECT("'HIDDEN'!H4"),IF('Negative aspects of care'!$L$1="Trust",INDIRECT("'HIDDEN'!H5"))))</definedName>
    <definedName name="ethnicityChart" localSheetId="32">IF('Positive aspects of care'!$L$1="Network",INDIRECT("'HIDDEN'!H3"),IF('Positive aspects of care'!$L$1="CCG",INDIRECT("'HIDDEN'!H4"),IF('Positive aspects of care'!$L$1="Trust",INDIRECT("'HIDDEN'!H5"))))</definedName>
    <definedName name="ethnicityChart" localSheetId="27">IF('Respondent comments_Intro'!$L$1="Network",INDIRECT("'HIDDEN'!H3"),IF('Respondent comments_Intro'!$L$1="CCG",INDIRECT("'HIDDEN'!H4"),IF('Respondent comments_Intro'!$L$1="Trust",INDIRECT("'HIDDEN'!H5"))))</definedName>
    <definedName name="ethnicityChart" localSheetId="28">IF('Respondents'' comments_Model'!$L$1="Network",INDIRECT("'HIDDEN'!H3"),IF('Respondents'' comments_Model'!$L$1="CCG",INDIRECT("'HIDDEN'!H4"),IF('Respondents'' comments_Model'!$L$1="Trust",INDIRECT("'HIDDEN'!H5"))))</definedName>
    <definedName name="ethnicityChart" localSheetId="14">IF(#REF!="Network",INDIRECT("'HIDDEN'!H3"),IF(#REF!="CCG",INDIRECT("'HIDDEN'!H4"),IF(#REF!="Trust",INDIRECT("'HIDDEN'!H5"))))</definedName>
    <definedName name="ethnicityChart" localSheetId="15">IF(#REF!="Network",INDIRECT("'HIDDEN'!H3"),IF(#REF!="CCG",INDIRECT("'HIDDEN'!H4"),IF(#REF!="Trust",INDIRECT("'HIDDEN'!H5"))))</definedName>
    <definedName name="ethnicityChart" localSheetId="1">IF(#REF!="Network",INDIRECT("'HIDDEN'!H3"),IF(#REF!="CCG",INDIRECT("'HIDDEN'!H4"),IF(#REF!="Trust",INDIRECT("'HIDDEN'!H5"))))</definedName>
    <definedName name="ethnicityChart" localSheetId="13">IF(#REF!="Network",INDIRECT("'HIDDEN'!H3"),IF(#REF!="CCG",INDIRECT("'HIDDEN'!H4"),IF(#REF!="Trust",INDIRECT("'HIDDEN'!H5"))))</definedName>
    <definedName name="ethnicityChart" localSheetId="0">IF(#REF!="Network",INDIRECT("'HIDDEN'!H3"),IF(#REF!="CCG",INDIRECT("'HIDDEN'!H4"),IF(#REF!="Trust",INDIRECT("'HIDDEN'!H5"))))</definedName>
    <definedName name="ethnicityChart" localSheetId="23">IF(SDI_1!$L$1="Network",INDIRECT("'HIDDEN'!H3"),IF(SDI_1!$L$1="CCG",INDIRECT("'HIDDEN'!H4"),IF(SDI_1!$L$1="Trust",INDIRECT("'HIDDEN'!H5"))))</definedName>
    <definedName name="ethnicityChart" localSheetId="24">IF(SDI_2!$L$1="Network",INDIRECT("'HIDDEN'!H3"),IF(SDI_2!$L$1="CCG",INDIRECT("'HIDDEN'!H4"),IF(SDI_2!$L$1="Trust",INDIRECT("'HIDDEN'!H5"))))</definedName>
    <definedName name="ethnicityChart" localSheetId="25">IF(SDI_3!$L$1="Network",INDIRECT("'HIDDEN'!H3"),IF(SDI_3!$L$1="CCG",INDIRECT("'HIDDEN'!H4"),IF(SDI_3!$L$1="Trust",INDIRECT("'HIDDEN'!H5"))))</definedName>
    <definedName name="ethnicityChart" localSheetId="29">IF(sdssds!$L$1="Network",INDIRECT("'HIDDEN'!H3"),IF(sdssds!$L$1="CCG",INDIRECT("'HIDDEN'!H4"),IF(sdssds!$L$1="Trust",INDIRECT("'HIDDEN'!H5"))))</definedName>
    <definedName name="ethnicityChart" localSheetId="11">IF(#REF!="Network",INDIRECT("'HIDDEN'!H3"),IF(#REF!="CCG",INDIRECT("'HIDDEN'!H4"),IF(#REF!="Trust",INDIRECT("'HIDDEN'!H5"))))</definedName>
    <definedName name="ethnicityChart">IF(#REF!="Network",INDIRECT("'HIDDEN'!H3"),IF(#REF!="CCG",INDIRECT("'HIDDEN'!H4"),IF(#REF!="Trust",INDIRECT("'HIDDEN'!H5"))))</definedName>
    <definedName name="getChart" localSheetId="26">IF(ADDITONAL!$L$1="Network",INDIRECT(#REF!),IF(ADDITONAL!$L$1="CCG",INDIRECT(#REF!),INDIRECT(#REF!)))</definedName>
    <definedName name="getChart" localSheetId="30">IF('Challenges to quality of life_2'!$L$1="Network",INDIRECT(#REF!),IF('Challenges to quality of life_2'!$L$1="CCG",INDIRECT(#REF!),INDIRECT(#REF!)))</definedName>
    <definedName name="getChart" localSheetId="12">IF(#REF!="Network",INDIRECT(#REF!),IF(#REF!="CCG",INDIRECT(#REF!),INDIRECT(#REF!)))</definedName>
    <definedName name="getChart" localSheetId="9">IF('[1]Response Rates_1'!$I$1="Network",INDIRECT([1]HIDDEN!$B$3),IF('[1]Response Rates_1'!$I$1="CCG",INDIRECT([1]HIDDEN!$B$4),INDIRECT([1]HIDDEN!$B$5)))</definedName>
    <definedName name="getChart" localSheetId="16">IF(EQ5D_1!$L$1="Network",INDIRECT(#REF!),IF(EQ5D_1!$L$1="CCG",INDIRECT(#REF!),INDIRECT(#REF!)))</definedName>
    <definedName name="getChart" localSheetId="17">IF(EQ5D_2!$L$1="Network",INDIRECT(#REF!),IF(EQ5D_2!$L$1="CCG",INDIRECT(#REF!),INDIRECT(#REF!)))</definedName>
    <definedName name="getChart" localSheetId="18">IF(EQ5D_3!$L$1="Network",INDIRECT(#REF!),IF(EQ5D_3!$L$1="CCG",INDIRECT(#REF!),INDIRECT(#REF!)))</definedName>
    <definedName name="getChart" localSheetId="20">IF('FACT&amp;OTHER_1'!$L$1="Network",INDIRECT(#REF!),IF('FACT&amp;OTHER_1'!$L$1="CCG",INDIRECT(#REF!),INDIRECT(#REF!)))</definedName>
    <definedName name="getChart" localSheetId="21">IF('FACT&amp;OTHER_2'!$L$1="Network",INDIRECT(#REF!),IF('FACT&amp;OTHER_2'!$L$1="CCG",INDIRECT(#REF!),INDIRECT(#REF!)))</definedName>
    <definedName name="getChart" localSheetId="22">IF('FACT&amp;OTHER_3'!$L$1="Network",INDIRECT(#REF!),IF('FACT&amp;OTHER_3'!$L$1="CCG",INDIRECT(#REF!),INDIRECT(#REF!)))</definedName>
    <definedName name="getChart" localSheetId="19">IF(HSE!#REF!="Network",INDIRECT(#REF!),IF(HSE!#REF!="CCG",INDIRECT(#REF!),INDIRECT(#REF!)))</definedName>
    <definedName name="getChart" localSheetId="33">IF('Improving Outcomes'!$L$1="Network",INDIRECT(#REF!),IF('Improving Outcomes'!$L$1="CCG",INDIRECT(#REF!),INDIRECT(#REF!)))</definedName>
    <definedName name="getChart" localSheetId="8">IF('[1]Response Rates_1'!$I$1="Network",INDIRECT([1]HIDDEN!$B$3),IF('[1]Response Rates_1'!$I$1="CCG",INDIRECT([1]HIDDEN!$B$4),INDIRECT([1]HIDDEN!$B$5)))</definedName>
    <definedName name="getChart" localSheetId="3">IF(#REF!="Network",INDIRECT(#REF!),IF(#REF!="CCG",INDIRECT(#REF!),INDIRECT(#REF!)))</definedName>
    <definedName name="getChart" localSheetId="31">IF('Negative aspects of care'!$L$1="Network",INDIRECT(#REF!),IF('Negative aspects of care'!$L$1="CCG",INDIRECT(#REF!),INDIRECT(#REF!)))</definedName>
    <definedName name="getChart" localSheetId="32">IF('Positive aspects of care'!$L$1="Network",INDIRECT(#REF!),IF('Positive aspects of care'!$L$1="CCG",INDIRECT(#REF!),INDIRECT(#REF!)))</definedName>
    <definedName name="getChart" localSheetId="27">IF('Respondent comments_Intro'!$L$1="Network",INDIRECT(#REF!),IF('Respondent comments_Intro'!$L$1="CCG",INDIRECT(#REF!),INDIRECT(#REF!)))</definedName>
    <definedName name="getChart" localSheetId="28">IF('Respondents'' comments_Model'!$L$1="Network",INDIRECT(#REF!),IF('Respondents'' comments_Model'!$L$1="CCG",INDIRECT(#REF!),INDIRECT(#REF!)))</definedName>
    <definedName name="getChart" localSheetId="14">IF(#REF!="Network",INDIRECT(#REF!),IF(#REF!="CCG",INDIRECT(#REF!),INDIRECT(#REF!)))</definedName>
    <definedName name="getChart" localSheetId="15">IF(#REF!="Network",INDIRECT(#REF!),IF(#REF!="CCG",INDIRECT(#REF!),INDIRECT(#REF!)))</definedName>
    <definedName name="getChart" localSheetId="1">IF(#REF!="Network",INDIRECT(#REF!),IF(#REF!="CCG",INDIRECT(#REF!),INDIRECT(#REF!)))</definedName>
    <definedName name="getChart" localSheetId="13">IF(#REF!="Network",INDIRECT(#REF!),IF(#REF!="CCG",INDIRECT(#REF!),INDIRECT(#REF!)))</definedName>
    <definedName name="getChart" localSheetId="0">IF(#REF!="Network",INDIRECT(#REF!),IF(#REF!="CCG",INDIRECT(#REF!),INDIRECT(#REF!)))</definedName>
    <definedName name="getChart" localSheetId="23">IF(SDI_1!$L$1="Network",INDIRECT(#REF!),IF(SDI_1!$L$1="CCG",INDIRECT(#REF!),INDIRECT(#REF!)))</definedName>
    <definedName name="getChart" localSheetId="24">IF(SDI_2!$L$1="Network",INDIRECT(#REF!),IF(SDI_2!$L$1="CCG",INDIRECT(#REF!),INDIRECT(#REF!)))</definedName>
    <definedName name="getChart" localSheetId="25">IF(SDI_3!$L$1="Network",INDIRECT(#REF!),IF(SDI_3!$L$1="CCG",INDIRECT(#REF!),INDIRECT(#REF!)))</definedName>
    <definedName name="getChart" localSheetId="29">IF(sdssds!$L$1="Network",INDIRECT(#REF!),IF(sdssds!$L$1="CCG",INDIRECT(#REF!),INDIRECT(#REF!)))</definedName>
    <definedName name="getChart" localSheetId="11">IF(#REF!="Network",INDIRECT(#REF!),IF(#REF!="CCG",INDIRECT(#REF!),INDIRECT(#REF!)))</definedName>
    <definedName name="getChart">IF(#REF!="Network",INDIRECT(#REF!),IF(#REF!="CCG",INDIRECT(#REF!),INDIRECT(#REF!)))</definedName>
    <definedName name="getIMD" localSheetId="26">IF(#REF!="Network",INDIRECT("'HIDDEN'!J3"),IF(#REF!="CCG",INDIRECT("'HIDDEN'!J4"),IF(#REF!="Trust",INDIRECT("'HIDDEN'!J5"))))</definedName>
    <definedName name="getIMD" localSheetId="30">IF(#REF!="Network",INDIRECT("'HIDDEN'!J3"),IF(#REF!="CCG",INDIRECT("'HIDDEN'!J4"),IF(#REF!="Trust",INDIRECT("'HIDDEN'!J5"))))</definedName>
    <definedName name="getIMD" localSheetId="12">IF(#REF!="Network",INDIRECT("'HIDDEN'!J3"),IF(#REF!="CCG",INDIRECT("'HIDDEN'!J4"),IF(#REF!="Trust",INDIRECT("'HIDDEN'!J5"))))</definedName>
    <definedName name="getIMD" localSheetId="9">IF('[1]Response Rates_2'!$I$1="Network",INDIRECT("'HIDDEN'!J3"),IF('[1]Response Rates_2'!$I$1="CCG",INDIRECT("'HIDDEN'!J4"),IF('[1]Response Rates_2'!$I$1="Trust",INDIRECT("'HIDDEN'!J5"))))</definedName>
    <definedName name="getIMD" localSheetId="19">IF(#REF!="Network",INDIRECT("'HIDDEN'!J3"),IF(#REF!="CCG",INDIRECT("'HIDDEN'!J4"),IF(#REF!="Trust",INDIRECT("'HIDDEN'!J5"))))</definedName>
    <definedName name="getIMD" localSheetId="33">IF(#REF!="Network",INDIRECT("'HIDDEN'!J3"),IF(#REF!="CCG",INDIRECT("'HIDDEN'!J4"),IF(#REF!="Trust",INDIRECT("'HIDDEN'!J5"))))</definedName>
    <definedName name="getIMD" localSheetId="8">IF('[1]Response Rates_2'!$I$1="Network",INDIRECT("'HIDDEN'!J3"),IF('[1]Response Rates_2'!$I$1="CCG",INDIRECT("'HIDDEN'!J4"),IF('[1]Response Rates_2'!$I$1="Trust",INDIRECT("'HIDDEN'!J5"))))</definedName>
    <definedName name="getIMD" localSheetId="3">IF(#REF!="Network",INDIRECT("'HIDDEN'!J3"),IF(#REF!="CCG",INDIRECT("'HIDDEN'!J4"),IF(#REF!="Trust",INDIRECT("'HIDDEN'!J5"))))</definedName>
    <definedName name="getIMD" localSheetId="31">IF(#REF!="Network",INDIRECT("'HIDDEN'!J3"),IF(#REF!="CCG",INDIRECT("'HIDDEN'!J4"),IF(#REF!="Trust",INDIRECT("'HIDDEN'!J5"))))</definedName>
    <definedName name="getIMD" localSheetId="32">IF(#REF!="Network",INDIRECT("'HIDDEN'!J3"),IF(#REF!="CCG",INDIRECT("'HIDDEN'!J4"),IF(#REF!="Trust",INDIRECT("'HIDDEN'!J5"))))</definedName>
    <definedName name="getIMD" localSheetId="27">IF(#REF!="Network",INDIRECT("'HIDDEN'!J3"),IF(#REF!="CCG",INDIRECT("'HIDDEN'!J4"),IF(#REF!="Trust",INDIRECT("'HIDDEN'!J5"))))</definedName>
    <definedName name="getIMD" localSheetId="28">IF(#REF!="Network",INDIRECT("'HIDDEN'!J3"),IF(#REF!="CCG",INDIRECT("'HIDDEN'!J4"),IF(#REF!="Trust",INDIRECT("'HIDDEN'!J5"))))</definedName>
    <definedName name="getIMD" localSheetId="14">IF(#REF!="Network",INDIRECT("'HIDDEN'!J3"),IF(#REF!="CCG",INDIRECT("'HIDDEN'!J4"),IF(#REF!="Trust",INDIRECT("'HIDDEN'!J5"))))</definedName>
    <definedName name="getIMD" localSheetId="15">IF(#REF!="Network",INDIRECT("'HIDDEN'!J3"),IF(#REF!="CCG",INDIRECT("'HIDDEN'!J4"),IF(#REF!="Trust",INDIRECT("'HIDDEN'!J5"))))</definedName>
    <definedName name="getIMD" localSheetId="1">IF(#REF!="Network",INDIRECT("'HIDDEN'!J3"),IF(#REF!="CCG",INDIRECT("'HIDDEN'!J4"),IF(#REF!="Trust",INDIRECT("'HIDDEN'!J5"))))</definedName>
    <definedName name="getIMD" localSheetId="13">IF(#REF!="Network",INDIRECT("'HIDDEN'!J3"),IF(#REF!="CCG",INDIRECT("'HIDDEN'!J4"),IF(#REF!="Trust",INDIRECT("'HIDDEN'!J5"))))</definedName>
    <definedName name="getIMD" localSheetId="0">IF(#REF!="Network",INDIRECT("'HIDDEN'!J3"),IF(#REF!="CCG",INDIRECT("'HIDDEN'!J4"),IF(#REF!="Trust",INDIRECT("'HIDDEN'!J5"))))</definedName>
    <definedName name="getIMD" localSheetId="23">IF(#REF!="Network",INDIRECT("'HIDDEN'!J3"),IF(#REF!="CCG",INDIRECT("'HIDDEN'!J4"),IF(#REF!="Trust",INDIRECT("'HIDDEN'!J5"))))</definedName>
    <definedName name="getIMD" localSheetId="29">IF(#REF!="Network",INDIRECT("'HIDDEN'!J3"),IF(#REF!="CCG",INDIRECT("'HIDDEN'!J4"),IF(#REF!="Trust",INDIRECT("'HIDDEN'!J5"))))</definedName>
    <definedName name="getIMD" localSheetId="11">IF(#REF!="Network",INDIRECT("'HIDDEN'!J3"),IF(#REF!="CCG",INDIRECT("'HIDDEN'!J4"),IF(#REF!="Trust",INDIRECT("'HIDDEN'!J5"))))</definedName>
    <definedName name="getIMD">IF(#REF!="Network",INDIRECT("'HIDDEN'!J3"),IF(#REF!="CCG",INDIRECT("'HIDDEN'!J4"),IF(#REF!="Trust",INDIRECT("'HIDDEN'!J5"))))</definedName>
    <definedName name="getIMD2" localSheetId="26">IF(#REF!="Network",INDIRECT("'HIDDEN'!J3"),IF(#REF!="CCG",INDIRECT("'HIDDEN'!J4"),IF(#REF!="Trust",INDIRECT("'HIDDEN'!J5"))))</definedName>
    <definedName name="getIMD2" localSheetId="30">IF(#REF!="Network",INDIRECT("'HIDDEN'!J3"),IF(#REF!="CCG",INDIRECT("'HIDDEN'!J4"),IF(#REF!="Trust",INDIRECT("'HIDDEN'!J5"))))</definedName>
    <definedName name="getIMD2" localSheetId="12">IF(#REF!="Network",INDIRECT("'HIDDEN'!J3"),IF(#REF!="CCG",INDIRECT("'HIDDEN'!J4"),IF(#REF!="Trust",INDIRECT("'HIDDEN'!J5"))))</definedName>
    <definedName name="getIMD2" localSheetId="9">IF('[1]Response Rates_2'!$I$1="Network",INDIRECT("'HIDDEN'!J3"),IF('[1]Response Rates_2'!$I$1="CCG",INDIRECT("'HIDDEN'!J4"),IF('[1]Response Rates_2'!$I$1="Trust",INDIRECT("'HIDDEN'!J5"))))</definedName>
    <definedName name="getIMD2" localSheetId="19">IF(#REF!="Network",INDIRECT("'HIDDEN'!J3"),IF(#REF!="CCG",INDIRECT("'HIDDEN'!J4"),IF(#REF!="Trust",INDIRECT("'HIDDEN'!J5"))))</definedName>
    <definedName name="getIMD2" localSheetId="33">IF(#REF!="Network",INDIRECT("'HIDDEN'!J3"),IF(#REF!="CCG",INDIRECT("'HIDDEN'!J4"),IF(#REF!="Trust",INDIRECT("'HIDDEN'!J5"))))</definedName>
    <definedName name="getIMD2" localSheetId="8">IF('[1]Response Rates_2'!$I$1="Network",INDIRECT("'HIDDEN'!J3"),IF('[1]Response Rates_2'!$I$1="CCG",INDIRECT("'HIDDEN'!J4"),IF('[1]Response Rates_2'!$I$1="Trust",INDIRECT("'HIDDEN'!J5"))))</definedName>
    <definedName name="getIMD2" localSheetId="3">IF(#REF!="Network",INDIRECT("'HIDDEN'!J3"),IF(#REF!="CCG",INDIRECT("'HIDDEN'!J4"),IF(#REF!="Trust",INDIRECT("'HIDDEN'!J5"))))</definedName>
    <definedName name="getIMD2" localSheetId="31">IF(#REF!="Network",INDIRECT("'HIDDEN'!J3"),IF(#REF!="CCG",INDIRECT("'HIDDEN'!J4"),IF(#REF!="Trust",INDIRECT("'HIDDEN'!J5"))))</definedName>
    <definedName name="getIMD2" localSheetId="32">IF(#REF!="Network",INDIRECT("'HIDDEN'!J3"),IF(#REF!="CCG",INDIRECT("'HIDDEN'!J4"),IF(#REF!="Trust",INDIRECT("'HIDDEN'!J5"))))</definedName>
    <definedName name="getIMD2" localSheetId="27">IF(#REF!="Network",INDIRECT("'HIDDEN'!J3"),IF(#REF!="CCG",INDIRECT("'HIDDEN'!J4"),IF(#REF!="Trust",INDIRECT("'HIDDEN'!J5"))))</definedName>
    <definedName name="getIMD2" localSheetId="28">IF(#REF!="Network",INDIRECT("'HIDDEN'!J3"),IF(#REF!="CCG",INDIRECT("'HIDDEN'!J4"),IF(#REF!="Trust",INDIRECT("'HIDDEN'!J5"))))</definedName>
    <definedName name="getIMD2" localSheetId="14">IF(#REF!="Network",INDIRECT("'HIDDEN'!J3"),IF(#REF!="CCG",INDIRECT("'HIDDEN'!J4"),IF(#REF!="Trust",INDIRECT("'HIDDEN'!J5"))))</definedName>
    <definedName name="getIMD2" localSheetId="15">IF(#REF!="Network",INDIRECT("'HIDDEN'!J3"),IF(#REF!="CCG",INDIRECT("'HIDDEN'!J4"),IF(#REF!="Trust",INDIRECT("'HIDDEN'!J5"))))</definedName>
    <definedName name="getIMD2" localSheetId="1">IF(#REF!="Network",INDIRECT("'HIDDEN'!J3"),IF(#REF!="CCG",INDIRECT("'HIDDEN'!J4"),IF(#REF!="Trust",INDIRECT("'HIDDEN'!J5"))))</definedName>
    <definedName name="getIMD2" localSheetId="13">IF(#REF!="Network",INDIRECT("'HIDDEN'!J3"),IF(#REF!="CCG",INDIRECT("'HIDDEN'!J4"),IF(#REF!="Trust",INDIRECT("'HIDDEN'!J5"))))</definedName>
    <definedName name="getIMD2" localSheetId="0">IF(#REF!="Network",INDIRECT("'HIDDEN'!J3"),IF(#REF!="CCG",INDIRECT("'HIDDEN'!J4"),IF(#REF!="Trust",INDIRECT("'HIDDEN'!J5"))))</definedName>
    <definedName name="getIMD2" localSheetId="23">IF(#REF!="Network",INDIRECT("'HIDDEN'!J3"),IF(#REF!="CCG",INDIRECT("'HIDDEN'!J4"),IF(#REF!="Trust",INDIRECT("'HIDDEN'!J5"))))</definedName>
    <definedName name="getIMD2" localSheetId="29">IF(#REF!="Network",INDIRECT("'HIDDEN'!J3"),IF(#REF!="CCG",INDIRECT("'HIDDEN'!J4"),IF(#REF!="Trust",INDIRECT("'HIDDEN'!J5"))))</definedName>
    <definedName name="getIMD2" localSheetId="11">IF(#REF!="Network",INDIRECT("'HIDDEN'!J3"),IF(#REF!="CCG",INDIRECT("'HIDDEN'!J4"),IF(#REF!="Trust",INDIRECT("'HIDDEN'!J5"))))</definedName>
    <definedName name="getIMD2">IF(#REF!="Network",INDIRECT("'HIDDEN'!J3"),IF(#REF!="CCG",INDIRECT("'HIDDEN'!J4"),IF(#REF!="Trust",INDIRECT("'HIDDEN'!J5"))))</definedName>
    <definedName name="getIMD3" localSheetId="26">IF(#REF!="Network",INDIRECT("'HIDDEN'!K3"),IF(#REF!="CCG",INDIRECT("'HIDDEN'!K4"),IF(#REF!="Trust",INDIRECT("'HIDDEN'!K5"))))</definedName>
    <definedName name="getIMD3" localSheetId="30">IF(#REF!="Network",INDIRECT("'HIDDEN'!K3"),IF(#REF!="CCG",INDIRECT("'HIDDEN'!K4"),IF(#REF!="Trust",INDIRECT("'HIDDEN'!K5"))))</definedName>
    <definedName name="getIMD3" localSheetId="12">IF(#REF!="Network",INDIRECT("'HIDDEN'!K3"),IF(#REF!="CCG",INDIRECT("'HIDDEN'!K4"),IF(#REF!="Trust",INDIRECT("'HIDDEN'!K5"))))</definedName>
    <definedName name="getIMD3" localSheetId="9">IF('[1]Response Rates_2'!$I$1="Network",INDIRECT("'HIDDEN'!K3"),IF('[1]Response Rates_2'!$I$1="CCG",INDIRECT("'HIDDEN'!K4"),IF('[1]Response Rates_2'!$I$1="Trust",INDIRECT("'HIDDEN'!K5"))))</definedName>
    <definedName name="getIMD3" localSheetId="19">IF(#REF!="Network",INDIRECT("'HIDDEN'!K3"),IF(#REF!="CCG",INDIRECT("'HIDDEN'!K4"),IF(#REF!="Trust",INDIRECT("'HIDDEN'!K5"))))</definedName>
    <definedName name="getIMD3" localSheetId="33">IF(#REF!="Network",INDIRECT("'HIDDEN'!K3"),IF(#REF!="CCG",INDIRECT("'HIDDEN'!K4"),IF(#REF!="Trust",INDIRECT("'HIDDEN'!K5"))))</definedName>
    <definedName name="getIMD3" localSheetId="8">IF('[1]Response Rates_2'!$I$1="Network",INDIRECT("'HIDDEN'!K3"),IF('[1]Response Rates_2'!$I$1="CCG",INDIRECT("'HIDDEN'!K4"),IF('[1]Response Rates_2'!$I$1="Trust",INDIRECT("'HIDDEN'!K5"))))</definedName>
    <definedName name="getIMD3" localSheetId="3">IF(#REF!="Network",INDIRECT("'HIDDEN'!K3"),IF(#REF!="CCG",INDIRECT("'HIDDEN'!K4"),IF(#REF!="Trust",INDIRECT("'HIDDEN'!K5"))))</definedName>
    <definedName name="getIMD3" localSheetId="31">IF(#REF!="Network",INDIRECT("'HIDDEN'!K3"),IF(#REF!="CCG",INDIRECT("'HIDDEN'!K4"),IF(#REF!="Trust",INDIRECT("'HIDDEN'!K5"))))</definedName>
    <definedName name="getIMD3" localSheetId="32">IF(#REF!="Network",INDIRECT("'HIDDEN'!K3"),IF(#REF!="CCG",INDIRECT("'HIDDEN'!K4"),IF(#REF!="Trust",INDIRECT("'HIDDEN'!K5"))))</definedName>
    <definedName name="getIMD3" localSheetId="27">IF(#REF!="Network",INDIRECT("'HIDDEN'!K3"),IF(#REF!="CCG",INDIRECT("'HIDDEN'!K4"),IF(#REF!="Trust",INDIRECT("'HIDDEN'!K5"))))</definedName>
    <definedName name="getIMD3" localSheetId="28">IF(#REF!="Network",INDIRECT("'HIDDEN'!K3"),IF(#REF!="CCG",INDIRECT("'HIDDEN'!K4"),IF(#REF!="Trust",INDIRECT("'HIDDEN'!K5"))))</definedName>
    <definedName name="getIMD3" localSheetId="14">IF(#REF!="Network",INDIRECT("'HIDDEN'!K3"),IF(#REF!="CCG",INDIRECT("'HIDDEN'!K4"),IF(#REF!="Trust",INDIRECT("'HIDDEN'!K5"))))</definedName>
    <definedName name="getIMD3" localSheetId="15">IF(#REF!="Network",INDIRECT("'HIDDEN'!K3"),IF(#REF!="CCG",INDIRECT("'HIDDEN'!K4"),IF(#REF!="Trust",INDIRECT("'HIDDEN'!K5"))))</definedName>
    <definedName name="getIMD3" localSheetId="1">IF(#REF!="Network",INDIRECT("'HIDDEN'!K3"),IF(#REF!="CCG",INDIRECT("'HIDDEN'!K4"),IF(#REF!="Trust",INDIRECT("'HIDDEN'!K5"))))</definedName>
    <definedName name="getIMD3" localSheetId="13">IF(#REF!="Network",INDIRECT("'HIDDEN'!K3"),IF(#REF!="CCG",INDIRECT("'HIDDEN'!K4"),IF(#REF!="Trust",INDIRECT("'HIDDEN'!K5"))))</definedName>
    <definedName name="getIMD3" localSheetId="0">IF(#REF!="Network",INDIRECT("'HIDDEN'!K3"),IF(#REF!="CCG",INDIRECT("'HIDDEN'!K4"),IF(#REF!="Trust",INDIRECT("'HIDDEN'!K5"))))</definedName>
    <definedName name="getIMD3" localSheetId="23">IF(#REF!="Network",INDIRECT("'HIDDEN'!K3"),IF(#REF!="CCG",INDIRECT("'HIDDEN'!K4"),IF(#REF!="Trust",INDIRECT("'HIDDEN'!K5"))))</definedName>
    <definedName name="getIMD3" localSheetId="29">IF(#REF!="Network",INDIRECT("'HIDDEN'!K3"),IF(#REF!="CCG",INDIRECT("'HIDDEN'!K4"),IF(#REF!="Trust",INDIRECT("'HIDDEN'!K5"))))</definedName>
    <definedName name="getIMD3" localSheetId="11">IF(#REF!="Network",INDIRECT("'HIDDEN'!K3"),IF(#REF!="CCG",INDIRECT("'HIDDEN'!K4"),IF(#REF!="Trust",INDIRECT("'HIDDEN'!K5"))))</definedName>
    <definedName name="getIMD3">IF(#REF!="Network",INDIRECT("'HIDDEN'!K3"),IF(#REF!="CCG",INDIRECT("'HIDDEN'!K4"),IF(#REF!="Trust",INDIRECT("'HIDDEN'!K5"))))</definedName>
    <definedName name="insertChart" localSheetId="26">IF(ADDITONAL!$L$1="Network",INDIRECT("'HIDDEN'!B3"),IF(ADDITONAL!$L$1="CCG",INDIRECT("'HIDDEN'!B4"),INDIRECT("HIDDEN'!B5")))</definedName>
    <definedName name="insertChart" localSheetId="30">IF('Challenges to quality of life_2'!$L$1="Network",INDIRECT("'HIDDEN'!B3"),IF('Challenges to quality of life_2'!$L$1="CCG",INDIRECT("'HIDDEN'!B4"),INDIRECT("HIDDEN'!B5")))</definedName>
    <definedName name="insertChart" localSheetId="12">IF(#REF!="Network",INDIRECT("'HIDDEN'!B3"),IF(#REF!="CCG",INDIRECT("'HIDDEN'!B4"),INDIRECT("HIDDEN'!B5")))</definedName>
    <definedName name="insertChart" localSheetId="9">IF('[1]Response Rates_1'!$I$1="Network",INDIRECT("'HIDDEN'!B3"),IF('[1]Response Rates_1'!$I$1="CCG",INDIRECT("'HIDDEN'!B4"),INDIRECT("HIDDEN'!B5")))</definedName>
    <definedName name="insertChart" localSheetId="16">IF(EQ5D_1!$L$1="Network",INDIRECT("'HIDDEN'!B3"),IF(EQ5D_1!$L$1="CCG",INDIRECT("'HIDDEN'!B4"),INDIRECT("HIDDEN'!B5")))</definedName>
    <definedName name="insertChart" localSheetId="17">IF(EQ5D_2!$L$1="Network",INDIRECT("'HIDDEN'!B3"),IF(EQ5D_2!$L$1="CCG",INDIRECT("'HIDDEN'!B4"),INDIRECT("HIDDEN'!B5")))</definedName>
    <definedName name="insertChart" localSheetId="18">IF(EQ5D_3!$L$1="Network",INDIRECT("'HIDDEN'!B3"),IF(EQ5D_3!$L$1="CCG",INDIRECT("'HIDDEN'!B4"),INDIRECT("HIDDEN'!B5")))</definedName>
    <definedName name="insertChart" localSheetId="20">IF('FACT&amp;OTHER_1'!$L$1="Network",INDIRECT("'HIDDEN'!B3"),IF('FACT&amp;OTHER_1'!$L$1="CCG",INDIRECT("'HIDDEN'!B4"),INDIRECT("HIDDEN'!B5")))</definedName>
    <definedName name="insertChart" localSheetId="21">IF('FACT&amp;OTHER_2'!$L$1="Network",INDIRECT("'HIDDEN'!B3"),IF('FACT&amp;OTHER_2'!$L$1="CCG",INDIRECT("'HIDDEN'!B4"),INDIRECT("HIDDEN'!B5")))</definedName>
    <definedName name="insertChart" localSheetId="22">IF('FACT&amp;OTHER_3'!$L$1="Network",INDIRECT("'HIDDEN'!B3"),IF('FACT&amp;OTHER_3'!$L$1="CCG",INDIRECT("'HIDDEN'!B4"),INDIRECT("HIDDEN'!B5")))</definedName>
    <definedName name="insertChart" localSheetId="19">IF(HSE!#REF!="Network",INDIRECT("'HIDDEN'!B3"),IF(HSE!#REF!="CCG",INDIRECT("'HIDDEN'!B4"),INDIRECT("HIDDEN'!B5")))</definedName>
    <definedName name="insertChart" localSheetId="33">IF('Improving Outcomes'!$L$1="Network",INDIRECT("'HIDDEN'!B3"),IF('Improving Outcomes'!$L$1="CCG",INDIRECT("'HIDDEN'!B4"),INDIRECT("HIDDEN'!B5")))</definedName>
    <definedName name="insertChart" localSheetId="8">IF('[1]Response Rates_1'!$I$1="Network",INDIRECT("'HIDDEN'!B3"),IF('[1]Response Rates_1'!$I$1="CCG",INDIRECT("'HIDDEN'!B4"),INDIRECT("HIDDEN'!B5")))</definedName>
    <definedName name="insertChart" localSheetId="3">IF(#REF!="Network",INDIRECT("'HIDDEN'!B3"),IF(#REF!="CCG",INDIRECT("'HIDDEN'!B4"),INDIRECT("HIDDEN'!B5")))</definedName>
    <definedName name="insertChart" localSheetId="31">IF('Negative aspects of care'!$L$1="Network",INDIRECT("'HIDDEN'!B3"),IF('Negative aspects of care'!$L$1="CCG",INDIRECT("'HIDDEN'!B4"),INDIRECT("HIDDEN'!B5")))</definedName>
    <definedName name="insertChart" localSheetId="32">IF('Positive aspects of care'!$L$1="Network",INDIRECT("'HIDDEN'!B3"),IF('Positive aspects of care'!$L$1="CCG",INDIRECT("'HIDDEN'!B4"),INDIRECT("HIDDEN'!B5")))</definedName>
    <definedName name="insertChart" localSheetId="27">IF('Respondent comments_Intro'!$L$1="Network",INDIRECT("'HIDDEN'!B3"),IF('Respondent comments_Intro'!$L$1="CCG",INDIRECT("'HIDDEN'!B4"),INDIRECT("HIDDEN'!B5")))</definedName>
    <definedName name="insertChart" localSheetId="28">IF('Respondents'' comments_Model'!$L$1="Network",INDIRECT("'HIDDEN'!B3"),IF('Respondents'' comments_Model'!$L$1="CCG",INDIRECT("'HIDDEN'!B4"),INDIRECT("HIDDEN'!B5")))</definedName>
    <definedName name="insertChart" localSheetId="14">IF(#REF!="Network",INDIRECT("'HIDDEN'!B3"),IF(#REF!="CCG",INDIRECT("'HIDDEN'!B4"),INDIRECT("HIDDEN'!B5")))</definedName>
    <definedName name="insertChart" localSheetId="15">IF(#REF!="Network",INDIRECT("'HIDDEN'!B3"),IF(#REF!="CCG",INDIRECT("'HIDDEN'!B4"),INDIRECT("HIDDEN'!B5")))</definedName>
    <definedName name="insertChart" localSheetId="1">IF(#REF!="Network",INDIRECT("'HIDDEN'!B3"),IF(#REF!="CCG",INDIRECT("'HIDDEN'!B4"),INDIRECT("HIDDEN'!B5")))</definedName>
    <definedName name="insertChart" localSheetId="13">IF(#REF!="Network",INDIRECT("'HIDDEN'!B3"),IF(#REF!="CCG",INDIRECT("'HIDDEN'!B4"),INDIRECT("HIDDEN'!B5")))</definedName>
    <definedName name="insertChart" localSheetId="0">IF(#REF!="Network",INDIRECT("'HIDDEN'!B3"),IF(#REF!="CCG",INDIRECT("'HIDDEN'!B4"),INDIRECT("HIDDEN'!B5")))</definedName>
    <definedName name="insertChart" localSheetId="23">IF(SDI_1!$L$1="Network",INDIRECT("'HIDDEN'!B3"),IF(SDI_1!$L$1="CCG",INDIRECT("'HIDDEN'!B4"),INDIRECT("HIDDEN'!B5")))</definedName>
    <definedName name="insertChart" localSheetId="24">IF(SDI_2!$L$1="Network",INDIRECT("'HIDDEN'!B3"),IF(SDI_2!$L$1="CCG",INDIRECT("'HIDDEN'!B4"),INDIRECT("HIDDEN'!B5")))</definedName>
    <definedName name="insertChart" localSheetId="25">IF(SDI_3!$L$1="Network",INDIRECT("'HIDDEN'!B3"),IF(SDI_3!$L$1="CCG",INDIRECT("'HIDDEN'!B4"),INDIRECT("HIDDEN'!B5")))</definedName>
    <definedName name="insertChart" localSheetId="29">IF(sdssds!$L$1="Network",INDIRECT("'HIDDEN'!B3"),IF(sdssds!$L$1="CCG",INDIRECT("'HIDDEN'!B4"),INDIRECT("HIDDEN'!B5")))</definedName>
    <definedName name="insertChart" localSheetId="11">IF(#REF!="Network",INDIRECT("'HIDDEN'!B3"),IF(#REF!="CCG",INDIRECT("'HIDDEN'!B4"),INDIRECT("HIDDEN'!B5")))</definedName>
    <definedName name="insertChart">IF(#REF!="Network",INDIRECT("'HIDDEN'!B3"),IF(#REF!="CCG",INDIRECT("'HIDDEN'!B4"),INDIRECT("HIDDEN'!B5")))</definedName>
    <definedName name="myChart" localSheetId="26">IF(ADDITONAL!$L$1="Network",INDIRECT("'HIDDEN'!B3"),IF(ADDITONAL!$L$1="CCG",INDIRECT("'HIDDEN'!B4"),IF(ADDITONAL!$L$1="Trust",INDIRECT("'HIDDEN'!B5"))))</definedName>
    <definedName name="myChart" localSheetId="30">IF('Challenges to quality of life_2'!$L$1="Network",INDIRECT("'HIDDEN'!B3"),IF('Challenges to quality of life_2'!$L$1="CCG",INDIRECT("'HIDDEN'!B4"),IF('Challenges to quality of life_2'!$L$1="Trust",INDIRECT("'HIDDEN'!B5"))))</definedName>
    <definedName name="myChart" localSheetId="12">IF(#REF!="Network",INDIRECT("'HIDDEN'!B3"),IF(#REF!="CCG",INDIRECT("'HIDDEN'!B4"),IF(#REF!="Trust",INDIRECT("'HIDDEN'!B5"))))</definedName>
    <definedName name="myChart" localSheetId="9">IF('[1]Response Rates_1'!$I$1="Network",INDIRECT("'HIDDEN'!B3"),IF('[1]Response Rates_1'!$I$1="CCG",INDIRECT("'HIDDEN'!B4"),IF('[1]Response Rates_1'!$I$1="Trust",INDIRECT("'HIDDEN'!B5"))))</definedName>
    <definedName name="myChart" localSheetId="16">IF(EQ5D_1!$L$1="Network",INDIRECT("'HIDDEN'!B3"),IF(EQ5D_1!$L$1="CCG",INDIRECT("'HIDDEN'!B4"),IF(EQ5D_1!$L$1="Trust",INDIRECT("'HIDDEN'!B5"))))</definedName>
    <definedName name="myChart" localSheetId="17">IF(EQ5D_2!$L$1="Network",INDIRECT("'HIDDEN'!B3"),IF(EQ5D_2!$L$1="CCG",INDIRECT("'HIDDEN'!B4"),IF(EQ5D_2!$L$1="Trust",INDIRECT("'HIDDEN'!B5"))))</definedName>
    <definedName name="myChart" localSheetId="18">IF(EQ5D_3!$L$1="Network",INDIRECT("'HIDDEN'!B3"),IF(EQ5D_3!$L$1="CCG",INDIRECT("'HIDDEN'!B4"),IF(EQ5D_3!$L$1="Trust",INDIRECT("'HIDDEN'!B5"))))</definedName>
    <definedName name="myChart" localSheetId="20">IF('FACT&amp;OTHER_1'!$L$1="Network",INDIRECT("'HIDDEN'!B3"),IF('FACT&amp;OTHER_1'!$L$1="CCG",INDIRECT("'HIDDEN'!B4"),IF('FACT&amp;OTHER_1'!$L$1="Trust",INDIRECT("'HIDDEN'!B5"))))</definedName>
    <definedName name="myChart" localSheetId="21">IF('FACT&amp;OTHER_2'!$L$1="Network",INDIRECT("'HIDDEN'!B3"),IF('FACT&amp;OTHER_2'!$L$1="CCG",INDIRECT("'HIDDEN'!B4"),IF('FACT&amp;OTHER_2'!$L$1="Trust",INDIRECT("'HIDDEN'!B5"))))</definedName>
    <definedName name="myChart" localSheetId="22">IF('FACT&amp;OTHER_3'!$L$1="Network",INDIRECT("'HIDDEN'!B3"),IF('FACT&amp;OTHER_3'!$L$1="CCG",INDIRECT("'HIDDEN'!B4"),IF('FACT&amp;OTHER_3'!$L$1="Trust",INDIRECT("'HIDDEN'!B5"))))</definedName>
    <definedName name="myChart" localSheetId="19">IF(HSE!#REF!="Network",INDIRECT("'HIDDEN'!B3"),IF(HSE!#REF!="CCG",INDIRECT("'HIDDEN'!B4"),IF(HSE!#REF!="Trust",INDIRECT("'HIDDEN'!B5"))))</definedName>
    <definedName name="myChart" localSheetId="33">IF('Improving Outcomes'!$L$1="Network",INDIRECT("'HIDDEN'!B3"),IF('Improving Outcomes'!$L$1="CCG",INDIRECT("'HIDDEN'!B4"),IF('Improving Outcomes'!$L$1="Trust",INDIRECT("'HIDDEN'!B5"))))</definedName>
    <definedName name="myChart" localSheetId="8">IF('[1]Response Rates_1'!$I$1="Network",INDIRECT("'HIDDEN'!B3"),IF('[1]Response Rates_1'!$I$1="CCG",INDIRECT("'HIDDEN'!B4"),IF('[1]Response Rates_1'!$I$1="Trust",INDIRECT("'HIDDEN'!B5"))))</definedName>
    <definedName name="myChart" localSheetId="3">IF(#REF!="Network",INDIRECT("'HIDDEN'!B3"),IF(#REF!="CCG",INDIRECT("'HIDDEN'!B4"),IF(#REF!="Trust",INDIRECT("'HIDDEN'!B5"))))</definedName>
    <definedName name="myChart" localSheetId="31">IF('Negative aspects of care'!$L$1="Network",INDIRECT("'HIDDEN'!B3"),IF('Negative aspects of care'!$L$1="CCG",INDIRECT("'HIDDEN'!B4"),IF('Negative aspects of care'!$L$1="Trust",INDIRECT("'HIDDEN'!B5"))))</definedName>
    <definedName name="myChart" localSheetId="32">IF('Positive aspects of care'!$L$1="Network",INDIRECT("'HIDDEN'!B3"),IF('Positive aspects of care'!$L$1="CCG",INDIRECT("'HIDDEN'!B4"),IF('Positive aspects of care'!$L$1="Trust",INDIRECT("'HIDDEN'!B5"))))</definedName>
    <definedName name="myChart" localSheetId="27">IF('Respondent comments_Intro'!$L$1="Network",INDIRECT("'HIDDEN'!B3"),IF('Respondent comments_Intro'!$L$1="CCG",INDIRECT("'HIDDEN'!B4"),IF('Respondent comments_Intro'!$L$1="Trust",INDIRECT("'HIDDEN'!B5"))))</definedName>
    <definedName name="myChart" localSheetId="28">IF('Respondents'' comments_Model'!$L$1="Network",INDIRECT("'HIDDEN'!B3"),IF('Respondents'' comments_Model'!$L$1="CCG",INDIRECT("'HIDDEN'!B4"),IF('Respondents'' comments_Model'!$L$1="Trust",INDIRECT("'HIDDEN'!B5"))))</definedName>
    <definedName name="myChart" localSheetId="14">IF(#REF!="Network",INDIRECT("'HIDDEN'!B3"),IF(#REF!="CCG",INDIRECT("'HIDDEN'!B4"),IF(#REF!="Trust",INDIRECT("'HIDDEN'!B5"))))</definedName>
    <definedName name="myChart" localSheetId="15">IF(#REF!="Network",INDIRECT("'HIDDEN'!B3"),IF(#REF!="CCG",INDIRECT("'HIDDEN'!B4"),IF(#REF!="Trust",INDIRECT("'HIDDEN'!B5"))))</definedName>
    <definedName name="myChart" localSheetId="1">IF(#REF!="Network",INDIRECT("'HIDDEN'!B3"),IF(#REF!="CCG",INDIRECT("'HIDDEN'!B4"),IF(#REF!="Trust",INDIRECT("'HIDDEN'!B5"))))</definedName>
    <definedName name="myChart" localSheetId="13">IF(#REF!="Network",INDIRECT("'HIDDEN'!B3"),IF(#REF!="CCG",INDIRECT("'HIDDEN'!B4"),IF(#REF!="Trust",INDIRECT("'HIDDEN'!B5"))))</definedName>
    <definedName name="myChart" localSheetId="0">IF(#REF!="Network",INDIRECT("'HIDDEN'!B3"),IF(#REF!="CCG",INDIRECT("'HIDDEN'!B4"),IF(#REF!="Trust",INDIRECT("'HIDDEN'!B5"))))</definedName>
    <definedName name="myChart" localSheetId="23">IF(SDI_1!$L$1="Network",INDIRECT("'HIDDEN'!B3"),IF(SDI_1!$L$1="CCG",INDIRECT("'HIDDEN'!B4"),IF(SDI_1!$L$1="Trust",INDIRECT("'HIDDEN'!B5"))))</definedName>
    <definedName name="myChart" localSheetId="24">IF(SDI_2!$L$1="Network",INDIRECT("'HIDDEN'!B3"),IF(SDI_2!$L$1="CCG",INDIRECT("'HIDDEN'!B4"),IF(SDI_2!$L$1="Trust",INDIRECT("'HIDDEN'!B5"))))</definedName>
    <definedName name="myChart" localSheetId="25">IF(SDI_3!$L$1="Network",INDIRECT("'HIDDEN'!B3"),IF(SDI_3!$L$1="CCG",INDIRECT("'HIDDEN'!B4"),IF(SDI_3!$L$1="Trust",INDIRECT("'HIDDEN'!B5"))))</definedName>
    <definedName name="myChart" localSheetId="29">IF(sdssds!$L$1="Network",INDIRECT("'HIDDEN'!B3"),IF(sdssds!$L$1="CCG",INDIRECT("'HIDDEN'!B4"),IF(sdssds!$L$1="Trust",INDIRECT("'HIDDEN'!B5"))))</definedName>
    <definedName name="myChart" localSheetId="11">IF(#REF!="Network",INDIRECT("'HIDDEN'!B3"),IF(#REF!="CCG",INDIRECT("'HIDDEN'!B4"),IF(#REF!="Trust",INDIRECT("'HIDDEN'!B5"))))</definedName>
    <definedName name="myChart">IF(#REF!="Network",INDIRECT("'HIDDEN'!B3"),IF(#REF!="CCG",INDIRECT("'HIDDEN'!B4"),IF(#REF!="Trust",INDIRECT("'HIDDEN'!B5"))))</definedName>
    <definedName name="OLE_LINK1" localSheetId="31">'Negative aspects of care'!$C$37</definedName>
    <definedName name="_xlnm.Print_Area" localSheetId="26">ADDITONAL!$A$1:$M$103</definedName>
    <definedName name="_xlnm.Print_Area" localSheetId="30">'Challenges to quality of life_2'!$A$1:$M$105</definedName>
    <definedName name="_xlnm.Print_Area" localSheetId="12">CONTEXT!$A$1:$K$124</definedName>
    <definedName name="_xlnm.Print_Area" localSheetId="7">Cover!$A$1:$S$34</definedName>
    <definedName name="_xlnm.Print_Area" localSheetId="9">'Data Limitations'!$A$1:$C$32</definedName>
    <definedName name="_xlnm.Print_Area" localSheetId="16">EQ5D_1!$A$1:$M$83</definedName>
    <definedName name="_xlnm.Print_Area" localSheetId="17">EQ5D_2!$A$1:$M$95</definedName>
    <definedName name="_xlnm.Print_Area" localSheetId="18">EQ5D_3!$A$1:$M$98</definedName>
    <definedName name="_xlnm.Print_Area" localSheetId="20">'FACT&amp;OTHER_1'!$A$1:$M$111</definedName>
    <definedName name="_xlnm.Print_Area" localSheetId="21">'FACT&amp;OTHER_2'!$A$1:$M$109</definedName>
    <definedName name="_xlnm.Print_Area" localSheetId="22">'FACT&amp;OTHER_3'!$A$1:$M$105</definedName>
    <definedName name="_xlnm.Print_Area" localSheetId="19">HSE!$B$1:$M$76</definedName>
    <definedName name="_xlnm.Print_Area" localSheetId="33">'Improving Outcomes'!$A$1:$L$89</definedName>
    <definedName name="_xlnm.Print_Area" localSheetId="10">Index!$A$1:$G$38</definedName>
    <definedName name="_xlnm.Print_Area" localSheetId="8">Introduction!$A$1:$C$32</definedName>
    <definedName name="_xlnm.Print_Area" localSheetId="31">'Negative aspects of care'!$A$1:$O$125</definedName>
    <definedName name="_xlnm.Print_Area" localSheetId="32">'Positive aspects of care'!$A$1:$Q$98</definedName>
    <definedName name="_xlnm.Print_Area" localSheetId="27">'Respondent comments_Intro'!$B$2:$L$100</definedName>
    <definedName name="_xlnm.Print_Area" localSheetId="28">'Respondents'' comments_Model'!$A$1:$Q$113</definedName>
    <definedName name="_xlnm.Print_Area" localSheetId="14">RESPONDENTS_1!$A$1:$J$104</definedName>
    <definedName name="_xlnm.Print_Area" localSheetId="15">RESPONDENTS_2!$A$1:$H$108</definedName>
    <definedName name="_xlnm.Print_Area" localSheetId="13">'RESPONSE RATES'!$A$1:$K$95</definedName>
    <definedName name="_xlnm.Print_Area" localSheetId="23">SDI_1!$A$1:$M$103</definedName>
    <definedName name="_xlnm.Print_Area" localSheetId="24">SDI_2!$A$1:$M$101</definedName>
    <definedName name="_xlnm.Print_Area" localSheetId="25">SDI_3!$A$1:$M$101</definedName>
    <definedName name="_xlnm.Print_Area" localSheetId="29">sdssds!$A$1:$M$116</definedName>
    <definedName name="_xlnm.Print_Area" localSheetId="11">SUMMARY!$A$1:$K$94</definedName>
    <definedName name="responseSex" localSheetId="26">IF(ADDITONAL!$L$1="Network",INDIRECT("'HIDDEN'!C3"),IF(ADDITONAL!$L$1="CCG",INDIRECT("'HIDDEN'!C4"),IF(ADDITONAL!$L$1="Trust",INDIRECT("'HIDDEN'!C5"))))</definedName>
    <definedName name="responseSex" localSheetId="30">IF('Challenges to quality of life_2'!$L$1="Network",INDIRECT("'HIDDEN'!C3"),IF('Challenges to quality of life_2'!$L$1="CCG",INDIRECT("'HIDDEN'!C4"),IF('Challenges to quality of life_2'!$L$1="Trust",INDIRECT("'HIDDEN'!C5"))))</definedName>
    <definedName name="responseSex" localSheetId="12">IF(#REF!="Network",INDIRECT("'HIDDEN'!C3"),IF(#REF!="CCG",INDIRECT("'HIDDEN'!C4"),IF(#REF!="Trust",INDIRECT("'HIDDEN'!C5"))))</definedName>
    <definedName name="responseSex" localSheetId="9">IF('[1]Response Rates_1'!$I$1="Network",INDIRECT("'HIDDEN'!C3"),IF('[1]Response Rates_1'!$I$1="CCG",INDIRECT("'HIDDEN'!C4"),IF('[1]Response Rates_1'!$I$1="Trust",INDIRECT("'HIDDEN'!C5"))))</definedName>
    <definedName name="responseSex" localSheetId="16">IF(EQ5D_1!$L$1="Network",INDIRECT("'HIDDEN'!C3"),IF(EQ5D_1!$L$1="CCG",INDIRECT("'HIDDEN'!C4"),IF(EQ5D_1!$L$1="Trust",INDIRECT("'HIDDEN'!C5"))))</definedName>
    <definedName name="responseSex" localSheetId="17">IF(EQ5D_2!$L$1="Network",INDIRECT("'HIDDEN'!C3"),IF(EQ5D_2!$L$1="CCG",INDIRECT("'HIDDEN'!C4"),IF(EQ5D_2!$L$1="Trust",INDIRECT("'HIDDEN'!C5"))))</definedName>
    <definedName name="responseSex" localSheetId="18">IF(EQ5D_3!$L$1="Network",INDIRECT("'HIDDEN'!C3"),IF(EQ5D_3!$L$1="CCG",INDIRECT("'HIDDEN'!C4"),IF(EQ5D_3!$L$1="Trust",INDIRECT("'HIDDEN'!C5"))))</definedName>
    <definedName name="responseSex" localSheetId="20">IF('FACT&amp;OTHER_1'!$L$1="Network",INDIRECT("'HIDDEN'!C3"),IF('FACT&amp;OTHER_1'!$L$1="CCG",INDIRECT("'HIDDEN'!C4"),IF('FACT&amp;OTHER_1'!$L$1="Trust",INDIRECT("'HIDDEN'!C5"))))</definedName>
    <definedName name="responseSex" localSheetId="21">IF('FACT&amp;OTHER_2'!$L$1="Network",INDIRECT("'HIDDEN'!C3"),IF('FACT&amp;OTHER_2'!$L$1="CCG",INDIRECT("'HIDDEN'!C4"),IF('FACT&amp;OTHER_2'!$L$1="Trust",INDIRECT("'HIDDEN'!C5"))))</definedName>
    <definedName name="responseSex" localSheetId="22">IF('FACT&amp;OTHER_3'!$L$1="Network",INDIRECT("'HIDDEN'!C3"),IF('FACT&amp;OTHER_3'!$L$1="CCG",INDIRECT("'HIDDEN'!C4"),IF('FACT&amp;OTHER_3'!$L$1="Trust",INDIRECT("'HIDDEN'!C5"))))</definedName>
    <definedName name="responseSex" localSheetId="19">IF(HSE!#REF!="Network",INDIRECT("'HIDDEN'!C3"),IF(HSE!#REF!="CCG",INDIRECT("'HIDDEN'!C4"),IF(HSE!#REF!="Trust",INDIRECT("'HIDDEN'!C5"))))</definedName>
    <definedName name="responseSex" localSheetId="33">IF('Improving Outcomes'!$L$1="Network",INDIRECT("'HIDDEN'!C3"),IF('Improving Outcomes'!$L$1="CCG",INDIRECT("'HIDDEN'!C4"),IF('Improving Outcomes'!$L$1="Trust",INDIRECT("'HIDDEN'!C5"))))</definedName>
    <definedName name="responseSex" localSheetId="8">IF('[1]Response Rates_1'!$I$1="Network",INDIRECT("'HIDDEN'!C3"),IF('[1]Response Rates_1'!$I$1="CCG",INDIRECT("'HIDDEN'!C4"),IF('[1]Response Rates_1'!$I$1="Trust",INDIRECT("'HIDDEN'!C5"))))</definedName>
    <definedName name="responseSex" localSheetId="3">IF(#REF!="Network",INDIRECT("'HIDDEN'!C3"),IF(#REF!="CCG",INDIRECT("'HIDDEN'!C4"),IF(#REF!="Trust",INDIRECT("'HIDDEN'!C5"))))</definedName>
    <definedName name="responseSex" localSheetId="31">IF('Negative aspects of care'!$L$1="Network",INDIRECT("'HIDDEN'!C3"),IF('Negative aspects of care'!$L$1="CCG",INDIRECT("'HIDDEN'!C4"),IF('Negative aspects of care'!$L$1="Trust",INDIRECT("'HIDDEN'!C5"))))</definedName>
    <definedName name="responseSex" localSheetId="32">IF('Positive aspects of care'!$L$1="Network",INDIRECT("'HIDDEN'!C3"),IF('Positive aspects of care'!$L$1="CCG",INDIRECT("'HIDDEN'!C4"),IF('Positive aspects of care'!$L$1="Trust",INDIRECT("'HIDDEN'!C5"))))</definedName>
    <definedName name="responseSex" localSheetId="27">IF('Respondent comments_Intro'!$L$1="Network",INDIRECT("'HIDDEN'!C3"),IF('Respondent comments_Intro'!$L$1="CCG",INDIRECT("'HIDDEN'!C4"),IF('Respondent comments_Intro'!$L$1="Trust",INDIRECT("'HIDDEN'!C5"))))</definedName>
    <definedName name="responseSex" localSheetId="28">IF('Respondents'' comments_Model'!$L$1="Network",INDIRECT("'HIDDEN'!C3"),IF('Respondents'' comments_Model'!$L$1="CCG",INDIRECT("'HIDDEN'!C4"),IF('Respondents'' comments_Model'!$L$1="Trust",INDIRECT("'HIDDEN'!C5"))))</definedName>
    <definedName name="responseSex" localSheetId="14">IF(#REF!="Network",INDIRECT("'HIDDEN'!C3"),IF(#REF!="CCG",INDIRECT("'HIDDEN'!C4"),IF(#REF!="Trust",INDIRECT("'HIDDEN'!C5"))))</definedName>
    <definedName name="responseSex" localSheetId="15">IF(#REF!="Network",INDIRECT("'HIDDEN'!C3"),IF(#REF!="CCG",INDIRECT("'HIDDEN'!C4"),IF(#REF!="Trust",INDIRECT("'HIDDEN'!C5"))))</definedName>
    <definedName name="responseSex" localSheetId="1">IF(#REF!="Network",INDIRECT("'HIDDEN'!C3"),IF(#REF!="CCG",INDIRECT("'HIDDEN'!C4"),IF(#REF!="Trust",INDIRECT("'HIDDEN'!C5"))))</definedName>
    <definedName name="responseSex" localSheetId="13">IF(#REF!="Network",INDIRECT("'HIDDEN'!C3"),IF(#REF!="CCG",INDIRECT("'HIDDEN'!C4"),IF(#REF!="Trust",INDIRECT("'HIDDEN'!C5"))))</definedName>
    <definedName name="responseSex" localSheetId="0">IF(#REF!="Network",INDIRECT("'HIDDEN'!C3"),IF(#REF!="CCG",INDIRECT("'HIDDEN'!C4"),IF(#REF!="Trust",INDIRECT("'HIDDEN'!C5"))))</definedName>
    <definedName name="responseSex" localSheetId="23">IF(SDI_1!$L$1="Network",INDIRECT("'HIDDEN'!C3"),IF(SDI_1!$L$1="CCG",INDIRECT("'HIDDEN'!C4"),IF(SDI_1!$L$1="Trust",INDIRECT("'HIDDEN'!C5"))))</definedName>
    <definedName name="responseSex" localSheetId="24">IF(SDI_2!$L$1="Network",INDIRECT("'HIDDEN'!C3"),IF(SDI_2!$L$1="CCG",INDIRECT("'HIDDEN'!C4"),IF(SDI_2!$L$1="Trust",INDIRECT("'HIDDEN'!C5"))))</definedName>
    <definedName name="responseSex" localSheetId="25">IF(SDI_3!$L$1="Network",INDIRECT("'HIDDEN'!C3"),IF(SDI_3!$L$1="CCG",INDIRECT("'HIDDEN'!C4"),IF(SDI_3!$L$1="Trust",INDIRECT("'HIDDEN'!C5"))))</definedName>
    <definedName name="responseSex" localSheetId="29">IF(sdssds!$L$1="Network",INDIRECT("'HIDDEN'!C3"),IF(sdssds!$L$1="CCG",INDIRECT("'HIDDEN'!C4"),IF(sdssds!$L$1="Trust",INDIRECT("'HIDDEN'!C5"))))</definedName>
    <definedName name="responseSex" localSheetId="11">IF(#REF!="Network",INDIRECT("'HIDDEN'!C3"),IF(#REF!="CCG",INDIRECT("'HIDDEN'!C4"),IF(#REF!="Trust",INDIRECT("'HIDDEN'!C5"))))</definedName>
    <definedName name="responseSex">IF(#REF!="Network",INDIRECT("'HIDDEN'!C3"),IF(#REF!="CCG",INDIRECT("'HIDDEN'!C4"),IF(#REF!="Trust",INDIRECT("'HIDDEN'!C5"))))</definedName>
    <definedName name="tumourChart" localSheetId="26">IF(ADDITONAL!$L$1="Network",INDIRECT("'HIDDEN'!F3"),IF(ADDITONAL!$L$1="CCG",INDIRECT("'HIDDEN'!F4"),IF(ADDITONAL!$L$1="Trust",INDIRECT("'HIDDEN'!F5"))))</definedName>
    <definedName name="tumourChart" localSheetId="30">IF('Challenges to quality of life_2'!$L$1="Network",INDIRECT("'HIDDEN'!F3"),IF('Challenges to quality of life_2'!$L$1="CCG",INDIRECT("'HIDDEN'!F4"),IF('Challenges to quality of life_2'!$L$1="Trust",INDIRECT("'HIDDEN'!F5"))))</definedName>
    <definedName name="tumourChart" localSheetId="12">IF(#REF!="Network",INDIRECT("'HIDDEN'!F3"),IF(#REF!="CCG",INDIRECT("'HIDDEN'!F4"),IF(#REF!="Trust",INDIRECT("'HIDDEN'!F5"))))</definedName>
    <definedName name="tumourChart" localSheetId="9">IF('[1]Response Rates_1'!$I$1="Network",INDIRECT("'HIDDEN'!F3"),IF('[1]Response Rates_1'!$I$1="CCG",INDIRECT("'HIDDEN'!F4"),IF('[1]Response Rates_1'!$I$1="Trust",INDIRECT("'HIDDEN'!F5"))))</definedName>
    <definedName name="tumourChart" localSheetId="16">IF(EQ5D_1!$L$1="Network",INDIRECT("'HIDDEN'!F3"),IF(EQ5D_1!$L$1="CCG",INDIRECT("'HIDDEN'!F4"),IF(EQ5D_1!$L$1="Trust",INDIRECT("'HIDDEN'!F5"))))</definedName>
    <definedName name="tumourChart" localSheetId="17">IF(EQ5D_2!$L$1="Network",INDIRECT("'HIDDEN'!F3"),IF(EQ5D_2!$L$1="CCG",INDIRECT("'HIDDEN'!F4"),IF(EQ5D_2!$L$1="Trust",INDIRECT("'HIDDEN'!F5"))))</definedName>
    <definedName name="tumourChart" localSheetId="18">IF(EQ5D_3!$L$1="Network",INDIRECT("'HIDDEN'!F3"),IF(EQ5D_3!$L$1="CCG",INDIRECT("'HIDDEN'!F4"),IF(EQ5D_3!$L$1="Trust",INDIRECT("'HIDDEN'!F5"))))</definedName>
    <definedName name="tumourChart" localSheetId="20">IF('FACT&amp;OTHER_1'!$L$1="Network",INDIRECT("'HIDDEN'!F3"),IF('FACT&amp;OTHER_1'!$L$1="CCG",INDIRECT("'HIDDEN'!F4"),IF('FACT&amp;OTHER_1'!$L$1="Trust",INDIRECT("'HIDDEN'!F5"))))</definedName>
    <definedName name="tumourChart" localSheetId="21">IF('FACT&amp;OTHER_2'!$L$1="Network",INDIRECT("'HIDDEN'!F3"),IF('FACT&amp;OTHER_2'!$L$1="CCG",INDIRECT("'HIDDEN'!F4"),IF('FACT&amp;OTHER_2'!$L$1="Trust",INDIRECT("'HIDDEN'!F5"))))</definedName>
    <definedName name="tumourChart" localSheetId="22">IF('FACT&amp;OTHER_3'!$L$1="Network",INDIRECT("'HIDDEN'!F3"),IF('FACT&amp;OTHER_3'!$L$1="CCG",INDIRECT("'HIDDEN'!F4"),IF('FACT&amp;OTHER_3'!$L$1="Trust",INDIRECT("'HIDDEN'!F5"))))</definedName>
    <definedName name="tumourChart" localSheetId="19">IF(HSE!#REF!="Network",INDIRECT("'HIDDEN'!F3"),IF(HSE!#REF!="CCG",INDIRECT("'HIDDEN'!F4"),IF(HSE!#REF!="Trust",INDIRECT("'HIDDEN'!F5"))))</definedName>
    <definedName name="tumourChart" localSheetId="33">IF('Improving Outcomes'!$L$1="Network",INDIRECT("'HIDDEN'!F3"),IF('Improving Outcomes'!$L$1="CCG",INDIRECT("'HIDDEN'!F4"),IF('Improving Outcomes'!$L$1="Trust",INDIRECT("'HIDDEN'!F5"))))</definedName>
    <definedName name="tumourChart" localSheetId="8">IF('[1]Response Rates_1'!$I$1="Network",INDIRECT("'HIDDEN'!F3"),IF('[1]Response Rates_1'!$I$1="CCG",INDIRECT("'HIDDEN'!F4"),IF('[1]Response Rates_1'!$I$1="Trust",INDIRECT("'HIDDEN'!F5"))))</definedName>
    <definedName name="tumourChart" localSheetId="3">IF(#REF!="Network",INDIRECT("'HIDDEN'!F3"),IF(#REF!="CCG",INDIRECT("'HIDDEN'!F4"),IF(#REF!="Trust",INDIRECT("'HIDDEN'!F5"))))</definedName>
    <definedName name="tumourChart" localSheetId="31">IF('Negative aspects of care'!$L$1="Network",INDIRECT("'HIDDEN'!F3"),IF('Negative aspects of care'!$L$1="CCG",INDIRECT("'HIDDEN'!F4"),IF('Negative aspects of care'!$L$1="Trust",INDIRECT("'HIDDEN'!F5"))))</definedName>
    <definedName name="tumourChart" localSheetId="32">IF('Positive aspects of care'!$L$1="Network",INDIRECT("'HIDDEN'!F3"),IF('Positive aspects of care'!$L$1="CCG",INDIRECT("'HIDDEN'!F4"),IF('Positive aspects of care'!$L$1="Trust",INDIRECT("'HIDDEN'!F5"))))</definedName>
    <definedName name="tumourChart" localSheetId="27">IF('Respondent comments_Intro'!$L$1="Network",INDIRECT("'HIDDEN'!F3"),IF('Respondent comments_Intro'!$L$1="CCG",INDIRECT("'HIDDEN'!F4"),IF('Respondent comments_Intro'!$L$1="Trust",INDIRECT("'HIDDEN'!F5"))))</definedName>
    <definedName name="tumourChart" localSheetId="28">IF('Respondents'' comments_Model'!$L$1="Network",INDIRECT("'HIDDEN'!F3"),IF('Respondents'' comments_Model'!$L$1="CCG",INDIRECT("'HIDDEN'!F4"),IF('Respondents'' comments_Model'!$L$1="Trust",INDIRECT("'HIDDEN'!F5"))))</definedName>
    <definedName name="tumourChart" localSheetId="14">IF(#REF!="Network",INDIRECT("'HIDDEN'!F3"),IF(#REF!="CCG",INDIRECT("'HIDDEN'!F4"),IF(#REF!="Trust",INDIRECT("'HIDDEN'!F5"))))</definedName>
    <definedName name="tumourChart" localSheetId="15">IF(#REF!="Network",INDIRECT("'HIDDEN'!F3"),IF(#REF!="CCG",INDIRECT("'HIDDEN'!F4"),IF(#REF!="Trust",INDIRECT("'HIDDEN'!F5"))))</definedName>
    <definedName name="tumourChart" localSheetId="1">IF(#REF!="Network",INDIRECT("'HIDDEN'!F3"),IF(#REF!="CCG",INDIRECT("'HIDDEN'!F4"),IF(#REF!="Trust",INDIRECT("'HIDDEN'!F5"))))</definedName>
    <definedName name="tumourChart" localSheetId="13">IF(#REF!="Network",INDIRECT("'HIDDEN'!F3"),IF(#REF!="CCG",INDIRECT("'HIDDEN'!F4"),IF(#REF!="Trust",INDIRECT("'HIDDEN'!F5"))))</definedName>
    <definedName name="tumourChart" localSheetId="0">IF(#REF!="Network",INDIRECT("'HIDDEN'!F3"),IF(#REF!="CCG",INDIRECT("'HIDDEN'!F4"),IF(#REF!="Trust",INDIRECT("'HIDDEN'!F5"))))</definedName>
    <definedName name="tumourChart" localSheetId="23">IF(SDI_1!$L$1="Network",INDIRECT("'HIDDEN'!F3"),IF(SDI_1!$L$1="CCG",INDIRECT("'HIDDEN'!F4"),IF(SDI_1!$L$1="Trust",INDIRECT("'HIDDEN'!F5"))))</definedName>
    <definedName name="tumourChart" localSheetId="24">IF(SDI_2!$L$1="Network",INDIRECT("'HIDDEN'!F3"),IF(SDI_2!$L$1="CCG",INDIRECT("'HIDDEN'!F4"),IF(SDI_2!$L$1="Trust",INDIRECT("'HIDDEN'!F5"))))</definedName>
    <definedName name="tumourChart" localSheetId="25">IF(SDI_3!$L$1="Network",INDIRECT("'HIDDEN'!F3"),IF(SDI_3!$L$1="CCG",INDIRECT("'HIDDEN'!F4"),IF(SDI_3!$L$1="Trust",INDIRECT("'HIDDEN'!F5"))))</definedName>
    <definedName name="tumourChart" localSheetId="29">IF(sdssds!$L$1="Network",INDIRECT("'HIDDEN'!F3"),IF(sdssds!$L$1="CCG",INDIRECT("'HIDDEN'!F4"),IF(sdssds!$L$1="Trust",INDIRECT("'HIDDEN'!F5"))))</definedName>
    <definedName name="tumourChart" localSheetId="11">IF(#REF!="Network",INDIRECT("'HIDDEN'!F3"),IF(#REF!="CCG",INDIRECT("'HIDDEN'!F4"),IF(#REF!="Trust",INDIRECT("'HIDDEN'!F5"))))</definedName>
    <definedName name="tumourChart">IF(#REF!="Network",INDIRECT("'HIDDEN'!F3"),IF(#REF!="CCG",INDIRECT("'HIDDEN'!F4"),IF(#REF!="Trust",INDIRECT("'HIDDEN'!F5"))))</definedName>
    <definedName name="yearChart" localSheetId="26">IF(ADDITONAL!$L$1="Network",INDIRECT("'HIDDEN'!G3"),IF(ADDITONAL!$L$1="CCG",INDIRECT("'HIDDEN'!G4"),IF(ADDITONAL!$L$1="Trust",INDIRECT("'HIDDEN'!G5"))))</definedName>
    <definedName name="yearChart" localSheetId="30">IF('Challenges to quality of life_2'!$L$1="Network",INDIRECT("'HIDDEN'!G3"),IF('Challenges to quality of life_2'!$L$1="CCG",INDIRECT("'HIDDEN'!G4"),IF('Challenges to quality of life_2'!$L$1="Trust",INDIRECT("'HIDDEN'!G5"))))</definedName>
    <definedName name="yearChart" localSheetId="12">IF(#REF!="Network",INDIRECT("'HIDDEN'!G3"),IF(#REF!="CCG",INDIRECT("'HIDDEN'!G4"),IF(#REF!="Trust",INDIRECT("'HIDDEN'!G5"))))</definedName>
    <definedName name="yearChart" localSheetId="9">IF('[1]Response Rates_2'!$I$1="Network",INDIRECT("'HIDDEN'!G3"),IF('[1]Response Rates_2'!$I$1="CCG",INDIRECT("'HIDDEN'!G4"),IF('[1]Response Rates_2'!$I$1="Trust",INDIRECT("'HIDDEN'!G5"))))</definedName>
    <definedName name="yearChart" localSheetId="16">IF(EQ5D_1!$L$1="Network",INDIRECT("'HIDDEN'!G3"),IF(EQ5D_1!$L$1="CCG",INDIRECT("'HIDDEN'!G4"),IF(EQ5D_1!$L$1="Trust",INDIRECT("'HIDDEN'!G5"))))</definedName>
    <definedName name="yearChart" localSheetId="17">IF(EQ5D_2!$L$1="Network",INDIRECT("'HIDDEN'!G3"),IF(EQ5D_2!$L$1="CCG",INDIRECT("'HIDDEN'!G4"),IF(EQ5D_2!$L$1="Trust",INDIRECT("'HIDDEN'!G5"))))</definedName>
    <definedName name="yearChart" localSheetId="18">IF(EQ5D_3!$L$1="Network",INDIRECT("'HIDDEN'!G3"),IF(EQ5D_3!$L$1="CCG",INDIRECT("'HIDDEN'!G4"),IF(EQ5D_3!$L$1="Trust",INDIRECT("'HIDDEN'!G5"))))</definedName>
    <definedName name="yearChart" localSheetId="20">IF('FACT&amp;OTHER_1'!$L$1="Network",INDIRECT("'HIDDEN'!G3"),IF('FACT&amp;OTHER_1'!$L$1="CCG",INDIRECT("'HIDDEN'!G4"),IF('FACT&amp;OTHER_1'!$L$1="Trust",INDIRECT("'HIDDEN'!G5"))))</definedName>
    <definedName name="yearChart" localSheetId="21">IF('FACT&amp;OTHER_2'!$L$1="Network",INDIRECT("'HIDDEN'!G3"),IF('FACT&amp;OTHER_2'!$L$1="CCG",INDIRECT("'HIDDEN'!G4"),IF('FACT&amp;OTHER_2'!$L$1="Trust",INDIRECT("'HIDDEN'!G5"))))</definedName>
    <definedName name="yearChart" localSheetId="22">IF('FACT&amp;OTHER_3'!$L$1="Network",INDIRECT("'HIDDEN'!G3"),IF('FACT&amp;OTHER_3'!$L$1="CCG",INDIRECT("'HIDDEN'!G4"),IF('FACT&amp;OTHER_3'!$L$1="Trust",INDIRECT("'HIDDEN'!G5"))))</definedName>
    <definedName name="yearChart" localSheetId="19">IF(HSE!#REF!="Network",INDIRECT("'HIDDEN'!G3"),IF(HSE!#REF!="CCG",INDIRECT("'HIDDEN'!G4"),IF(HSE!#REF!="Trust",INDIRECT("'HIDDEN'!G5"))))</definedName>
    <definedName name="yearChart" localSheetId="33">IF('Improving Outcomes'!$L$1="Network",INDIRECT("'HIDDEN'!G3"),IF('Improving Outcomes'!$L$1="CCG",INDIRECT("'HIDDEN'!G4"),IF('Improving Outcomes'!$L$1="Trust",INDIRECT("'HIDDEN'!G5"))))</definedName>
    <definedName name="yearChart" localSheetId="8">IF('[1]Response Rates_2'!$I$1="Network",INDIRECT("'HIDDEN'!G3"),IF('[1]Response Rates_2'!$I$1="CCG",INDIRECT("'HIDDEN'!G4"),IF('[1]Response Rates_2'!$I$1="Trust",INDIRECT("'HIDDEN'!G5"))))</definedName>
    <definedName name="yearChart" localSheetId="3">IF(#REF!="Network",INDIRECT("'HIDDEN'!G3"),IF(#REF!="CCG",INDIRECT("'HIDDEN'!G4"),IF(#REF!="Trust",INDIRECT("'HIDDEN'!G5"))))</definedName>
    <definedName name="yearChart" localSheetId="31">IF('Negative aspects of care'!$L$1="Network",INDIRECT("'HIDDEN'!G3"),IF('Negative aspects of care'!$L$1="CCG",INDIRECT("'HIDDEN'!G4"),IF('Negative aspects of care'!$L$1="Trust",INDIRECT("'HIDDEN'!G5"))))</definedName>
    <definedName name="yearChart" localSheetId="32">IF('Positive aspects of care'!$L$1="Network",INDIRECT("'HIDDEN'!G3"),IF('Positive aspects of care'!$L$1="CCG",INDIRECT("'HIDDEN'!G4"),IF('Positive aspects of care'!$L$1="Trust",INDIRECT("'HIDDEN'!G5"))))</definedName>
    <definedName name="yearChart" localSheetId="27">IF('Respondent comments_Intro'!$L$1="Network",INDIRECT("'HIDDEN'!G3"),IF('Respondent comments_Intro'!$L$1="CCG",INDIRECT("'HIDDEN'!G4"),IF('Respondent comments_Intro'!$L$1="Trust",INDIRECT("'HIDDEN'!G5"))))</definedName>
    <definedName name="yearChart" localSheetId="28">IF('Respondents'' comments_Model'!$L$1="Network",INDIRECT("'HIDDEN'!G3"),IF('Respondents'' comments_Model'!$L$1="CCG",INDIRECT("'HIDDEN'!G4"),IF('Respondents'' comments_Model'!$L$1="Trust",INDIRECT("'HIDDEN'!G5"))))</definedName>
    <definedName name="yearChart" localSheetId="14">IF(#REF!="Network",INDIRECT("'HIDDEN'!G3"),IF(#REF!="CCG",INDIRECT("'HIDDEN'!G4"),IF(#REF!="Trust",INDIRECT("'HIDDEN'!G5"))))</definedName>
    <definedName name="yearChart" localSheetId="15">IF(#REF!="Network",INDIRECT("'HIDDEN'!G3"),IF(#REF!="CCG",INDIRECT("'HIDDEN'!G4"),IF(#REF!="Trust",INDIRECT("'HIDDEN'!G5"))))</definedName>
    <definedName name="yearChart" localSheetId="1">IF(#REF!="Network",INDIRECT("'HIDDEN'!G3"),IF(#REF!="CCG",INDIRECT("'HIDDEN'!G4"),IF(#REF!="Trust",INDIRECT("'HIDDEN'!G5"))))</definedName>
    <definedName name="yearChart" localSheetId="13">IF(#REF!="Network",INDIRECT("'HIDDEN'!G3"),IF(#REF!="CCG",INDIRECT("'HIDDEN'!G4"),IF(#REF!="Trust",INDIRECT("'HIDDEN'!G5"))))</definedName>
    <definedName name="yearChart" localSheetId="0">IF(#REF!="Network",INDIRECT("'HIDDEN'!G3"),IF(#REF!="CCG",INDIRECT("'HIDDEN'!G4"),IF(#REF!="Trust",INDIRECT("'HIDDEN'!G5"))))</definedName>
    <definedName name="yearChart" localSheetId="23">IF(SDI_1!$L$1="Network",INDIRECT("'HIDDEN'!G3"),IF(SDI_1!$L$1="CCG",INDIRECT("'HIDDEN'!G4"),IF(SDI_1!$L$1="Trust",INDIRECT("'HIDDEN'!G5"))))</definedName>
    <definedName name="yearChart" localSheetId="24">IF(SDI_2!$L$1="Network",INDIRECT("'HIDDEN'!G3"),IF(SDI_2!$L$1="CCG",INDIRECT("'HIDDEN'!G4"),IF(SDI_2!$L$1="Trust",INDIRECT("'HIDDEN'!G5"))))</definedName>
    <definedName name="yearChart" localSheetId="25">IF(SDI_3!$L$1="Network",INDIRECT("'HIDDEN'!G3"),IF(SDI_3!$L$1="CCG",INDIRECT("'HIDDEN'!G4"),IF(SDI_3!$L$1="Trust",INDIRECT("'HIDDEN'!G5"))))</definedName>
    <definedName name="yearChart" localSheetId="29">IF(sdssds!$L$1="Network",INDIRECT("'HIDDEN'!G3"),IF(sdssds!$L$1="CCG",INDIRECT("'HIDDEN'!G4"),IF(sdssds!$L$1="Trust",INDIRECT("'HIDDEN'!G5"))))</definedName>
    <definedName name="yearChart" localSheetId="11">IF(#REF!="Network",INDIRECT("'HIDDEN'!G3"),IF(#REF!="CCG",INDIRECT("'HIDDEN'!G4"),IF(#REF!="Trust",INDIRECT("'HIDDEN'!G5"))))</definedName>
    <definedName name="yearChart">IF(#REF!="Network",INDIRECT("'HIDDEN'!G3"),IF(#REF!="CCG",INDIRECT("'HIDDEN'!G4"),IF(#REF!="Trust",INDIRECT("'HIDDEN'!G5"))))</definedName>
  </definedNames>
  <calcPr calcId="145621" concurrentCalc="0"/>
</workbook>
</file>

<file path=xl/calcChain.xml><?xml version="1.0" encoding="utf-8"?>
<calcChain xmlns="http://schemas.openxmlformats.org/spreadsheetml/2006/main">
  <c r="L1" i="142" l="1"/>
  <c r="J1" i="142"/>
  <c r="L1" i="141"/>
  <c r="J1" i="141"/>
  <c r="L1" i="140"/>
  <c r="J1" i="140"/>
  <c r="L1" i="139"/>
  <c r="J1" i="139"/>
  <c r="L1" i="138"/>
  <c r="J1" i="138"/>
  <c r="L1" i="137"/>
  <c r="J1" i="137"/>
  <c r="L1" i="136"/>
  <c r="J1" i="136"/>
  <c r="G34" i="134"/>
  <c r="G29" i="134"/>
  <c r="G30" i="134"/>
  <c r="G31" i="134"/>
  <c r="G32" i="134"/>
  <c r="G33" i="134"/>
  <c r="G28" i="134"/>
  <c r="G23" i="134"/>
  <c r="G24" i="134"/>
  <c r="G25" i="134"/>
  <c r="G26" i="134"/>
  <c r="G27" i="134"/>
  <c r="G22" i="134"/>
  <c r="G19" i="134"/>
  <c r="G20" i="134"/>
  <c r="G21" i="134"/>
  <c r="G18" i="134"/>
  <c r="G15" i="134"/>
  <c r="G16" i="134"/>
  <c r="G17" i="134"/>
  <c r="G14" i="134"/>
  <c r="G12" i="134"/>
  <c r="G13" i="134"/>
  <c r="G11" i="134"/>
  <c r="G6" i="134"/>
  <c r="G7" i="134"/>
  <c r="G8" i="134"/>
  <c r="G9" i="134"/>
  <c r="G10" i="134"/>
  <c r="G5" i="134"/>
  <c r="F190" i="82"/>
  <c r="F189" i="82"/>
  <c r="E190" i="82"/>
  <c r="E189" i="82"/>
  <c r="D190" i="82"/>
  <c r="D189" i="82"/>
  <c r="C190" i="82"/>
  <c r="C189" i="82"/>
  <c r="F188" i="82"/>
  <c r="F187" i="82"/>
  <c r="E188" i="82"/>
  <c r="E187" i="82"/>
  <c r="D188" i="82"/>
  <c r="D187" i="82"/>
  <c r="C188" i="82"/>
  <c r="C187" i="82"/>
  <c r="F186" i="82"/>
  <c r="F185" i="82"/>
  <c r="E186" i="82"/>
  <c r="E185" i="82"/>
  <c r="D186" i="82"/>
  <c r="D185" i="82"/>
  <c r="C186" i="82"/>
  <c r="C185" i="82"/>
  <c r="F184" i="82"/>
  <c r="F183" i="82"/>
  <c r="E184" i="82"/>
  <c r="E183" i="82"/>
  <c r="D184" i="82"/>
  <c r="D183" i="82"/>
  <c r="C184" i="82"/>
  <c r="C183" i="82"/>
  <c r="F182" i="82"/>
  <c r="F181" i="82"/>
  <c r="E182" i="82"/>
  <c r="E181" i="82"/>
  <c r="D182" i="82"/>
  <c r="D181" i="82"/>
  <c r="C182" i="82"/>
  <c r="C181" i="82"/>
  <c r="E268" i="98"/>
  <c r="I268" i="98"/>
  <c r="M268" i="98"/>
  <c r="Q268" i="98"/>
  <c r="E269" i="98"/>
  <c r="I269" i="98"/>
  <c r="M269" i="98"/>
  <c r="Q269" i="98"/>
  <c r="E270" i="98"/>
  <c r="I270" i="98"/>
  <c r="M270" i="98"/>
  <c r="Q270" i="98"/>
  <c r="E271" i="98"/>
  <c r="I271" i="98"/>
  <c r="M271" i="98"/>
  <c r="Q271" i="98"/>
  <c r="E260" i="98"/>
  <c r="I260" i="98"/>
  <c r="M260" i="98"/>
  <c r="Q260" i="98"/>
  <c r="E261" i="98"/>
  <c r="I261" i="98"/>
  <c r="M261" i="98"/>
  <c r="Q261" i="98"/>
  <c r="E262" i="98"/>
  <c r="I262" i="98"/>
  <c r="M262" i="98"/>
  <c r="Q262" i="98"/>
  <c r="E263" i="98"/>
  <c r="I263" i="98"/>
  <c r="M263" i="98"/>
  <c r="Q263" i="98"/>
  <c r="E264" i="98"/>
  <c r="I264" i="98"/>
  <c r="M264" i="98"/>
  <c r="Q264" i="98"/>
  <c r="E265" i="98"/>
  <c r="I265" i="98"/>
  <c r="M265" i="98"/>
  <c r="Q265" i="98"/>
  <c r="E266" i="98"/>
  <c r="I266" i="98"/>
  <c r="M266" i="98"/>
  <c r="Q266" i="98"/>
  <c r="E267" i="98"/>
  <c r="I267" i="98"/>
  <c r="M267" i="98"/>
  <c r="Q267" i="98"/>
  <c r="E256" i="98"/>
  <c r="I256" i="98"/>
  <c r="M256" i="98"/>
  <c r="Q256" i="98"/>
  <c r="E257" i="98"/>
  <c r="I257" i="98"/>
  <c r="M257" i="98"/>
  <c r="Q257" i="98"/>
  <c r="E258" i="98"/>
  <c r="I258" i="98"/>
  <c r="M258" i="98"/>
  <c r="Q258" i="98"/>
  <c r="E259" i="98"/>
  <c r="I259" i="98"/>
  <c r="M259" i="98"/>
  <c r="Q259" i="98"/>
  <c r="Q255" i="98"/>
  <c r="M255" i="98"/>
  <c r="I255" i="98"/>
  <c r="E255" i="98"/>
  <c r="Q254" i="98"/>
  <c r="M254" i="98"/>
  <c r="I254" i="98"/>
  <c r="E254" i="98"/>
  <c r="Q253" i="98"/>
  <c r="M253" i="98"/>
  <c r="I253" i="98"/>
  <c r="E253" i="98"/>
  <c r="Q252" i="98"/>
  <c r="M252" i="98"/>
  <c r="I252" i="98"/>
  <c r="E252" i="98"/>
  <c r="R21" i="130"/>
  <c r="Q21" i="130"/>
  <c r="R20" i="130"/>
  <c r="Q20" i="130"/>
  <c r="R19" i="130"/>
  <c r="Q19" i="130"/>
  <c r="R18" i="130"/>
  <c r="Q18" i="130"/>
  <c r="M21" i="130"/>
  <c r="L21" i="130"/>
  <c r="M20" i="130"/>
  <c r="L20" i="130"/>
  <c r="M19" i="130"/>
  <c r="L19" i="130"/>
  <c r="M18" i="130"/>
  <c r="L18" i="130"/>
  <c r="H21" i="130"/>
  <c r="G21" i="130"/>
  <c r="H20" i="130"/>
  <c r="G20" i="130"/>
  <c r="H19" i="130"/>
  <c r="G19" i="130"/>
  <c r="H18" i="130"/>
  <c r="G18" i="130"/>
  <c r="C19" i="130"/>
  <c r="C20" i="130"/>
  <c r="C21" i="130"/>
  <c r="C18" i="130"/>
  <c r="B19" i="130"/>
  <c r="B20" i="130"/>
  <c r="B21" i="130"/>
  <c r="B18" i="130"/>
  <c r="Q247" i="98"/>
  <c r="M247" i="98"/>
  <c r="I247" i="98"/>
  <c r="E247" i="98"/>
  <c r="Q246" i="98"/>
  <c r="F177" i="82"/>
  <c r="M246" i="98"/>
  <c r="E177" i="82"/>
  <c r="I246" i="98"/>
  <c r="D177" i="82"/>
  <c r="E246" i="98"/>
  <c r="C177" i="82"/>
  <c r="Q245" i="98"/>
  <c r="F176" i="82"/>
  <c r="M245" i="98"/>
  <c r="E176" i="82"/>
  <c r="I245" i="98"/>
  <c r="D176" i="82"/>
  <c r="E245" i="98"/>
  <c r="C176" i="82"/>
  <c r="Q244" i="98"/>
  <c r="M244" i="98"/>
  <c r="I244" i="98"/>
  <c r="E244" i="98"/>
  <c r="Q243" i="98"/>
  <c r="F175" i="82"/>
  <c r="M243" i="98"/>
  <c r="E175" i="82"/>
  <c r="I243" i="98"/>
  <c r="D175" i="82"/>
  <c r="E243" i="98"/>
  <c r="C175" i="82"/>
  <c r="Q242" i="98"/>
  <c r="M242" i="98"/>
  <c r="I242" i="98"/>
  <c r="E242" i="98"/>
  <c r="Q241" i="98"/>
  <c r="F173" i="82"/>
  <c r="M241" i="98"/>
  <c r="E173" i="82"/>
  <c r="I241" i="98"/>
  <c r="D173" i="82"/>
  <c r="E241" i="98"/>
  <c r="C173" i="82"/>
  <c r="Q240" i="98"/>
  <c r="F172" i="82"/>
  <c r="M240" i="98"/>
  <c r="E172" i="82"/>
  <c r="I240" i="98"/>
  <c r="D172" i="82"/>
  <c r="E240" i="98"/>
  <c r="C172" i="82"/>
  <c r="Q239" i="98"/>
  <c r="M239" i="98"/>
  <c r="I239" i="98"/>
  <c r="E239" i="98"/>
  <c r="Q238" i="98"/>
  <c r="F171" i="82"/>
  <c r="M238" i="98"/>
  <c r="E171" i="82"/>
  <c r="I238" i="98"/>
  <c r="D171" i="82"/>
  <c r="E238" i="98"/>
  <c r="C171" i="82"/>
  <c r="Q237" i="98"/>
  <c r="M237" i="98"/>
  <c r="I237" i="98"/>
  <c r="E237" i="98"/>
  <c r="Q236" i="98"/>
  <c r="F169" i="82"/>
  <c r="M236" i="98"/>
  <c r="E169" i="82"/>
  <c r="I236" i="98"/>
  <c r="D169" i="82"/>
  <c r="E236" i="98"/>
  <c r="C169" i="82"/>
  <c r="Q235" i="98"/>
  <c r="F168" i="82"/>
  <c r="M235" i="98"/>
  <c r="E168" i="82"/>
  <c r="I235" i="98"/>
  <c r="D168" i="82"/>
  <c r="E235" i="98"/>
  <c r="C168" i="82"/>
  <c r="Q234" i="98"/>
  <c r="M234" i="98"/>
  <c r="I234" i="98"/>
  <c r="E234" i="98"/>
  <c r="Q233" i="98"/>
  <c r="F167" i="82"/>
  <c r="M233" i="98"/>
  <c r="E167" i="82"/>
  <c r="I233" i="98"/>
  <c r="D167" i="82"/>
  <c r="E233" i="98"/>
  <c r="C167" i="82"/>
  <c r="Q232" i="98"/>
  <c r="M232" i="98"/>
  <c r="I232" i="98"/>
  <c r="E232" i="98"/>
  <c r="Q231" i="98"/>
  <c r="F165" i="82"/>
  <c r="M231" i="98"/>
  <c r="E165" i="82"/>
  <c r="I231" i="98"/>
  <c r="D165" i="82"/>
  <c r="E231" i="98"/>
  <c r="C165" i="82"/>
  <c r="Q230" i="98"/>
  <c r="F164" i="82"/>
  <c r="M230" i="98"/>
  <c r="E164" i="82"/>
  <c r="I230" i="98"/>
  <c r="D164" i="82"/>
  <c r="E230" i="98"/>
  <c r="C164" i="82"/>
  <c r="Q229" i="98"/>
  <c r="M229" i="98"/>
  <c r="I229" i="98"/>
  <c r="E229" i="98"/>
  <c r="Q228" i="98"/>
  <c r="F163" i="82"/>
  <c r="M228" i="98"/>
  <c r="E163" i="82"/>
  <c r="I228" i="98"/>
  <c r="D163" i="82"/>
  <c r="E228" i="98"/>
  <c r="C163" i="82"/>
  <c r="Q227" i="98"/>
  <c r="M227" i="98"/>
  <c r="I227" i="98"/>
  <c r="E227" i="98"/>
  <c r="Q226" i="98"/>
  <c r="F161" i="82"/>
  <c r="M226" i="98"/>
  <c r="E161" i="82"/>
  <c r="I226" i="98"/>
  <c r="D161" i="82"/>
  <c r="E226" i="98"/>
  <c r="C161" i="82"/>
  <c r="Q225" i="98"/>
  <c r="F160" i="82"/>
  <c r="M225" i="98"/>
  <c r="E160" i="82"/>
  <c r="I225" i="98"/>
  <c r="D160" i="82"/>
  <c r="E225" i="98"/>
  <c r="C160" i="82"/>
  <c r="Q224" i="98"/>
  <c r="M224" i="98"/>
  <c r="I224" i="98"/>
  <c r="E224" i="98"/>
  <c r="Q223" i="98"/>
  <c r="F159" i="82"/>
  <c r="M223" i="98"/>
  <c r="E159" i="82"/>
  <c r="I223" i="98"/>
  <c r="D159" i="82"/>
  <c r="E223" i="98"/>
  <c r="C159" i="82"/>
  <c r="Q215" i="98"/>
  <c r="Q216" i="98"/>
  <c r="Q217" i="98"/>
  <c r="Q218" i="98"/>
  <c r="M215" i="98"/>
  <c r="M216" i="98"/>
  <c r="E156" i="82"/>
  <c r="M217" i="98"/>
  <c r="M218" i="98"/>
  <c r="I215" i="98"/>
  <c r="I216" i="98"/>
  <c r="I217" i="98"/>
  <c r="I218" i="98"/>
  <c r="E215" i="98"/>
  <c r="E216" i="98"/>
  <c r="C156" i="82"/>
  <c r="E217" i="98"/>
  <c r="E218" i="98"/>
  <c r="Q214" i="98"/>
  <c r="M214" i="98"/>
  <c r="I214" i="98"/>
  <c r="E214" i="98"/>
  <c r="Q213" i="98"/>
  <c r="M213" i="98"/>
  <c r="I213" i="98"/>
  <c r="E213" i="98"/>
  <c r="Q212" i="98"/>
  <c r="F155" i="82"/>
  <c r="M212" i="98"/>
  <c r="E155" i="82"/>
  <c r="I212" i="98"/>
  <c r="D155" i="82"/>
  <c r="E212" i="98"/>
  <c r="C155" i="82"/>
  <c r="Q211" i="98"/>
  <c r="M211" i="98"/>
  <c r="I211" i="98"/>
  <c r="E211" i="98"/>
  <c r="C157" i="82"/>
  <c r="D157" i="82"/>
  <c r="E157" i="82"/>
  <c r="F157" i="82"/>
  <c r="D156" i="82"/>
  <c r="F156" i="82"/>
  <c r="Q196" i="98"/>
  <c r="Q197" i="98"/>
  <c r="Q198" i="98"/>
  <c r="Q199" i="98"/>
  <c r="Q200" i="98"/>
  <c r="Q201" i="98"/>
  <c r="Q202" i="98"/>
  <c r="Q203" i="98"/>
  <c r="Q205" i="98"/>
  <c r="Q204" i="98"/>
  <c r="M196" i="98"/>
  <c r="M197" i="98"/>
  <c r="M198" i="98"/>
  <c r="M199" i="98"/>
  <c r="M200" i="98"/>
  <c r="M201" i="98"/>
  <c r="M202" i="98"/>
  <c r="M203" i="98"/>
  <c r="M205" i="98"/>
  <c r="M204" i="98"/>
  <c r="I196" i="98"/>
  <c r="I197" i="98"/>
  <c r="I198" i="98"/>
  <c r="I199" i="98"/>
  <c r="I200" i="98"/>
  <c r="I201" i="98"/>
  <c r="I202" i="98"/>
  <c r="I203" i="98"/>
  <c r="I205" i="98"/>
  <c r="I204" i="98"/>
  <c r="E196" i="98"/>
  <c r="E197" i="98"/>
  <c r="E198" i="98"/>
  <c r="E199" i="98"/>
  <c r="E200" i="98"/>
  <c r="E201" i="98"/>
  <c r="E202" i="98"/>
  <c r="E203" i="98"/>
  <c r="E205" i="98"/>
  <c r="E204" i="98"/>
  <c r="Q195" i="98"/>
  <c r="M195" i="98"/>
  <c r="I195" i="98"/>
  <c r="E195" i="98"/>
  <c r="Q194" i="98"/>
  <c r="M194" i="98"/>
  <c r="I194" i="98"/>
  <c r="E194" i="98"/>
  <c r="Q193" i="98"/>
  <c r="M193" i="98"/>
  <c r="I193" i="98"/>
  <c r="E193" i="98"/>
  <c r="Q192" i="98"/>
  <c r="M192" i="98"/>
  <c r="I192" i="98"/>
  <c r="E192" i="98"/>
  <c r="Q187" i="98"/>
  <c r="M187" i="98"/>
  <c r="I187" i="98"/>
  <c r="E187" i="98"/>
  <c r="Q186" i="98"/>
  <c r="F151" i="82"/>
  <c r="M186" i="98"/>
  <c r="E151" i="82"/>
  <c r="I186" i="98"/>
  <c r="D151" i="82"/>
  <c r="E186" i="98"/>
  <c r="C151" i="82"/>
  <c r="Q185" i="98"/>
  <c r="M185" i="98"/>
  <c r="I185" i="98"/>
  <c r="E185" i="98"/>
  <c r="Q184" i="98"/>
  <c r="F150" i="82"/>
  <c r="M184" i="98"/>
  <c r="E150" i="82"/>
  <c r="I184" i="98"/>
  <c r="D150" i="82"/>
  <c r="E184" i="98"/>
  <c r="C150" i="82"/>
  <c r="Q183" i="98"/>
  <c r="M183" i="98"/>
  <c r="I183" i="98"/>
  <c r="E183" i="98"/>
  <c r="Q182" i="98"/>
  <c r="F149" i="82"/>
  <c r="M182" i="98"/>
  <c r="E149" i="82"/>
  <c r="I182" i="98"/>
  <c r="D149" i="82"/>
  <c r="E182" i="98"/>
  <c r="C149" i="82"/>
  <c r="Q181" i="98"/>
  <c r="M181" i="98"/>
  <c r="I181" i="98"/>
  <c r="E181" i="98"/>
  <c r="Q180" i="98"/>
  <c r="F148" i="82"/>
  <c r="M180" i="98"/>
  <c r="E148" i="82"/>
  <c r="I180" i="98"/>
  <c r="D148" i="82"/>
  <c r="E180" i="98"/>
  <c r="C148" i="82"/>
  <c r="Q179" i="98"/>
  <c r="M179" i="98"/>
  <c r="I179" i="98"/>
  <c r="E179" i="98"/>
  <c r="Q178" i="98"/>
  <c r="F147" i="82"/>
  <c r="M178" i="98"/>
  <c r="E147" i="82"/>
  <c r="I178" i="98"/>
  <c r="D147" i="82"/>
  <c r="E178" i="98"/>
  <c r="C147" i="82"/>
  <c r="Q177" i="98"/>
  <c r="M177" i="98"/>
  <c r="I177" i="98"/>
  <c r="E177" i="98"/>
  <c r="Q176" i="98"/>
  <c r="F146" i="82"/>
  <c r="M176" i="98"/>
  <c r="E146" i="82"/>
  <c r="I176" i="98"/>
  <c r="D146" i="82"/>
  <c r="E176" i="98"/>
  <c r="C146" i="82"/>
  <c r="Q132" i="98"/>
  <c r="Q133" i="98"/>
  <c r="Q134" i="98"/>
  <c r="Q135" i="98"/>
  <c r="Q136" i="98"/>
  <c r="Q137" i="98"/>
  <c r="Q138" i="98"/>
  <c r="Q139" i="98"/>
  <c r="Q140" i="98"/>
  <c r="Q141" i="98"/>
  <c r="Q142" i="98"/>
  <c r="Q143" i="98"/>
  <c r="Q144" i="98"/>
  <c r="Q145" i="98"/>
  <c r="Q146" i="98"/>
  <c r="Q147" i="98"/>
  <c r="Q148" i="98"/>
  <c r="Q149" i="98"/>
  <c r="Q150" i="98"/>
  <c r="Q151" i="98"/>
  <c r="Q152" i="98"/>
  <c r="Q153" i="98"/>
  <c r="Q154" i="98"/>
  <c r="Q155" i="98"/>
  <c r="Q156" i="98"/>
  <c r="Q157" i="98"/>
  <c r="Q158" i="98"/>
  <c r="Q159" i="98"/>
  <c r="Q160" i="98"/>
  <c r="Q161" i="98"/>
  <c r="Q162" i="98"/>
  <c r="Q163" i="98"/>
  <c r="Q164" i="98"/>
  <c r="Q165" i="98"/>
  <c r="Q166" i="98"/>
  <c r="Q167" i="98"/>
  <c r="Q168" i="98"/>
  <c r="Q169" i="98"/>
  <c r="Q170" i="98"/>
  <c r="Q171" i="98"/>
  <c r="Q172" i="98"/>
  <c r="Q173" i="98"/>
  <c r="Q174" i="98"/>
  <c r="Q175" i="98"/>
  <c r="F144" i="82"/>
  <c r="M133" i="98"/>
  <c r="M134" i="98"/>
  <c r="M135" i="98"/>
  <c r="M136" i="98"/>
  <c r="M137" i="98"/>
  <c r="M138" i="98"/>
  <c r="M139" i="98"/>
  <c r="M140" i="98"/>
  <c r="M141" i="98"/>
  <c r="M142" i="98"/>
  <c r="M143" i="98"/>
  <c r="M144" i="98"/>
  <c r="M145" i="98"/>
  <c r="M146" i="98"/>
  <c r="M147" i="98"/>
  <c r="M148" i="98"/>
  <c r="M149" i="98"/>
  <c r="M150" i="98"/>
  <c r="M151" i="98"/>
  <c r="M152" i="98"/>
  <c r="M153" i="98"/>
  <c r="M154" i="98"/>
  <c r="M155" i="98"/>
  <c r="M156" i="98"/>
  <c r="M157" i="98"/>
  <c r="M158" i="98"/>
  <c r="M159" i="98"/>
  <c r="M160" i="98"/>
  <c r="M161" i="98"/>
  <c r="M162" i="98"/>
  <c r="M163" i="98"/>
  <c r="M164" i="98"/>
  <c r="M165" i="98"/>
  <c r="M166" i="98"/>
  <c r="M167" i="98"/>
  <c r="M168" i="98"/>
  <c r="M169" i="98"/>
  <c r="M170" i="98"/>
  <c r="M171" i="98"/>
  <c r="M172" i="98"/>
  <c r="M173" i="98"/>
  <c r="M174" i="98"/>
  <c r="M175" i="98"/>
  <c r="E144" i="82"/>
  <c r="I137" i="98"/>
  <c r="I138" i="98"/>
  <c r="I139" i="98"/>
  <c r="I140" i="98"/>
  <c r="I141" i="98"/>
  <c r="I142" i="98"/>
  <c r="I143" i="98"/>
  <c r="I144" i="98"/>
  <c r="I145" i="98"/>
  <c r="I146" i="98"/>
  <c r="I147" i="98"/>
  <c r="I148" i="98"/>
  <c r="I149" i="98"/>
  <c r="I150" i="98"/>
  <c r="I151" i="98"/>
  <c r="I152" i="98"/>
  <c r="I153" i="98"/>
  <c r="I154" i="98"/>
  <c r="I155" i="98"/>
  <c r="I156" i="98"/>
  <c r="I157" i="98"/>
  <c r="I158" i="98"/>
  <c r="I159" i="98"/>
  <c r="I160" i="98"/>
  <c r="I161" i="98"/>
  <c r="I162" i="98"/>
  <c r="I163" i="98"/>
  <c r="I164" i="98"/>
  <c r="I165" i="98"/>
  <c r="I166" i="98"/>
  <c r="I167" i="98"/>
  <c r="I168" i="98"/>
  <c r="I169" i="98"/>
  <c r="I170" i="98"/>
  <c r="I171" i="98"/>
  <c r="I172" i="98"/>
  <c r="I173" i="98"/>
  <c r="I174" i="98"/>
  <c r="I175" i="98"/>
  <c r="D144" i="82"/>
  <c r="I133" i="98"/>
  <c r="I134" i="98"/>
  <c r="I135" i="98"/>
  <c r="I136" i="98"/>
  <c r="E132" i="98"/>
  <c r="E133" i="98"/>
  <c r="E134" i="98"/>
  <c r="E135" i="98"/>
  <c r="E136" i="98"/>
  <c r="E137" i="98"/>
  <c r="E138" i="98"/>
  <c r="E139" i="98"/>
  <c r="E140" i="98"/>
  <c r="E141" i="98"/>
  <c r="E142" i="98"/>
  <c r="E143" i="98"/>
  <c r="E144" i="98"/>
  <c r="E145" i="98"/>
  <c r="E146" i="98"/>
  <c r="E147" i="98"/>
  <c r="E148" i="98"/>
  <c r="E149" i="98"/>
  <c r="E150" i="98"/>
  <c r="E151" i="98"/>
  <c r="E152" i="98"/>
  <c r="E153" i="98"/>
  <c r="E154" i="98"/>
  <c r="E155" i="98"/>
  <c r="E156" i="98"/>
  <c r="E157" i="98"/>
  <c r="E158" i="98"/>
  <c r="E159" i="98"/>
  <c r="E160" i="98"/>
  <c r="E161" i="98"/>
  <c r="E162" i="98"/>
  <c r="E163" i="98"/>
  <c r="E164" i="98"/>
  <c r="E165" i="98"/>
  <c r="E166" i="98"/>
  <c r="E167" i="98"/>
  <c r="E168" i="98"/>
  <c r="E169" i="98"/>
  <c r="E170" i="98"/>
  <c r="E171" i="98"/>
  <c r="E172" i="98"/>
  <c r="E173" i="98"/>
  <c r="E174" i="98"/>
  <c r="E175" i="98"/>
  <c r="C144" i="82"/>
  <c r="M132" i="98"/>
  <c r="E131" i="82"/>
  <c r="I132" i="98"/>
  <c r="Q128" i="98"/>
  <c r="Q129" i="98"/>
  <c r="Q130" i="98"/>
  <c r="Q131" i="98"/>
  <c r="M128" i="98"/>
  <c r="M129" i="98"/>
  <c r="M130" i="98"/>
  <c r="M131" i="98"/>
  <c r="I128" i="98"/>
  <c r="I129" i="98"/>
  <c r="I130" i="98"/>
  <c r="I131" i="98"/>
  <c r="E128" i="98"/>
  <c r="E129" i="98"/>
  <c r="E130" i="98"/>
  <c r="E131" i="98"/>
  <c r="Q127" i="98"/>
  <c r="F130" i="82"/>
  <c r="M127" i="98"/>
  <c r="I127" i="98"/>
  <c r="E127" i="98"/>
  <c r="Q123" i="98"/>
  <c r="Q124" i="98"/>
  <c r="Q125" i="98"/>
  <c r="Q126" i="98"/>
  <c r="Q122" i="98"/>
  <c r="F129" i="82"/>
  <c r="M123" i="98"/>
  <c r="M124" i="98"/>
  <c r="M125" i="98"/>
  <c r="M126" i="98"/>
  <c r="M122" i="98"/>
  <c r="I123" i="98"/>
  <c r="I124" i="98"/>
  <c r="I125" i="98"/>
  <c r="I126" i="98"/>
  <c r="I122" i="98"/>
  <c r="D129" i="82"/>
  <c r="E123" i="98"/>
  <c r="E124" i="98"/>
  <c r="E125" i="98"/>
  <c r="E126" i="98"/>
  <c r="E122" i="98"/>
  <c r="C129" i="82"/>
  <c r="Q70" i="99"/>
  <c r="Q71" i="99"/>
  <c r="Q72" i="99"/>
  <c r="Q73" i="99"/>
  <c r="Q69" i="99"/>
  <c r="M70" i="99"/>
  <c r="M71" i="99"/>
  <c r="M72" i="99"/>
  <c r="M73" i="99"/>
  <c r="M69" i="99"/>
  <c r="I70" i="99"/>
  <c r="I71" i="99"/>
  <c r="I72" i="99"/>
  <c r="I73" i="99"/>
  <c r="I69" i="99"/>
  <c r="E70" i="99"/>
  <c r="E71" i="99"/>
  <c r="E72" i="99"/>
  <c r="E73" i="99"/>
  <c r="E69" i="99"/>
  <c r="F82" i="82"/>
  <c r="F81" i="82"/>
  <c r="E82" i="82"/>
  <c r="E81" i="82"/>
  <c r="D82" i="82"/>
  <c r="D81" i="82"/>
  <c r="C82" i="82"/>
  <c r="C81" i="82"/>
  <c r="Q68" i="99"/>
  <c r="M68" i="99"/>
  <c r="I68" i="99"/>
  <c r="E68" i="99"/>
  <c r="Q67" i="99"/>
  <c r="M67" i="99"/>
  <c r="I67" i="99"/>
  <c r="E67" i="99"/>
  <c r="F80" i="82"/>
  <c r="E80" i="82"/>
  <c r="D80" i="82"/>
  <c r="C80" i="82"/>
  <c r="F78" i="82"/>
  <c r="E78" i="82"/>
  <c r="D78" i="82"/>
  <c r="C78" i="82"/>
  <c r="Q66" i="99"/>
  <c r="M66" i="99"/>
  <c r="I66" i="99"/>
  <c r="E66" i="99"/>
  <c r="Q65" i="99"/>
  <c r="M65" i="99"/>
  <c r="I65" i="99"/>
  <c r="E65" i="99"/>
  <c r="Q64" i="99"/>
  <c r="M64" i="99"/>
  <c r="I64" i="99"/>
  <c r="E64" i="99"/>
  <c r="Q63" i="99"/>
  <c r="M63" i="99"/>
  <c r="I63" i="99"/>
  <c r="E63" i="99"/>
  <c r="Q62" i="99"/>
  <c r="M62" i="99"/>
  <c r="I62" i="99"/>
  <c r="E62" i="99"/>
  <c r="E129" i="82"/>
  <c r="C136" i="82"/>
  <c r="D132" i="82"/>
  <c r="F131" i="82"/>
  <c r="C132" i="82"/>
  <c r="D136" i="82"/>
  <c r="E143" i="82"/>
  <c r="E135" i="82"/>
  <c r="D130" i="82"/>
  <c r="C130" i="82"/>
  <c r="E130" i="82"/>
  <c r="D137" i="82"/>
  <c r="D133" i="82"/>
  <c r="E136" i="82"/>
  <c r="E132" i="82"/>
  <c r="F135" i="82"/>
  <c r="F134" i="82"/>
  <c r="D131" i="82"/>
  <c r="F142" i="82"/>
  <c r="F137" i="82"/>
  <c r="F133" i="82"/>
  <c r="D143" i="82"/>
  <c r="C134" i="82"/>
  <c r="D134" i="82"/>
  <c r="E142" i="82"/>
  <c r="E137" i="82"/>
  <c r="E133" i="82"/>
  <c r="F136" i="82"/>
  <c r="F132" i="82"/>
  <c r="C143" i="82"/>
  <c r="C135" i="82"/>
  <c r="C131" i="82"/>
  <c r="D135" i="82"/>
  <c r="E134" i="82"/>
  <c r="C142" i="82"/>
  <c r="C137" i="82"/>
  <c r="C133" i="82"/>
  <c r="F143" i="82"/>
  <c r="D142" i="82"/>
  <c r="L1" i="117"/>
  <c r="J1" i="117"/>
  <c r="F25" i="107"/>
  <c r="F24" i="107"/>
  <c r="F23" i="107"/>
  <c r="F22" i="107"/>
  <c r="F21" i="107"/>
  <c r="F20" i="107"/>
  <c r="F42" i="107"/>
  <c r="F43" i="107"/>
  <c r="F44" i="107"/>
  <c r="F45" i="107"/>
  <c r="F46" i="107"/>
  <c r="F41" i="107"/>
  <c r="J36" i="112"/>
  <c r="J35" i="112"/>
  <c r="J34" i="112"/>
  <c r="J33" i="112"/>
  <c r="J29" i="112"/>
  <c r="J30" i="112"/>
  <c r="J31" i="112"/>
  <c r="J32" i="112"/>
  <c r="J28" i="112"/>
  <c r="J27" i="112"/>
  <c r="J23" i="112"/>
  <c r="J24" i="112"/>
  <c r="J25" i="112"/>
  <c r="J26" i="112"/>
  <c r="J22" i="112"/>
  <c r="J21" i="112"/>
  <c r="J19" i="112"/>
  <c r="J20" i="112"/>
  <c r="J18" i="112"/>
  <c r="J17" i="112"/>
  <c r="J15" i="112"/>
  <c r="J16" i="112"/>
  <c r="J14" i="112"/>
  <c r="J13" i="112"/>
  <c r="J12" i="112"/>
  <c r="J11" i="112"/>
  <c r="J6" i="112"/>
  <c r="J7" i="112"/>
  <c r="J8" i="112"/>
  <c r="J9" i="112"/>
  <c r="J5" i="112"/>
  <c r="H4" i="112"/>
  <c r="F4" i="112"/>
  <c r="I4" i="112"/>
  <c r="I35" i="112"/>
  <c r="I34" i="112"/>
  <c r="I36" i="112"/>
  <c r="G36" i="112"/>
  <c r="H35" i="112"/>
  <c r="F35" i="112"/>
  <c r="F34" i="112"/>
  <c r="F36" i="112"/>
  <c r="E36" i="112"/>
  <c r="I29" i="112"/>
  <c r="I30" i="112"/>
  <c r="I31" i="112"/>
  <c r="I32" i="112"/>
  <c r="I28" i="112"/>
  <c r="I33" i="112"/>
  <c r="G33" i="112"/>
  <c r="E33" i="112"/>
  <c r="I23" i="112"/>
  <c r="I24" i="112"/>
  <c r="I25" i="112"/>
  <c r="I26" i="112"/>
  <c r="I22" i="112"/>
  <c r="I27" i="112"/>
  <c r="G27" i="112"/>
  <c r="H24" i="112"/>
  <c r="E27" i="112"/>
  <c r="F25" i="112"/>
  <c r="I20" i="112"/>
  <c r="I19" i="112"/>
  <c r="I18" i="112"/>
  <c r="I21" i="112"/>
  <c r="G21" i="112"/>
  <c r="H19" i="112"/>
  <c r="E21" i="112"/>
  <c r="F19" i="112"/>
  <c r="I15" i="112"/>
  <c r="I16" i="112"/>
  <c r="I14" i="112"/>
  <c r="F14" i="112"/>
  <c r="G17" i="112"/>
  <c r="H15" i="112"/>
  <c r="E17" i="112"/>
  <c r="F15" i="112"/>
  <c r="I12" i="112"/>
  <c r="I11" i="112"/>
  <c r="G13" i="112"/>
  <c r="H12" i="112"/>
  <c r="E13" i="112"/>
  <c r="F12" i="112"/>
  <c r="I6" i="112"/>
  <c r="I7" i="112"/>
  <c r="I8" i="112"/>
  <c r="I9" i="112"/>
  <c r="I5" i="112"/>
  <c r="G10" i="112"/>
  <c r="H8" i="112"/>
  <c r="E10" i="112"/>
  <c r="F7" i="112"/>
  <c r="H25" i="112"/>
  <c r="F23" i="112"/>
  <c r="H22" i="112"/>
  <c r="F22" i="112"/>
  <c r="F18" i="112"/>
  <c r="H32" i="112"/>
  <c r="F32" i="112"/>
  <c r="H31" i="112"/>
  <c r="F31" i="112"/>
  <c r="H30" i="112"/>
  <c r="F30" i="112"/>
  <c r="H29" i="112"/>
  <c r="F29" i="112"/>
  <c r="H28" i="112"/>
  <c r="H33" i="112"/>
  <c r="F28" i="112"/>
  <c r="F33" i="112"/>
  <c r="J10" i="112"/>
  <c r="F16" i="112"/>
  <c r="F17" i="112"/>
  <c r="H34" i="112"/>
  <c r="H36" i="112"/>
  <c r="H26" i="112"/>
  <c r="H27" i="112"/>
  <c r="H23" i="112"/>
  <c r="F26" i="112"/>
  <c r="F24" i="112"/>
  <c r="F27" i="112"/>
  <c r="I17" i="112"/>
  <c r="H20" i="112"/>
  <c r="H18" i="112"/>
  <c r="H21" i="112"/>
  <c r="F20" i="112"/>
  <c r="F21" i="112"/>
  <c r="H14" i="112"/>
  <c r="H17" i="112"/>
  <c r="H16" i="112"/>
  <c r="F5" i="112"/>
  <c r="H6" i="112"/>
  <c r="I10" i="112"/>
  <c r="I13" i="112"/>
  <c r="H11" i="112"/>
  <c r="H13" i="112"/>
  <c r="F11" i="112"/>
  <c r="F13" i="112"/>
  <c r="H5" i="112"/>
  <c r="H10" i="112"/>
  <c r="F6" i="112"/>
  <c r="H9" i="112"/>
  <c r="H7" i="112"/>
  <c r="F9" i="112"/>
  <c r="F8" i="112"/>
  <c r="L49" i="110"/>
  <c r="L50" i="110"/>
  <c r="L51" i="110"/>
  <c r="L52" i="110"/>
  <c r="L48" i="110"/>
  <c r="J49" i="110"/>
  <c r="J50" i="110"/>
  <c r="J51" i="110"/>
  <c r="J52" i="110"/>
  <c r="J48" i="110"/>
  <c r="H49" i="110"/>
  <c r="H50" i="110"/>
  <c r="H51" i="110"/>
  <c r="H52" i="110"/>
  <c r="H48" i="110"/>
  <c r="F49" i="110"/>
  <c r="F50" i="110"/>
  <c r="F51" i="110"/>
  <c r="F52" i="110"/>
  <c r="F48" i="110"/>
  <c r="L42" i="110"/>
  <c r="L43" i="110"/>
  <c r="L44" i="110"/>
  <c r="L45" i="110"/>
  <c r="L46" i="110"/>
  <c r="L41" i="110"/>
  <c r="J42" i="110"/>
  <c r="J43" i="110"/>
  <c r="J44" i="110"/>
  <c r="J45" i="110"/>
  <c r="J46" i="110"/>
  <c r="J41" i="110"/>
  <c r="H42" i="110"/>
  <c r="H43" i="110"/>
  <c r="H44" i="110"/>
  <c r="H45" i="110"/>
  <c r="H46" i="110"/>
  <c r="H41" i="110"/>
  <c r="F42" i="110"/>
  <c r="F43" i="110"/>
  <c r="F44" i="110"/>
  <c r="F45" i="110"/>
  <c r="F46" i="110"/>
  <c r="F41" i="110"/>
  <c r="L37" i="110"/>
  <c r="L38" i="110"/>
  <c r="L39" i="110"/>
  <c r="L36" i="110"/>
  <c r="J37" i="110"/>
  <c r="J38" i="110"/>
  <c r="J39" i="110"/>
  <c r="J36" i="110"/>
  <c r="H37" i="110"/>
  <c r="H38" i="110"/>
  <c r="H39" i="110"/>
  <c r="H36" i="110"/>
  <c r="F37" i="110"/>
  <c r="F38" i="110"/>
  <c r="F39" i="110"/>
  <c r="F36" i="110"/>
  <c r="L30" i="110"/>
  <c r="L31" i="110"/>
  <c r="L32" i="110"/>
  <c r="L33" i="110"/>
  <c r="L34" i="110"/>
  <c r="L29" i="110"/>
  <c r="J30" i="110"/>
  <c r="J31" i="110"/>
  <c r="J32" i="110"/>
  <c r="J33" i="110"/>
  <c r="J34" i="110"/>
  <c r="J29" i="110"/>
  <c r="H30" i="110"/>
  <c r="H31" i="110"/>
  <c r="H32" i="110"/>
  <c r="H33" i="110"/>
  <c r="H34" i="110"/>
  <c r="H29" i="110"/>
  <c r="F30" i="110"/>
  <c r="F31" i="110"/>
  <c r="F32" i="110"/>
  <c r="F33" i="110"/>
  <c r="F34" i="110"/>
  <c r="F29" i="110"/>
  <c r="L24" i="110"/>
  <c r="L25" i="110"/>
  <c r="L26" i="110"/>
  <c r="L27" i="110"/>
  <c r="L23" i="110"/>
  <c r="J24" i="110"/>
  <c r="J25" i="110"/>
  <c r="J26" i="110"/>
  <c r="J27" i="110"/>
  <c r="J23" i="110"/>
  <c r="H24" i="110"/>
  <c r="H25" i="110"/>
  <c r="H26" i="110"/>
  <c r="H27" i="110"/>
  <c r="H23" i="110"/>
  <c r="F24" i="110"/>
  <c r="F25" i="110"/>
  <c r="F26" i="110"/>
  <c r="F27" i="110"/>
  <c r="F23" i="110"/>
  <c r="L20" i="110"/>
  <c r="L21" i="110"/>
  <c r="L19" i="110"/>
  <c r="J20" i="110"/>
  <c r="J21" i="110"/>
  <c r="J19" i="110"/>
  <c r="H20" i="110"/>
  <c r="H21" i="110"/>
  <c r="H19" i="110"/>
  <c r="F20" i="110"/>
  <c r="F21" i="110"/>
  <c r="F19" i="110"/>
  <c r="L16" i="110"/>
  <c r="L17" i="110"/>
  <c r="L14" i="110"/>
  <c r="L15" i="110"/>
  <c r="L13" i="110"/>
  <c r="J14" i="110"/>
  <c r="J15" i="110"/>
  <c r="J16" i="110"/>
  <c r="J17" i="110"/>
  <c r="J13" i="110"/>
  <c r="H14" i="110"/>
  <c r="H15" i="110"/>
  <c r="H16" i="110"/>
  <c r="H17" i="110"/>
  <c r="H13" i="110"/>
  <c r="F16" i="110"/>
  <c r="F17" i="110"/>
  <c r="F15" i="110"/>
  <c r="F14" i="110"/>
  <c r="F13" i="110"/>
  <c r="L11" i="110"/>
  <c r="L10" i="110"/>
  <c r="J11" i="110"/>
  <c r="J10" i="110"/>
  <c r="H11" i="110"/>
  <c r="H10" i="110"/>
  <c r="F11" i="110"/>
  <c r="F10" i="110"/>
  <c r="L5" i="110"/>
  <c r="L6" i="110"/>
  <c r="L7" i="110"/>
  <c r="L8" i="110"/>
  <c r="L4" i="110"/>
  <c r="J5" i="110"/>
  <c r="J6" i="110"/>
  <c r="J7" i="110"/>
  <c r="J8" i="110"/>
  <c r="J4" i="110"/>
  <c r="H5" i="110"/>
  <c r="H6" i="110"/>
  <c r="H7" i="110"/>
  <c r="H8" i="110"/>
  <c r="H4" i="110"/>
  <c r="F5" i="110"/>
  <c r="F6" i="110"/>
  <c r="F7" i="110"/>
  <c r="F8" i="110"/>
  <c r="F4" i="110"/>
  <c r="F10" i="112"/>
  <c r="O109" i="98"/>
  <c r="P109" i="98"/>
  <c r="O110" i="98"/>
  <c r="P110" i="98"/>
  <c r="O111" i="98"/>
  <c r="P111" i="98"/>
  <c r="O112" i="98"/>
  <c r="P112" i="98"/>
  <c r="O113" i="98"/>
  <c r="P113" i="98"/>
  <c r="P108" i="98"/>
  <c r="O108" i="98"/>
  <c r="O27" i="98"/>
  <c r="P27" i="98"/>
  <c r="O28" i="98"/>
  <c r="P28" i="98"/>
  <c r="O29" i="98"/>
  <c r="P29" i="98"/>
  <c r="O30" i="98"/>
  <c r="P30" i="98"/>
  <c r="O31" i="98"/>
  <c r="P31" i="98"/>
  <c r="P26" i="98"/>
  <c r="O26" i="98"/>
  <c r="L1" i="89"/>
  <c r="J1" i="89"/>
  <c r="Q117" i="98"/>
  <c r="Q116" i="98"/>
  <c r="Q115" i="98"/>
  <c r="Q114" i="98"/>
  <c r="Q113" i="98"/>
  <c r="Q112" i="98"/>
  <c r="Q111" i="98"/>
  <c r="Q110" i="98"/>
  <c r="Q109" i="98"/>
  <c r="Q108" i="98"/>
  <c r="Q107" i="98"/>
  <c r="Q106" i="98"/>
  <c r="Q105" i="98"/>
  <c r="Q104" i="98"/>
  <c r="Q103" i="98"/>
  <c r="Q102" i="98"/>
  <c r="Q101" i="98"/>
  <c r="Q100" i="98"/>
  <c r="Q99" i="98"/>
  <c r="Q98" i="98"/>
  <c r="Q97" i="98"/>
  <c r="Q96" i="98"/>
  <c r="Q95" i="98"/>
  <c r="Q94" i="98"/>
  <c r="Q93" i="98"/>
  <c r="Q92" i="98"/>
  <c r="Q91" i="98"/>
  <c r="Q90" i="98"/>
  <c r="Q89" i="98"/>
  <c r="Q88" i="98"/>
  <c r="Q87" i="98"/>
  <c r="Q86" i="98"/>
  <c r="Q85" i="98"/>
  <c r="M117" i="98"/>
  <c r="M116" i="98"/>
  <c r="M115" i="98"/>
  <c r="M114" i="98"/>
  <c r="M113" i="98"/>
  <c r="M112" i="98"/>
  <c r="M111" i="98"/>
  <c r="M110" i="98"/>
  <c r="M109" i="98"/>
  <c r="M108" i="98"/>
  <c r="M107" i="98"/>
  <c r="M106" i="98"/>
  <c r="M105" i="98"/>
  <c r="M104" i="98"/>
  <c r="M103" i="98"/>
  <c r="M102" i="98"/>
  <c r="M101" i="98"/>
  <c r="M100" i="98"/>
  <c r="M99" i="98"/>
  <c r="M98" i="98"/>
  <c r="M97" i="98"/>
  <c r="M96" i="98"/>
  <c r="M95" i="98"/>
  <c r="M94" i="98"/>
  <c r="M93" i="98"/>
  <c r="M92" i="98"/>
  <c r="M91" i="98"/>
  <c r="M90" i="98"/>
  <c r="M89" i="98"/>
  <c r="M88" i="98"/>
  <c r="M87" i="98"/>
  <c r="M86" i="98"/>
  <c r="M85" i="98"/>
  <c r="I117" i="98"/>
  <c r="I116" i="98"/>
  <c r="I115" i="98"/>
  <c r="I114" i="98"/>
  <c r="I113" i="98"/>
  <c r="I112" i="98"/>
  <c r="I111" i="98"/>
  <c r="I110" i="98"/>
  <c r="I109" i="98"/>
  <c r="I108" i="98"/>
  <c r="I107" i="98"/>
  <c r="I106" i="98"/>
  <c r="I105" i="98"/>
  <c r="I104" i="98"/>
  <c r="I103" i="98"/>
  <c r="I102" i="98"/>
  <c r="I101" i="98"/>
  <c r="I100" i="98"/>
  <c r="I99" i="98"/>
  <c r="I98" i="98"/>
  <c r="I97" i="98"/>
  <c r="I96" i="98"/>
  <c r="I95" i="98"/>
  <c r="I94" i="98"/>
  <c r="I93" i="98"/>
  <c r="I92" i="98"/>
  <c r="I91" i="98"/>
  <c r="I90" i="98"/>
  <c r="I89" i="98"/>
  <c r="I88" i="98"/>
  <c r="I87" i="98"/>
  <c r="I86" i="98"/>
  <c r="I85" i="98"/>
  <c r="E90" i="98"/>
  <c r="E91" i="98"/>
  <c r="E92" i="98"/>
  <c r="E93" i="98"/>
  <c r="E94" i="98"/>
  <c r="E95" i="98"/>
  <c r="E96" i="98"/>
  <c r="E97" i="98"/>
  <c r="E98" i="98"/>
  <c r="E99" i="98"/>
  <c r="E100" i="98"/>
  <c r="E101" i="98"/>
  <c r="E102" i="98"/>
  <c r="E103" i="98"/>
  <c r="E104" i="98"/>
  <c r="E105" i="98"/>
  <c r="E106" i="98"/>
  <c r="E107" i="98"/>
  <c r="E108" i="98"/>
  <c r="E109" i="98"/>
  <c r="E110" i="98"/>
  <c r="E111" i="98"/>
  <c r="E112" i="98"/>
  <c r="E113" i="98"/>
  <c r="E114" i="98"/>
  <c r="E115" i="98"/>
  <c r="E116" i="98"/>
  <c r="E117" i="98"/>
  <c r="E86" i="98"/>
  <c r="E87" i="98"/>
  <c r="E88" i="98"/>
  <c r="E89" i="98"/>
  <c r="E85" i="98"/>
  <c r="P74" i="98"/>
  <c r="P73" i="98"/>
  <c r="P72" i="98"/>
  <c r="P71" i="98"/>
  <c r="P70" i="98"/>
  <c r="P69" i="98"/>
  <c r="P68" i="98"/>
  <c r="P67" i="98"/>
  <c r="P66" i="98"/>
  <c r="P65" i="98"/>
  <c r="P64" i="98"/>
  <c r="P63" i="98"/>
  <c r="P62" i="98"/>
  <c r="P61" i="98"/>
  <c r="P60" i="98"/>
  <c r="P59" i="98"/>
  <c r="P58" i="98"/>
  <c r="P57" i="98"/>
  <c r="P56" i="98"/>
  <c r="P55" i="98"/>
  <c r="P54" i="98"/>
  <c r="P53" i="98"/>
  <c r="P52" i="98"/>
  <c r="P51" i="98"/>
  <c r="P50" i="98"/>
  <c r="P49" i="98"/>
  <c r="P48" i="98"/>
  <c r="P47" i="98"/>
  <c r="P46" i="98"/>
  <c r="P45" i="98"/>
  <c r="L74" i="98"/>
  <c r="L73" i="98"/>
  <c r="L72" i="98"/>
  <c r="L71" i="98"/>
  <c r="L70" i="98"/>
  <c r="L69" i="98"/>
  <c r="L68" i="98"/>
  <c r="L67" i="98"/>
  <c r="L66" i="98"/>
  <c r="L65" i="98"/>
  <c r="L64" i="98"/>
  <c r="L63" i="98"/>
  <c r="L62" i="98"/>
  <c r="L61" i="98"/>
  <c r="L60" i="98"/>
  <c r="L59" i="98"/>
  <c r="L58" i="98"/>
  <c r="L57" i="98"/>
  <c r="L56" i="98"/>
  <c r="L55" i="98"/>
  <c r="L54" i="98"/>
  <c r="L53" i="98"/>
  <c r="L52" i="98"/>
  <c r="L51" i="98"/>
  <c r="L50" i="98"/>
  <c r="L49" i="98"/>
  <c r="L48" i="98"/>
  <c r="L47" i="98"/>
  <c r="L46" i="98"/>
  <c r="L45" i="98"/>
  <c r="H74" i="98"/>
  <c r="H73" i="98"/>
  <c r="H72" i="98"/>
  <c r="H71" i="98"/>
  <c r="H70" i="98"/>
  <c r="H69" i="98"/>
  <c r="H68" i="98"/>
  <c r="H67" i="98"/>
  <c r="H66" i="98"/>
  <c r="H65" i="98"/>
  <c r="H64" i="98"/>
  <c r="H63" i="98"/>
  <c r="H62" i="98"/>
  <c r="H61" i="98"/>
  <c r="H60" i="98"/>
  <c r="H59" i="98"/>
  <c r="H58" i="98"/>
  <c r="H57" i="98"/>
  <c r="H56" i="98"/>
  <c r="H55" i="98"/>
  <c r="H54" i="98"/>
  <c r="H53" i="98"/>
  <c r="H52" i="98"/>
  <c r="H51" i="98"/>
  <c r="H50" i="98"/>
  <c r="H49" i="98"/>
  <c r="H48" i="98"/>
  <c r="H47" i="98"/>
  <c r="H46" i="98"/>
  <c r="H45" i="98"/>
  <c r="D73" i="98"/>
  <c r="D74" i="98"/>
  <c r="D72" i="98"/>
  <c r="D70" i="98"/>
  <c r="D71" i="98"/>
  <c r="D69" i="98"/>
  <c r="D67" i="98"/>
  <c r="D68" i="98"/>
  <c r="D66" i="98"/>
  <c r="D64" i="98"/>
  <c r="D65" i="98"/>
  <c r="D63" i="98"/>
  <c r="D61" i="98"/>
  <c r="D62" i="98"/>
  <c r="D60" i="98"/>
  <c r="D58" i="98"/>
  <c r="D59" i="98"/>
  <c r="D57" i="98"/>
  <c r="D55" i="98"/>
  <c r="D56" i="98"/>
  <c r="D54" i="98"/>
  <c r="D52" i="98"/>
  <c r="D53" i="98"/>
  <c r="D51" i="98"/>
  <c r="D49" i="98"/>
  <c r="D50" i="98"/>
  <c r="D48" i="98"/>
  <c r="D46" i="98"/>
  <c r="D47" i="98"/>
  <c r="D45" i="98"/>
  <c r="O74" i="98"/>
  <c r="Q74" i="98"/>
  <c r="O73" i="98"/>
  <c r="O72" i="98"/>
  <c r="Q72" i="98"/>
  <c r="O71" i="98"/>
  <c r="Q71" i="98"/>
  <c r="O70" i="98"/>
  <c r="O69" i="98"/>
  <c r="O68" i="98"/>
  <c r="O67" i="98"/>
  <c r="Q67" i="98"/>
  <c r="O66" i="98"/>
  <c r="Q66" i="98"/>
  <c r="O65" i="98"/>
  <c r="O64" i="98"/>
  <c r="Q64" i="98"/>
  <c r="O63" i="98"/>
  <c r="O62" i="98"/>
  <c r="Q62" i="98"/>
  <c r="O61" i="98"/>
  <c r="O60" i="98"/>
  <c r="Q60" i="98"/>
  <c r="O59" i="98"/>
  <c r="Q59" i="98"/>
  <c r="O58" i="98"/>
  <c r="Q58" i="98"/>
  <c r="O57" i="98"/>
  <c r="O56" i="98"/>
  <c r="Q56" i="98"/>
  <c r="O55" i="98"/>
  <c r="O54" i="98"/>
  <c r="Q54" i="98"/>
  <c r="O53" i="98"/>
  <c r="O52" i="98"/>
  <c r="O51" i="98"/>
  <c r="Q51" i="98"/>
  <c r="O50" i="98"/>
  <c r="Q50" i="98"/>
  <c r="O49" i="98"/>
  <c r="O48" i="98"/>
  <c r="Q48" i="98"/>
  <c r="K74" i="98"/>
  <c r="K73" i="98"/>
  <c r="K72" i="98"/>
  <c r="K71" i="98"/>
  <c r="K70" i="98"/>
  <c r="K69" i="98"/>
  <c r="K68" i="98"/>
  <c r="M68" i="98"/>
  <c r="K67" i="98"/>
  <c r="K66" i="98"/>
  <c r="K65" i="98"/>
  <c r="K64" i="98"/>
  <c r="M64" i="98"/>
  <c r="K63" i="98"/>
  <c r="K62" i="98"/>
  <c r="K61" i="98"/>
  <c r="K60" i="98"/>
  <c r="M60" i="98"/>
  <c r="K59" i="98"/>
  <c r="K58" i="98"/>
  <c r="K57" i="98"/>
  <c r="K56" i="98"/>
  <c r="M56" i="98"/>
  <c r="K55" i="98"/>
  <c r="K54" i="98"/>
  <c r="K53" i="98"/>
  <c r="K52" i="98"/>
  <c r="K51" i="98"/>
  <c r="K50" i="98"/>
  <c r="K49" i="98"/>
  <c r="K48" i="98"/>
  <c r="M48" i="98"/>
  <c r="G74" i="98"/>
  <c r="G73" i="98"/>
  <c r="G72" i="98"/>
  <c r="G71" i="98"/>
  <c r="I71" i="98"/>
  <c r="G70" i="98"/>
  <c r="G69" i="98"/>
  <c r="G68" i="98"/>
  <c r="G67" i="98"/>
  <c r="G66" i="98"/>
  <c r="G65" i="98"/>
  <c r="G64" i="98"/>
  <c r="G63" i="98"/>
  <c r="I63" i="98"/>
  <c r="G62" i="98"/>
  <c r="G61" i="98"/>
  <c r="G60" i="98"/>
  <c r="G59" i="98"/>
  <c r="G58" i="98"/>
  <c r="I58" i="98"/>
  <c r="G57" i="98"/>
  <c r="G56" i="98"/>
  <c r="G55" i="98"/>
  <c r="I55" i="98"/>
  <c r="G54" i="98"/>
  <c r="I54" i="98"/>
  <c r="G53" i="98"/>
  <c r="G52" i="98"/>
  <c r="G51" i="98"/>
  <c r="I51" i="98"/>
  <c r="G50" i="98"/>
  <c r="I50" i="98"/>
  <c r="G49" i="98"/>
  <c r="G48" i="98"/>
  <c r="C74" i="98"/>
  <c r="E74" i="98"/>
  <c r="C73" i="98"/>
  <c r="E73" i="98"/>
  <c r="C72" i="98"/>
  <c r="C69" i="98"/>
  <c r="C71" i="98"/>
  <c r="C70" i="98"/>
  <c r="C68" i="98"/>
  <c r="C67" i="98"/>
  <c r="C66" i="98"/>
  <c r="C65" i="98"/>
  <c r="E65" i="98"/>
  <c r="C64" i="98"/>
  <c r="C63" i="98"/>
  <c r="C62" i="98"/>
  <c r="C61" i="98"/>
  <c r="E61" i="98"/>
  <c r="C60" i="98"/>
  <c r="C59" i="98"/>
  <c r="C58" i="98"/>
  <c r="C57" i="98"/>
  <c r="C56" i="98"/>
  <c r="C55" i="98"/>
  <c r="C54" i="98"/>
  <c r="C53" i="98"/>
  <c r="C52" i="98"/>
  <c r="C51" i="98"/>
  <c r="C50" i="98"/>
  <c r="E50" i="98"/>
  <c r="C49" i="98"/>
  <c r="C48" i="98"/>
  <c r="E48" i="98"/>
  <c r="O47" i="98"/>
  <c r="O46" i="98"/>
  <c r="O45" i="98"/>
  <c r="K47" i="98"/>
  <c r="K46" i="98"/>
  <c r="K45" i="98"/>
  <c r="G47" i="98"/>
  <c r="G46" i="98"/>
  <c r="G45" i="98"/>
  <c r="C47" i="98"/>
  <c r="C46" i="98"/>
  <c r="C45" i="98"/>
  <c r="E6" i="99"/>
  <c r="E7" i="99"/>
  <c r="E8" i="99"/>
  <c r="E9" i="99"/>
  <c r="E10" i="99"/>
  <c r="E11" i="99"/>
  <c r="E12" i="99"/>
  <c r="E13" i="99"/>
  <c r="E14" i="99"/>
  <c r="E15" i="99"/>
  <c r="E16" i="99"/>
  <c r="E17" i="99"/>
  <c r="E18" i="99"/>
  <c r="E19" i="99"/>
  <c r="E20" i="99"/>
  <c r="E21" i="99"/>
  <c r="E22" i="99"/>
  <c r="E23" i="99"/>
  <c r="E24" i="99"/>
  <c r="E25" i="99"/>
  <c r="E26" i="99"/>
  <c r="E27" i="99"/>
  <c r="E28" i="99"/>
  <c r="E29" i="99"/>
  <c r="E30" i="99"/>
  <c r="E31" i="99"/>
  <c r="E32" i="99"/>
  <c r="E33" i="99"/>
  <c r="E34" i="99"/>
  <c r="E35" i="99"/>
  <c r="E36" i="99"/>
  <c r="E37" i="99"/>
  <c r="E38" i="99"/>
  <c r="E39" i="99"/>
  <c r="E40" i="99"/>
  <c r="E41" i="99"/>
  <c r="E42" i="99"/>
  <c r="E43" i="99"/>
  <c r="E44" i="99"/>
  <c r="E45" i="99"/>
  <c r="E46" i="99"/>
  <c r="E47" i="99"/>
  <c r="E48" i="99"/>
  <c r="E49" i="99"/>
  <c r="E50" i="99"/>
  <c r="E51" i="99"/>
  <c r="E52" i="99"/>
  <c r="E53" i="99"/>
  <c r="E54" i="99"/>
  <c r="E55" i="99"/>
  <c r="E56" i="99"/>
  <c r="E57" i="99"/>
  <c r="E58" i="99"/>
  <c r="E59" i="99"/>
  <c r="E60" i="99"/>
  <c r="E61" i="99"/>
  <c r="I51" i="99"/>
  <c r="M51" i="99"/>
  <c r="Q51" i="99"/>
  <c r="I52" i="99"/>
  <c r="M52" i="99"/>
  <c r="Q52" i="99"/>
  <c r="I53" i="99"/>
  <c r="M53" i="99"/>
  <c r="Q53" i="99"/>
  <c r="I6" i="99"/>
  <c r="M6" i="99"/>
  <c r="Q6" i="99"/>
  <c r="I7" i="99"/>
  <c r="M7" i="99"/>
  <c r="Q7" i="99"/>
  <c r="I8" i="99"/>
  <c r="M8" i="99"/>
  <c r="Q8" i="99"/>
  <c r="I9" i="99"/>
  <c r="M9" i="99"/>
  <c r="Q9" i="99"/>
  <c r="I10" i="99"/>
  <c r="M10" i="99"/>
  <c r="Q10" i="99"/>
  <c r="I11" i="99"/>
  <c r="M11" i="99"/>
  <c r="Q11" i="99"/>
  <c r="I12" i="99"/>
  <c r="M12" i="99"/>
  <c r="Q12" i="99"/>
  <c r="I13" i="99"/>
  <c r="M13" i="99"/>
  <c r="Q13" i="99"/>
  <c r="I14" i="99"/>
  <c r="M14" i="99"/>
  <c r="Q14" i="99"/>
  <c r="I15" i="99"/>
  <c r="M15" i="99"/>
  <c r="Q15" i="99"/>
  <c r="I16" i="99"/>
  <c r="M16" i="99"/>
  <c r="Q16" i="99"/>
  <c r="I17" i="99"/>
  <c r="M17" i="99"/>
  <c r="Q17" i="99"/>
  <c r="I18" i="99"/>
  <c r="M18" i="99"/>
  <c r="Q18" i="99"/>
  <c r="I19" i="99"/>
  <c r="M19" i="99"/>
  <c r="Q19" i="99"/>
  <c r="I20" i="99"/>
  <c r="M20" i="99"/>
  <c r="Q20" i="99"/>
  <c r="I21" i="99"/>
  <c r="M21" i="99"/>
  <c r="Q21" i="99"/>
  <c r="I22" i="99"/>
  <c r="M22" i="99"/>
  <c r="Q22" i="99"/>
  <c r="I23" i="99"/>
  <c r="M23" i="99"/>
  <c r="Q23" i="99"/>
  <c r="I24" i="99"/>
  <c r="M24" i="99"/>
  <c r="Q24" i="99"/>
  <c r="I25" i="99"/>
  <c r="M25" i="99"/>
  <c r="Q25" i="99"/>
  <c r="I26" i="99"/>
  <c r="M26" i="99"/>
  <c r="Q26" i="99"/>
  <c r="I27" i="99"/>
  <c r="M27" i="99"/>
  <c r="Q27" i="99"/>
  <c r="I28" i="99"/>
  <c r="M28" i="99"/>
  <c r="Q28" i="99"/>
  <c r="I29" i="99"/>
  <c r="M29" i="99"/>
  <c r="Q29" i="99"/>
  <c r="I30" i="99"/>
  <c r="M30" i="99"/>
  <c r="Q30" i="99"/>
  <c r="I31" i="99"/>
  <c r="M31" i="99"/>
  <c r="Q31" i="99"/>
  <c r="I32" i="99"/>
  <c r="M32" i="99"/>
  <c r="Q32" i="99"/>
  <c r="I33" i="99"/>
  <c r="M33" i="99"/>
  <c r="Q33" i="99"/>
  <c r="I34" i="99"/>
  <c r="M34" i="99"/>
  <c r="Q34" i="99"/>
  <c r="I35" i="99"/>
  <c r="M35" i="99"/>
  <c r="Q35" i="99"/>
  <c r="I36" i="99"/>
  <c r="M36" i="99"/>
  <c r="Q36" i="99"/>
  <c r="I37" i="99"/>
  <c r="M37" i="99"/>
  <c r="Q37" i="99"/>
  <c r="I38" i="99"/>
  <c r="M38" i="99"/>
  <c r="Q38" i="99"/>
  <c r="I39" i="99"/>
  <c r="M39" i="99"/>
  <c r="Q39" i="99"/>
  <c r="I40" i="99"/>
  <c r="M40" i="99"/>
  <c r="Q40" i="99"/>
  <c r="I41" i="99"/>
  <c r="M41" i="99"/>
  <c r="Q41" i="99"/>
  <c r="I42" i="99"/>
  <c r="M42" i="99"/>
  <c r="Q42" i="99"/>
  <c r="I43" i="99"/>
  <c r="M43" i="99"/>
  <c r="Q43" i="99"/>
  <c r="I44" i="99"/>
  <c r="M44" i="99"/>
  <c r="Q44" i="99"/>
  <c r="I45" i="99"/>
  <c r="M45" i="99"/>
  <c r="Q45" i="99"/>
  <c r="I46" i="99"/>
  <c r="M46" i="99"/>
  <c r="Q46" i="99"/>
  <c r="I47" i="99"/>
  <c r="M47" i="99"/>
  <c r="Q47" i="99"/>
  <c r="I48" i="99"/>
  <c r="M48" i="99"/>
  <c r="Q48" i="99"/>
  <c r="I49" i="99"/>
  <c r="M49" i="99"/>
  <c r="Q49" i="99"/>
  <c r="I50" i="99"/>
  <c r="M50" i="99"/>
  <c r="Q50" i="99"/>
  <c r="I54" i="99"/>
  <c r="M54" i="99"/>
  <c r="Q54" i="99"/>
  <c r="I55" i="99"/>
  <c r="M55" i="99"/>
  <c r="Q55" i="99"/>
  <c r="I56" i="99"/>
  <c r="M56" i="99"/>
  <c r="Q56" i="99"/>
  <c r="I57" i="99"/>
  <c r="M57" i="99"/>
  <c r="Q57" i="99"/>
  <c r="I58" i="99"/>
  <c r="M58" i="99"/>
  <c r="Q58" i="99"/>
  <c r="I59" i="99"/>
  <c r="M59" i="99"/>
  <c r="Q59" i="99"/>
  <c r="I60" i="99"/>
  <c r="M60" i="99"/>
  <c r="Q60" i="99"/>
  <c r="I61" i="99"/>
  <c r="M61" i="99"/>
  <c r="Q61" i="99"/>
  <c r="Q5" i="99"/>
  <c r="M5" i="99"/>
  <c r="I5" i="99"/>
  <c r="E5" i="99"/>
  <c r="Q70" i="98"/>
  <c r="Q68" i="98"/>
  <c r="Q63" i="98"/>
  <c r="Q55" i="98"/>
  <c r="Q52" i="98"/>
  <c r="M72" i="98"/>
  <c r="M66" i="98"/>
  <c r="M52" i="98"/>
  <c r="I70" i="98"/>
  <c r="I59" i="98"/>
  <c r="E67" i="98"/>
  <c r="E72" i="98"/>
  <c r="Q4" i="98"/>
  <c r="Q5" i="98"/>
  <c r="Q6" i="98"/>
  <c r="Q7" i="98"/>
  <c r="Q8" i="98"/>
  <c r="Q9" i="98"/>
  <c r="Q10" i="98"/>
  <c r="Q11" i="98"/>
  <c r="Q12" i="98"/>
  <c r="Q13" i="98"/>
  <c r="Q14" i="98"/>
  <c r="Q15" i="98"/>
  <c r="Q16" i="98"/>
  <c r="Q17" i="98"/>
  <c r="Q18" i="98"/>
  <c r="Q19" i="98"/>
  <c r="Q20" i="98"/>
  <c r="Q21" i="98"/>
  <c r="Q22" i="98"/>
  <c r="Q23" i="98"/>
  <c r="Q24" i="98"/>
  <c r="Q25" i="98"/>
  <c r="Q26" i="98"/>
  <c r="Q27" i="98"/>
  <c r="Q28" i="98"/>
  <c r="Q29" i="98"/>
  <c r="Q30" i="98"/>
  <c r="Q31" i="98"/>
  <c r="Q32" i="98"/>
  <c r="Q33" i="98"/>
  <c r="Q34" i="98"/>
  <c r="Q35" i="98"/>
  <c r="Q3" i="98"/>
  <c r="M4" i="98"/>
  <c r="M5" i="98"/>
  <c r="M6" i="98"/>
  <c r="M7" i="98"/>
  <c r="M8" i="98"/>
  <c r="M9" i="98"/>
  <c r="M10" i="98"/>
  <c r="M11" i="98"/>
  <c r="M12" i="98"/>
  <c r="M13" i="98"/>
  <c r="M14" i="98"/>
  <c r="M15" i="98"/>
  <c r="M16" i="98"/>
  <c r="M17" i="98"/>
  <c r="M18" i="98"/>
  <c r="M19" i="98"/>
  <c r="M20" i="98"/>
  <c r="M21" i="98"/>
  <c r="M22" i="98"/>
  <c r="M23" i="98"/>
  <c r="M24" i="98"/>
  <c r="M25" i="98"/>
  <c r="M26" i="98"/>
  <c r="M27" i="98"/>
  <c r="M28" i="98"/>
  <c r="M29" i="98"/>
  <c r="M30" i="98"/>
  <c r="M31" i="98"/>
  <c r="M32" i="98"/>
  <c r="M33" i="98"/>
  <c r="M34" i="98"/>
  <c r="M35" i="98"/>
  <c r="M3" i="98"/>
  <c r="I4" i="98"/>
  <c r="I5"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 i="98"/>
  <c r="E4" i="98"/>
  <c r="E5" i="98"/>
  <c r="E6" i="98"/>
  <c r="E7" i="98"/>
  <c r="E8" i="98"/>
  <c r="E9" i="98"/>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 i="98"/>
  <c r="E68" i="98"/>
  <c r="E56" i="98"/>
  <c r="I49" i="98"/>
  <c r="I61" i="98"/>
  <c r="I65" i="98"/>
  <c r="I73" i="98"/>
  <c r="E70" i="98"/>
  <c r="M51" i="98"/>
  <c r="M55" i="98"/>
  <c r="M59" i="98"/>
  <c r="M67" i="98"/>
  <c r="M71" i="98"/>
  <c r="E54" i="98"/>
  <c r="E51" i="98"/>
  <c r="E63" i="98"/>
  <c r="E71" i="98"/>
  <c r="I48" i="98"/>
  <c r="I52" i="98"/>
  <c r="I56" i="98"/>
  <c r="I60" i="98"/>
  <c r="I64" i="98"/>
  <c r="I68" i="98"/>
  <c r="I72" i="98"/>
  <c r="E64" i="98"/>
  <c r="E69" i="98"/>
  <c r="I45" i="98"/>
  <c r="I57" i="98"/>
  <c r="I69" i="98"/>
  <c r="M49" i="98"/>
  <c r="M53" i="98"/>
  <c r="M57" i="98"/>
  <c r="M61" i="98"/>
  <c r="M65" i="98"/>
  <c r="M69" i="98"/>
  <c r="M73" i="98"/>
  <c r="Q49" i="98"/>
  <c r="Q53" i="98"/>
  <c r="Q57" i="98"/>
  <c r="Q65" i="98"/>
  <c r="Q73" i="98"/>
  <c r="I62" i="98"/>
  <c r="I66" i="98"/>
  <c r="I74" i="98"/>
  <c r="M50" i="98"/>
  <c r="M54" i="98"/>
  <c r="M62" i="98"/>
  <c r="M70" i="98"/>
  <c r="M74" i="98"/>
  <c r="I67" i="98"/>
  <c r="M63" i="98"/>
  <c r="M45" i="98"/>
  <c r="E62" i="98"/>
  <c r="I53" i="98"/>
  <c r="M58" i="98"/>
  <c r="Q69" i="98"/>
  <c r="Q61" i="98"/>
  <c r="E59" i="98"/>
  <c r="Q45" i="98"/>
  <c r="E66" i="98"/>
  <c r="E60" i="98"/>
  <c r="E57" i="98"/>
  <c r="E58" i="98"/>
  <c r="E55" i="98"/>
  <c r="E53" i="98"/>
  <c r="E52" i="98"/>
  <c r="E49" i="98"/>
  <c r="I47" i="98"/>
  <c r="E45" i="98"/>
  <c r="E46" i="98"/>
  <c r="E47" i="98"/>
  <c r="Q47" i="98"/>
  <c r="M47" i="98"/>
  <c r="Q46" i="98"/>
  <c r="M46" i="98"/>
  <c r="I46" i="98"/>
  <c r="L1" i="97"/>
  <c r="J1" i="97"/>
  <c r="L1" i="95"/>
  <c r="J1" i="95"/>
  <c r="L1" i="94"/>
  <c r="J1" i="94"/>
  <c r="L1" i="90"/>
  <c r="L1" i="84"/>
  <c r="L1" i="81"/>
  <c r="L1" i="80"/>
  <c r="J1" i="90"/>
  <c r="J1" i="84"/>
  <c r="J1" i="81"/>
  <c r="J1" i="80"/>
  <c r="L1" i="61"/>
  <c r="J1" i="61"/>
</calcChain>
</file>

<file path=xl/sharedStrings.xml><?xml version="1.0" encoding="utf-8"?>
<sst xmlns="http://schemas.openxmlformats.org/spreadsheetml/2006/main" count="1979" uniqueCount="759">
  <si>
    <t>Reversed</t>
  </si>
  <si>
    <t>SDI</t>
  </si>
  <si>
    <t>Characteristic</t>
  </si>
  <si>
    <t>Sex</t>
  </si>
  <si>
    <t>Male</t>
  </si>
  <si>
    <t>Female</t>
  </si>
  <si>
    <t>5 - most deprived</t>
  </si>
  <si>
    <t>Index of Multiple Deprivation</t>
  </si>
  <si>
    <t>ENG</t>
  </si>
  <si>
    <t>colon</t>
  </si>
  <si>
    <t>rectum</t>
  </si>
  <si>
    <t>FACT C</t>
  </si>
  <si>
    <t>Remission</t>
  </si>
  <si>
    <t>Treated but present</t>
  </si>
  <si>
    <t>No treatment</t>
  </si>
  <si>
    <t>Recurrence</t>
  </si>
  <si>
    <t>Not certain</t>
  </si>
  <si>
    <t>Present</t>
  </si>
  <si>
    <t>No stoma</t>
  </si>
  <si>
    <t>None</t>
  </si>
  <si>
    <t>Does not apply</t>
  </si>
  <si>
    <t>NATIONAL</t>
  </si>
  <si>
    <t>Age group</t>
  </si>
  <si>
    <t>&lt;55 years</t>
  </si>
  <si>
    <t>55-64 years</t>
  </si>
  <si>
    <t>65-74 years</t>
  </si>
  <si>
    <t>75-84 years</t>
  </si>
  <si>
    <t>85+ years</t>
  </si>
  <si>
    <t>1 - least deprived</t>
  </si>
  <si>
    <t>Disease status</t>
  </si>
  <si>
    <t>No response</t>
  </si>
  <si>
    <t>Long-term conditions</t>
  </si>
  <si>
    <t>≥3</t>
  </si>
  <si>
    <t>Treatment</t>
  </si>
  <si>
    <t>Surgery alone</t>
  </si>
  <si>
    <t>Surgery + chemo</t>
  </si>
  <si>
    <t>Surgery + chemo + radio</t>
  </si>
  <si>
    <t>Surgery + radio</t>
  </si>
  <si>
    <t>Other</t>
  </si>
  <si>
    <t>Stoma status</t>
  </si>
  <si>
    <t>Dimensions</t>
  </si>
  <si>
    <t>mobility</t>
  </si>
  <si>
    <t>self care</t>
  </si>
  <si>
    <t>usual activities</t>
  </si>
  <si>
    <t>pain/discomfort</t>
  </si>
  <si>
    <t>anxiety/depression</t>
  </si>
  <si>
    <t>rectosig</t>
  </si>
  <si>
    <t>overall</t>
  </si>
  <si>
    <t xml:space="preserve">FACT </t>
  </si>
  <si>
    <t>I have control of my bowels</t>
  </si>
  <si>
    <t>Quite a bit/very much</t>
  </si>
  <si>
    <t>Somewhat</t>
  </si>
  <si>
    <t>Not at all/a little</t>
  </si>
  <si>
    <t>I have diarrhoea (exc stoma patients)</t>
  </si>
  <si>
    <t>I have difficulty urinating</t>
  </si>
  <si>
    <t>I urinate more frequently than usual</t>
  </si>
  <si>
    <t>I leak urine</t>
  </si>
  <si>
    <t>Difficulty concerning appearance or body image</t>
  </si>
  <si>
    <t>Difficulty concerning sexual matters</t>
  </si>
  <si>
    <t>No difficulty/a little</t>
  </si>
  <si>
    <t>I have swelling and cramps in my stomach area</t>
  </si>
  <si>
    <t>I am losing weight</t>
  </si>
  <si>
    <t>I can digest my food well</t>
  </si>
  <si>
    <t>I have a good appetitie</t>
  </si>
  <si>
    <t>I like the appearance of my body</t>
  </si>
  <si>
    <t>Data sources</t>
  </si>
  <si>
    <t>INDEX</t>
  </si>
  <si>
    <t>Cover page</t>
  </si>
  <si>
    <t>Index</t>
  </si>
  <si>
    <t>National level</t>
  </si>
  <si>
    <t>SURVEY</t>
  </si>
  <si>
    <t>D</t>
  </si>
  <si>
    <t>N</t>
  </si>
  <si>
    <t>%</t>
  </si>
  <si>
    <t>not at all</t>
  </si>
  <si>
    <t>a little bit</t>
  </si>
  <si>
    <t>somewhat</t>
  </si>
  <si>
    <t>quite a bit</t>
  </si>
  <si>
    <t>very much</t>
  </si>
  <si>
    <t>Colorectal PROMS</t>
  </si>
  <si>
    <t>HSE 2011</t>
  </si>
  <si>
    <t>&lt;55</t>
  </si>
  <si>
    <t>55-64</t>
  </si>
  <si>
    <t>65-74</t>
  </si>
  <si>
    <t>75-84</t>
  </si>
  <si>
    <t>85+</t>
  </si>
  <si>
    <t>All</t>
  </si>
  <si>
    <t>Mobility</t>
  </si>
  <si>
    <t>Self-care</t>
  </si>
  <si>
    <t>Usual activities</t>
  </si>
  <si>
    <t>Pain</t>
  </si>
  <si>
    <t>Anxiety</t>
  </si>
  <si>
    <t>No LTCs</t>
  </si>
  <si>
    <t>Footnotes</t>
  </si>
  <si>
    <r>
      <t xml:space="preserve">*Caution is required in interpretation of this data -please click </t>
    </r>
    <r>
      <rPr>
        <b/>
        <i/>
        <u/>
        <sz val="16"/>
        <color rgb="FFFF0000"/>
        <rFont val="Calibri"/>
        <family val="2"/>
        <scheme val="minor"/>
      </rPr>
      <t>DATA LIMITATIONS</t>
    </r>
    <r>
      <rPr>
        <b/>
        <i/>
        <sz val="16"/>
        <color rgb="FFFF0000"/>
        <rFont val="Calibri"/>
        <family val="2"/>
        <scheme val="minor"/>
      </rPr>
      <t xml:space="preserve"> to see further information on this</t>
    </r>
  </si>
  <si>
    <t>Colon</t>
  </si>
  <si>
    <t>Rectosigmoid</t>
  </si>
  <si>
    <t>Rectum</t>
  </si>
  <si>
    <t>Overall</t>
  </si>
  <si>
    <t>N (%)</t>
  </si>
  <si>
    <t>1054 (7.8%)</t>
  </si>
  <si>
    <t>819 (12.2%)</t>
  </si>
  <si>
    <t>2040 (9.4%)</t>
  </si>
  <si>
    <t>2938 (21.6%)</t>
  </si>
  <si>
    <t>385 (25.5%)</t>
  </si>
  <si>
    <t>1831 (27.3%)</t>
  </si>
  <si>
    <t>5154 (23.6%)</t>
  </si>
  <si>
    <t>4869 (35.9%)</t>
  </si>
  <si>
    <t>558 (36.9%)</t>
  </si>
  <si>
    <t>2397 (35.7%)</t>
  </si>
  <si>
    <t>7824 (35.9%)</t>
  </si>
  <si>
    <t>3876 (28.5%)</t>
  </si>
  <si>
    <t>342 (22.6%)</t>
  </si>
  <si>
    <t>1415 (21.1%)</t>
  </si>
  <si>
    <t>5633 (25.8%)</t>
  </si>
  <si>
    <t>840 (6.2%)</t>
  </si>
  <si>
    <t>251 (3.7%)</t>
  </si>
  <si>
    <t>1151 (5.3%)</t>
  </si>
  <si>
    <t>Total</t>
  </si>
  <si>
    <t>13577 (100%)</t>
  </si>
  <si>
    <t>1512 (100%)</t>
  </si>
  <si>
    <t>6713 (100%)</t>
  </si>
  <si>
    <t>21802 (100%)</t>
  </si>
  <si>
    <t>Gender</t>
  </si>
  <si>
    <t>7346 (54.1%)</t>
  </si>
  <si>
    <t>4385 (65.3%)</t>
  </si>
  <si>
    <t>12683 (58.2%)</t>
  </si>
  <si>
    <t>6231 (45.9%)</t>
  </si>
  <si>
    <t>2328 (34.7%)</t>
  </si>
  <si>
    <t>9119 (41.8%)</t>
  </si>
  <si>
    <t>3501 (25.8%)</t>
  </si>
  <si>
    <t>343 (22.7%)</t>
  </si>
  <si>
    <t>1640 (24.4%)</t>
  </si>
  <si>
    <t>5484 (25.2%)</t>
  </si>
  <si>
    <t>1598 (23.8%)</t>
  </si>
  <si>
    <t>5360 (24.6%)</t>
  </si>
  <si>
    <t>2932 (21.6%)</t>
  </si>
  <si>
    <t>326 (21.6%)</t>
  </si>
  <si>
    <t>1484 (22.1%)</t>
  </si>
  <si>
    <t>4742 (21.8%)</t>
  </si>
  <si>
    <t>2212 (16.3%)</t>
  </si>
  <si>
    <t>271 (17.9%)</t>
  </si>
  <si>
    <t>1175 (17.5%)</t>
  </si>
  <si>
    <t>3658 (16.8%)</t>
  </si>
  <si>
    <t>1533 (11.3%)</t>
  </si>
  <si>
    <t>209 (13.8%)</t>
  </si>
  <si>
    <t>816 (12.2%)</t>
  </si>
  <si>
    <t>2558 (11.7%)</t>
  </si>
  <si>
    <t>Ethnic group</t>
  </si>
  <si>
    <t>White</t>
  </si>
  <si>
    <t>12905 (95.1%)</t>
  </si>
  <si>
    <t>1435 (94.9%)</t>
  </si>
  <si>
    <t>6418 (95.6%)</t>
  </si>
  <si>
    <t>20758 (95.2%)</t>
  </si>
  <si>
    <t>Non-white</t>
  </si>
  <si>
    <t>299 (2.2%)</t>
  </si>
  <si>
    <t>125 (1.9%)</t>
  </si>
  <si>
    <t>454 (2.1%)</t>
  </si>
  <si>
    <t>Not known</t>
  </si>
  <si>
    <t>373 (2.7%)</t>
  </si>
  <si>
    <t>47 (3.1%)</t>
  </si>
  <si>
    <t>170 (2.5%)</t>
  </si>
  <si>
    <t>590 (2.7%)</t>
  </si>
  <si>
    <t>A</t>
  </si>
  <si>
    <t>170 (11.2%)</t>
  </si>
  <si>
    <t>1042 (15.5%)</t>
  </si>
  <si>
    <t>2435 (11.2%)</t>
  </si>
  <si>
    <t>B</t>
  </si>
  <si>
    <t>311 (20.6%)</t>
  </si>
  <si>
    <t>1043 (15.5%)</t>
  </si>
  <si>
    <t>5149 (23.6%)</t>
  </si>
  <si>
    <t>C</t>
  </si>
  <si>
    <t>2896 (21.3%)</t>
  </si>
  <si>
    <t>338 (22.4%)</t>
  </si>
  <si>
    <t>1248 (18.6%)</t>
  </si>
  <si>
    <t>4482 (20.6%)</t>
  </si>
  <si>
    <t>288 (4.3%)</t>
  </si>
  <si>
    <t>1045 (4.8%)</t>
  </si>
  <si>
    <t>4982 (36.7%)</t>
  </si>
  <si>
    <t>617 (40.8%)</t>
  </si>
  <si>
    <t>3092 (46.1%)</t>
  </si>
  <si>
    <t>8691 (39.9%)</t>
  </si>
  <si>
    <t>10442 (76.9%)</t>
  </si>
  <si>
    <t>1158 (76.6%)</t>
  </si>
  <si>
    <t>5042 (75.1%)</t>
  </si>
  <si>
    <t>16642 (76.3%)</t>
  </si>
  <si>
    <t>Treated but still present</t>
  </si>
  <si>
    <t>551 (4.1%)</t>
  </si>
  <si>
    <t>98 (6.5%)</t>
  </si>
  <si>
    <t>422 (6.3%)</t>
  </si>
  <si>
    <t>1071 (4.9%)</t>
  </si>
  <si>
    <t>154 (1.1%)</t>
  </si>
  <si>
    <t>16 (1.1%)</t>
  </si>
  <si>
    <t>34 (0.5%)</t>
  </si>
  <si>
    <t>204 (0.9%)</t>
  </si>
  <si>
    <t>365 (2.7%)</t>
  </si>
  <si>
    <t>32 (2.1%)</t>
  </si>
  <si>
    <t>175 (2.6%)</t>
  </si>
  <si>
    <t>572 (2.6%)</t>
  </si>
  <si>
    <t>1207 (8.9%)</t>
  </si>
  <si>
    <t>130 (8.6%)</t>
  </si>
  <si>
    <t>724 (10.8%)</t>
  </si>
  <si>
    <t>2061 (9.5%)</t>
  </si>
  <si>
    <t>858 (6.3%)</t>
  </si>
  <si>
    <t>78 (5.2%)</t>
  </si>
  <si>
    <t>316 (4.7%)</t>
  </si>
  <si>
    <t>1252 (5.7%)</t>
  </si>
  <si>
    <t>1327 (9.8%)</t>
  </si>
  <si>
    <t>312 (20.6%)</t>
  </si>
  <si>
    <t>2848 (42.4%)</t>
  </si>
  <si>
    <t>4487 (20.6%)</t>
  </si>
  <si>
    <t>350 (23.1%)</t>
  </si>
  <si>
    <t>2071 (30.9%)</t>
  </si>
  <si>
    <t>3378 (15.5%)</t>
  </si>
  <si>
    <t>9655 (71.1%)</t>
  </si>
  <si>
    <t>739 (48.9%)</t>
  </si>
  <si>
    <t>1427 (21.3%)</t>
  </si>
  <si>
    <t>11821 (54.2%)</t>
  </si>
  <si>
    <t>1638 (12.1%)</t>
  </si>
  <si>
    <t>111 (7.3%)</t>
  </si>
  <si>
    <t>367 (5.5%)</t>
  </si>
  <si>
    <t>2116 (9.7%)</t>
  </si>
  <si>
    <t>7446 (54.8%)</t>
  </si>
  <si>
    <t>1992 (29.7%)</t>
  </si>
  <si>
    <t>10088 (46.3%)</t>
  </si>
  <si>
    <t>4832 (35.6%)</t>
  </si>
  <si>
    <t>523 (34.6%)</t>
  </si>
  <si>
    <t>880 (13.1%)</t>
  </si>
  <si>
    <t>6235 (28.6%)</t>
  </si>
  <si>
    <t>326 (2.4%)</t>
  </si>
  <si>
    <t>2437 (36.3%)</t>
  </si>
  <si>
    <t>2944 (13.5%)</t>
  </si>
  <si>
    <t>91 (0.7%)</t>
  </si>
  <si>
    <t>696 (10.4%)</t>
  </si>
  <si>
    <t>833 (3.8%)</t>
  </si>
  <si>
    <t>561 (4.1%)</t>
  </si>
  <si>
    <t>77 (5.1%)</t>
  </si>
  <si>
    <t>590 (8.8%)</t>
  </si>
  <si>
    <t>1128 (5.2%)</t>
  </si>
  <si>
    <t>321 (2.4%)</t>
  </si>
  <si>
    <t>35 (2.3%)</t>
  </si>
  <si>
    <t>118 (1.8%)</t>
  </si>
  <si>
    <t>474 (2.2%)</t>
  </si>
  <si>
    <t>2750 (20.3%)</t>
  </si>
  <si>
    <t>319 (21.1%)</t>
  </si>
  <si>
    <t>1582 (23.6%)</t>
  </si>
  <si>
    <t>4651 (21.3%)</t>
  </si>
  <si>
    <t>3901 (28.7%)</t>
  </si>
  <si>
    <t>2091 (31.1%)</t>
  </si>
  <si>
    <t>6476 (29.7%)</t>
  </si>
  <si>
    <t>2872 (21.2%)</t>
  </si>
  <si>
    <t>315 (20.8%)</t>
  </si>
  <si>
    <t>1336 (19.9%)</t>
  </si>
  <si>
    <t>4523 (20.7%)</t>
  </si>
  <si>
    <t>3371 (24.8%)</t>
  </si>
  <si>
    <t>307 (20.3%)</t>
  </si>
  <si>
    <t>1303 (19.4%)</t>
  </si>
  <si>
    <t>4981 (22.8%)</t>
  </si>
  <si>
    <t>87 (5.8%)</t>
  </si>
  <si>
    <t>1171 (5.4%)</t>
  </si>
  <si>
    <t>Characterisitic notes</t>
  </si>
  <si>
    <t>A deprivation category was derived for the respondent based on the index of multiple deprivation generated by the respondents postcode of residence</t>
  </si>
  <si>
    <t>Self-reported ethnicity was grouped into white, non-white and not known categories</t>
  </si>
  <si>
    <t>Sex of respondent was recorded based on cancer registry data</t>
  </si>
  <si>
    <t>The age of respondents was groupd into 5 age groups (based on cancer registry data)</t>
  </si>
  <si>
    <t>Duke's stage of disease was taken from cancer registry data (least severe =A, up to most severe = D)</t>
  </si>
  <si>
    <t>Dukes’ stage of disease at diagnosis</t>
  </si>
  <si>
    <t>Index of Multiple deprivation</t>
  </si>
  <si>
    <t>Patients were asked to self-report on whether they had any LTC besides their cancer diagnosis. This was groupd into a count of the number of self-reported LTC</t>
  </si>
  <si>
    <t>Self-reported disease status</t>
  </si>
  <si>
    <t>Self-reported stoma status</t>
  </si>
  <si>
    <t>Self-reported treatment type (the respondent could tick more than one option)</t>
  </si>
  <si>
    <t>CHARACTERISTICS OF RESPONDENTS</t>
  </si>
  <si>
    <t>COLON</t>
  </si>
  <si>
    <t>RECTO</t>
  </si>
  <si>
    <t>RECTUM</t>
  </si>
  <si>
    <t>OVERALL</t>
  </si>
  <si>
    <t>Respondent</t>
  </si>
  <si>
    <t>Non-respondent</t>
  </si>
  <si>
    <t>Tumour type</t>
  </si>
  <si>
    <t>Tumour tyoe was taken from cancer registry data</t>
  </si>
  <si>
    <t>Year of diagnosis</t>
  </si>
  <si>
    <t xml:space="preserve"> (%)</t>
  </si>
  <si>
    <t>(%)</t>
  </si>
  <si>
    <t>Duke's stage of disease was taken from cancer registry data (least severe = A, up to most severe = D)</t>
  </si>
  <si>
    <t>Rear of diagnosis derived from HES</t>
  </si>
  <si>
    <t>RESPONDENTS AND NON-RESPONDENTS</t>
  </si>
  <si>
    <t>Perfect Health</t>
  </si>
  <si>
    <t>% reporting 'no problems' on each domain</t>
  </si>
  <si>
    <t>Difference</t>
  </si>
  <si>
    <t>Pain/discomfort</t>
  </si>
  <si>
    <t>Anxiety/depression</t>
  </si>
  <si>
    <t>Viewing the data</t>
  </si>
  <si>
    <t>Additional</t>
  </si>
  <si>
    <t>DATA LIMITATIONS</t>
  </si>
  <si>
    <t>Patients were asked to self-report on whether they had any LTC besides their cancer diagnosis. This was grouped into a count of the number of self-reported LTC</t>
  </si>
  <si>
    <t>Characteristic notes</t>
  </si>
  <si>
    <t>The age of respondents was grouped into 5 age groups (based on cancer registry data)</t>
  </si>
  <si>
    <t>Tumour type was taken from cancer registry data</t>
  </si>
  <si>
    <t>Smoking</t>
  </si>
  <si>
    <t>HEALTH SURVEY ENGLAND 2011 COMPARISON</t>
  </si>
  <si>
    <t>A deprivation quintile was derived for the respondent based on the 2010 index of multiple deprivation generated by the respondents postcode of residence</t>
  </si>
  <si>
    <t>stoma appliance</t>
  </si>
  <si>
    <t>no</t>
  </si>
  <si>
    <t>yes</t>
  </si>
  <si>
    <t>Presence of stoma</t>
  </si>
  <si>
    <t>Embarrassed by stoma</t>
  </si>
  <si>
    <t>Embarrased by stoma</t>
  </si>
  <si>
    <t>rectosigmoid</t>
  </si>
  <si>
    <t xml:space="preserve"> Caring for stoma</t>
  </si>
  <si>
    <t>Caring for stoma</t>
  </si>
  <si>
    <t>Difficulty controlling bowels</t>
  </si>
  <si>
    <t>Bowel control difficulties</t>
  </si>
  <si>
    <t>Frequency of difficulties</t>
  </si>
  <si>
    <t>monthly</t>
  </si>
  <si>
    <t>weekly</t>
  </si>
  <si>
    <t>daily</t>
  </si>
  <si>
    <t>constantly</t>
  </si>
  <si>
    <t>it varies</t>
  </si>
  <si>
    <t>Bowel control</t>
  </si>
  <si>
    <t>No difficulty</t>
  </si>
  <si>
    <t>A little</t>
  </si>
  <si>
    <t>Quite a bit</t>
  </si>
  <si>
    <t>Very much</t>
  </si>
  <si>
    <t>Additional (only where applicable)</t>
  </si>
  <si>
    <t>Fear of cancer spreading</t>
  </si>
  <si>
    <t>Strongly agree</t>
  </si>
  <si>
    <t>Agree</t>
  </si>
  <si>
    <t>Neither</t>
  </si>
  <si>
    <t>Disagree</t>
  </si>
  <si>
    <t>Fear of cancer coming back</t>
  </si>
  <si>
    <t>Fears about death and dying</t>
  </si>
  <si>
    <t>Experience memory loss</t>
  </si>
  <si>
    <t>Trouble sleeping</t>
  </si>
  <si>
    <t>Trouble concentrating</t>
  </si>
  <si>
    <t>Feeling tired</t>
  </si>
  <si>
    <t>Experiencing mood swings</t>
  </si>
  <si>
    <t>Irritable</t>
  </si>
  <si>
    <t>Smoker</t>
  </si>
  <si>
    <t>Ex-smoker</t>
  </si>
  <si>
    <t>Non-smoker</t>
  </si>
  <si>
    <t>less than 1 year</t>
  </si>
  <si>
    <t>less than 2 years</t>
  </si>
  <si>
    <t>less than 3 years</t>
  </si>
  <si>
    <t>less than 4 years</t>
  </si>
  <si>
    <t>less than 5 years</t>
  </si>
  <si>
    <t>more than 5 years</t>
  </si>
  <si>
    <t>out of those that answered and did not put n/a</t>
  </si>
  <si>
    <t>General feelings and mood related questions</t>
  </si>
  <si>
    <t>Often irritable</t>
  </si>
  <si>
    <t>smoker</t>
  </si>
  <si>
    <t>ex-smoker</t>
  </si>
  <si>
    <t>non-smoker</t>
  </si>
  <si>
    <t>1-2 years</t>
  </si>
  <si>
    <t>3-5 years</t>
  </si>
  <si>
    <t>Difficutly with appearance or body image</t>
  </si>
  <si>
    <t>Difficulty with appearance</t>
  </si>
  <si>
    <t>or body image</t>
  </si>
  <si>
    <t>no difficulty/a little</t>
  </si>
  <si>
    <t>quite a bit/very much</t>
  </si>
  <si>
    <t>Sexual matters</t>
  </si>
  <si>
    <t>Difficulty with sexual matters</t>
  </si>
  <si>
    <t>Isolated</t>
  </si>
  <si>
    <t>Feeling isolated</t>
  </si>
  <si>
    <t>navigate to top of page</t>
  </si>
  <si>
    <t>Perfect health' by age group</t>
  </si>
  <si>
    <t>Deprivation</t>
  </si>
  <si>
    <t>Number of long term conditions</t>
  </si>
  <si>
    <t>Treatment type</t>
  </si>
  <si>
    <t xml:space="preserve"> </t>
  </si>
  <si>
    <t>Social Difficulties Inventory</t>
  </si>
  <si>
    <t>Exercise</t>
  </si>
  <si>
    <t>Care provided</t>
  </si>
  <si>
    <t>Hospital staff</t>
  </si>
  <si>
    <t>Some of the time</t>
  </si>
  <si>
    <t>Never</t>
  </si>
  <si>
    <t>Did not need support</t>
  </si>
  <si>
    <t>GP/nurses</t>
  </si>
  <si>
    <t>Yes all of the time</t>
  </si>
  <si>
    <t>Yes definitely</t>
  </si>
  <si>
    <t>To an extent</t>
  </si>
  <si>
    <t>No</t>
  </si>
  <si>
    <t>I did not need help</t>
  </si>
  <si>
    <t>Don't know/can't remember</t>
  </si>
  <si>
    <t>1 day</t>
  </si>
  <si>
    <t>2 days</t>
  </si>
  <si>
    <t>3 days</t>
  </si>
  <si>
    <t>4 days</t>
  </si>
  <si>
    <t>5 days</t>
  </si>
  <si>
    <t>6 days</t>
  </si>
  <si>
    <t>7 days</t>
  </si>
  <si>
    <t>1 to 3 days</t>
  </si>
  <si>
    <t>4 to 5 days</t>
  </si>
  <si>
    <t>6 to 7 days</t>
  </si>
  <si>
    <t>No problems</t>
  </si>
  <si>
    <t>Slight problems</t>
  </si>
  <si>
    <t>Moderate problems</t>
  </si>
  <si>
    <t>Severe problems</t>
  </si>
  <si>
    <t>Extreme problems</t>
  </si>
  <si>
    <t>No problems/slight problems</t>
  </si>
  <si>
    <t>Severe/extreme problems</t>
  </si>
  <si>
    <t>Self care</t>
  </si>
  <si>
    <t>EQ-5D</t>
  </si>
  <si>
    <t>EQ-5D UTILITY SCORES</t>
  </si>
  <si>
    <t>FACT items and other</t>
  </si>
  <si>
    <t xml:space="preserve">Low </t>
  </si>
  <si>
    <t>High</t>
  </si>
  <si>
    <t>SD-16 'Social distress'</t>
  </si>
  <si>
    <t>Everyday living subscale</t>
  </si>
  <si>
    <t>Money matters subscale</t>
  </si>
  <si>
    <t>Self &amp; others subscale</t>
  </si>
  <si>
    <t>SDI scores and subscale</t>
  </si>
  <si>
    <t>Additional SDI questions</t>
  </si>
  <si>
    <t>Overview</t>
  </si>
  <si>
    <t>Social Difficulties Inventory (SDI)</t>
  </si>
  <si>
    <t>SDI-16 social distress score and subscales</t>
  </si>
  <si>
    <t>5 Additional SDI Questions</t>
  </si>
  <si>
    <t>sexual matters</t>
  </si>
  <si>
    <t>where you live</t>
  </si>
  <si>
    <t>other</t>
  </si>
  <si>
    <t>Plans for  family</t>
  </si>
  <si>
    <t>Where you live</t>
  </si>
  <si>
    <t>holidays</t>
  </si>
  <si>
    <t>Holidays</t>
  </si>
  <si>
    <t>RESPONSE RATES</t>
  </si>
  <si>
    <t>Approached</t>
  </si>
  <si>
    <t>Response Rate</t>
  </si>
  <si>
    <t>Response rate by age</t>
  </si>
  <si>
    <t>Response rate by gender</t>
  </si>
  <si>
    <t>Response rate by tumour type</t>
  </si>
  <si>
    <t>Response rate by ethnicity</t>
  </si>
  <si>
    <t>Response rate by Duke's stages of disease</t>
  </si>
  <si>
    <t>Stage A</t>
  </si>
  <si>
    <t>Stage B</t>
  </si>
  <si>
    <t>Stage C</t>
  </si>
  <si>
    <t>Stage D</t>
  </si>
  <si>
    <t>Respondent Comments</t>
  </si>
  <si>
    <t>Respondents' comments</t>
  </si>
  <si>
    <t>Introduction</t>
  </si>
  <si>
    <t xml:space="preserve">Table 1: Categories of comments </t>
  </si>
  <si>
    <t>Tentative model determining the quality of patient experience</t>
  </si>
  <si>
    <t>Figure 1: Tentative model of factors determining the quality of patient experience</t>
  </si>
  <si>
    <t>Figure 2: Challenges to quality of life: physical side effects of treatment and comorbidities</t>
  </si>
  <si>
    <t xml:space="preserve">Challenges to quality of life: emotional and psychological problems and social and financial issues </t>
  </si>
  <si>
    <t xml:space="preserve">Figure 3: Challenges to quality of life: emotional and psychological problems and social and financial issues </t>
  </si>
  <si>
    <t xml:space="preserve">Factors associated with service delivery that lead to negative outcomes </t>
  </si>
  <si>
    <t xml:space="preserve">Figure 4: Factors associated with service delivery that lead to negative outcomes </t>
  </si>
  <si>
    <t xml:space="preserve">Factors associated with service delivery that lead to positive outcomes </t>
  </si>
  <si>
    <t xml:space="preserve">Figure 5: Factors associated with service delivery that lead to positive outcomes </t>
  </si>
  <si>
    <t>Conclusions</t>
  </si>
  <si>
    <t>Model</t>
  </si>
  <si>
    <t>Negative aspects of care</t>
  </si>
  <si>
    <t>Improving outcomes</t>
  </si>
  <si>
    <t>Proportion of respondents reporting EQ-5D 'perfect' health by treatment type</t>
  </si>
  <si>
    <t>Proportion of respondents reporting EQ-5D 'perfect' health by stoma status</t>
  </si>
  <si>
    <t>Proportion of respondents reporting EQ-5D 'perfect' health by number of long term conditions (LTC)</t>
  </si>
  <si>
    <t>Proportion of respondents reporting EQ-5D 'perfect' health by disease status</t>
  </si>
  <si>
    <t>Proportion of respondents reporting EQ-5D 'perfect' health by quintile of deprivation using the Index of Multiple Deprivation (IMD) 2010</t>
  </si>
  <si>
    <t>Proportion of respondents reporting EQ-5D 'perfect' health overall</t>
  </si>
  <si>
    <t>Proportion of respondents reporting EQ-5D 'perfect' health by age group</t>
  </si>
  <si>
    <t>% reporting 'perfect' health in those with no other LTCs</t>
  </si>
  <si>
    <t>Proportion of respondents reporting 'social distress' by deprivation quintile</t>
  </si>
  <si>
    <t>Proportion of respondents reporting 'social distress' by disease status</t>
  </si>
  <si>
    <t>Proportion of respondents reporting 'social distress' by number of long term conditions</t>
  </si>
  <si>
    <t>Proportion of respondents reporting 'social distress' by treatment type</t>
  </si>
  <si>
    <t>Proportion of respondents reporting 'social distress' by stoma status</t>
  </si>
  <si>
    <t>Focus on specific questions</t>
  </si>
  <si>
    <t>HSE</t>
  </si>
  <si>
    <t>EQ-5D_1</t>
  </si>
  <si>
    <t>EQ-5D_2</t>
  </si>
  <si>
    <t>EQ-5D_3</t>
  </si>
  <si>
    <t>FACT &amp;OTHER_1</t>
  </si>
  <si>
    <t>FACT &amp;OTHER_2</t>
  </si>
  <si>
    <t>FACT &amp;OTHER_3</t>
  </si>
  <si>
    <t>SDI_1</t>
  </si>
  <si>
    <t>SDI_2</t>
  </si>
  <si>
    <t>SDI_3</t>
  </si>
  <si>
    <t>ADDITIONAL</t>
  </si>
  <si>
    <t>RESPONDENTS COMMENTS_INTRO</t>
  </si>
  <si>
    <t>RESPONDENTS COMMENTS_MODEL</t>
  </si>
  <si>
    <t>CHALLENGES TO QUALITY OF LIFE_1</t>
  </si>
  <si>
    <t>CHALLENGES TO QUALITY OF LIFE_2</t>
  </si>
  <si>
    <t>POSITIVE ASPECTS OF CARE</t>
  </si>
  <si>
    <t>IMPROVING OUTCOMES</t>
  </si>
  <si>
    <t>Swelling and cramps in the stomach area</t>
  </si>
  <si>
    <t>Losing weight</t>
  </si>
  <si>
    <t>Control of bowels</t>
  </si>
  <si>
    <t>Digestion of food</t>
  </si>
  <si>
    <t>Diarrhoea</t>
  </si>
  <si>
    <t>Appetite</t>
  </si>
  <si>
    <t>Appearance</t>
  </si>
  <si>
    <t>Difficulty urinating</t>
  </si>
  <si>
    <t>Urinating more frequently</t>
  </si>
  <si>
    <t>Leaking urine</t>
  </si>
  <si>
    <t>Challenges to quality of life: physical side-effects and comorbidities</t>
  </si>
  <si>
    <t>Physical side effects of treatment</t>
  </si>
  <si>
    <t>Comorbidities</t>
  </si>
  <si>
    <t>Emotional and psychological problems</t>
  </si>
  <si>
    <t>Social and financial issues</t>
  </si>
  <si>
    <t>NEGATIVE ASPECTS OF CARE</t>
  </si>
  <si>
    <t>Positive aspects of care</t>
  </si>
  <si>
    <t>Respondents' comments - Introduction</t>
  </si>
  <si>
    <t>Respondents' comments - Model</t>
  </si>
  <si>
    <t>Respondents' comments - challenges to quality of life</t>
  </si>
  <si>
    <t>EQ-5D utility score</t>
  </si>
  <si>
    <t>EQ-5D 'perfect health' by age group</t>
  </si>
  <si>
    <t>EQ-5D 'perfect health' by quintile of deprivation</t>
  </si>
  <si>
    <t>EQ-5D 'perfect health' by disease status</t>
  </si>
  <si>
    <t>EQ-5D 'perfect health' by number of long term conditions (LTC)</t>
  </si>
  <si>
    <t>EQ-5D 'perfect health' by treatment type</t>
  </si>
  <si>
    <t>EQ-5D 'perfect health' by stoma status</t>
  </si>
  <si>
    <t>EQ-5D breakdown by domain and tumour type</t>
  </si>
  <si>
    <t>EQ-5D 'perfect health' overall</t>
  </si>
  <si>
    <t>Response rates</t>
  </si>
  <si>
    <t>Respondents and non-respondents summary</t>
  </si>
  <si>
    <t>Characteristics of respondents</t>
  </si>
  <si>
    <t>Health Survey England comparison</t>
  </si>
  <si>
    <t>PRINT</t>
  </si>
  <si>
    <t>*Caution is required in interpretation of this data -please click DATA LIMITATIONS to see further information on this</t>
  </si>
  <si>
    <t>RESPONDENTS_1</t>
  </si>
  <si>
    <t>RESPONDENTS_2</t>
  </si>
  <si>
    <t>Respondents v non-respondents by characteristic</t>
  </si>
  <si>
    <t>Self-reported ethnicity data was used. This was grouped into white, non-white and not known categories</t>
  </si>
  <si>
    <t>CONTEXT</t>
  </si>
  <si>
    <t>PROPORTION OF RESPONDENTS IN 'PERFECT' HEALTH BY TUMOUR SITE AND PATIENT CHARACTERISTIC</t>
  </si>
  <si>
    <t>This section compares colorectal cancer survivors health-related quality of life with the health of the general population. For comparison with the general population, the Health Survey  for England 2011 was used (HSE 2011). The HSE is a large house-hold survey (8,610 individuals aged over 16) which measures health-related quality of life using EQ-5D. The colorectal PROMs and HSE datasets were age and sex matched to enable fair comparison of results between surveys. This age and sex match process produced a sample of 4,615 individuals from the PROMs survey cohort with responses on all five EQ-5D domains that could be compared to the HSE 2011 due to the different age profiles of the two surveys.</t>
  </si>
  <si>
    <t>Perfect' health was defined as 'no problems' on the EQ-5D domains: mobility, self care, usual activities, pain/discomfort, anxiety/depression. 'Perfect' health does not mean that the respondent classes themselves as being in 'perfect' health, as there may be other issues which are not picked up that fall outside of these 5 domains.</t>
  </si>
  <si>
    <t>The table and chart above compared the 4,615 matched colorectal cancer survivors with the general population by EQ-5D domain  on 'perfect' health.  The domains with the largest difference are 'usual activities' and 'anxiety and depression.' In both of these cases, the proportion of respondents reporting 'perfect' health was much higher in the general population compared with the colorectal cancer survivors cohort. This indicates that quality of life for colorectal cancer survivors was significantly worse than the general population in relation to individuals feeling they are able to perform their usual activities and experiencing anxiety/depression.</t>
  </si>
  <si>
    <t>Response rate by quintile of deprivation</t>
  </si>
  <si>
    <t>Quintile of deprivation</t>
  </si>
  <si>
    <t>I have a good appetite</t>
  </si>
  <si>
    <t>Strongly disagree</t>
  </si>
  <si>
    <t>GP Practice not involved</t>
  </si>
  <si>
    <t>Heath and social care staff</t>
  </si>
  <si>
    <t>SDI additional</t>
  </si>
  <si>
    <t>plans for a family</t>
  </si>
  <si>
    <t>Lifestyle</t>
  </si>
  <si>
    <t>Incidence and supplementary information</t>
  </si>
  <si>
    <t>Incidence</t>
  </si>
  <si>
    <t>Data inclusion</t>
  </si>
  <si>
    <t>Click on the links below to navigate to the related pages in the toolkit</t>
  </si>
  <si>
    <t>NATIONAL TOOL</t>
  </si>
  <si>
    <t>Responses to each of the 5 EQ-5D domains</t>
  </si>
  <si>
    <t>The table and chart above compared the 4,615 matched colorectal cancer survivors with the general population by age group on 'perfect' health.  Overall 31.2% of colorectal survivors reported that they were in 'perfect' health compared to 40.1% for the HSE. The largest difference was the youngest age group (&lt;55) with only 26.9% of colorectal PROMs survivors reporting 'perfect' health compared with 50.4% for the HSE. In the 55-64 age group, a 6.1% higher proportion of individuals in the HSE sample reported that they were in 'perfect' health compared to the colorectal PROMs survey. In the older age groups the proportions were fairly similar, with the colorectal PROMs survivors reporting slightly more people with 'perfect' health.</t>
  </si>
  <si>
    <t>Proportion of respondents with a stoma</t>
  </si>
  <si>
    <t>Additional SDI questions not part of the SDI-16 score or subscales</t>
  </si>
  <si>
    <t>Proportion of respondents reporting 'social distress' by age group</t>
  </si>
  <si>
    <t>Views on the extent to which different services provided support</t>
  </si>
  <si>
    <t>Proportion of respondents reporting difficulty with bowel control generally (i.e. not just in the past week as per the FACT item)</t>
  </si>
  <si>
    <t>FACT ITEM - Proportion of people reporting that they have swelling or cramps in the stomach area in the past week</t>
  </si>
  <si>
    <t>FACT ITEM - Proportion of people reporting losing weight in the past week</t>
  </si>
  <si>
    <t>FACT ITEM - Proportion of people reporting that they have control of their bowels in the past week</t>
  </si>
  <si>
    <t>FACT ITEM - Proportion of people reporting that they can digest their food well in the past week</t>
  </si>
  <si>
    <t>FACT ITEM - Proportion of people reporting that they had difficulty urinating in the past week</t>
  </si>
  <si>
    <t>FACT ITEM - Proportion who like the appearance of their body in the past week</t>
  </si>
  <si>
    <t>FACT ITEM - Proportion of people reporting they have a good appetite in the past week</t>
  </si>
  <si>
    <t>FACT ITEM - Proportion of people reporting that they have diarrhoea in the past week (excluding stoma patients)</t>
  </si>
  <si>
    <t>FACT ITEM - Proportion of people urinating more frequently than usual in the past week</t>
  </si>
  <si>
    <t>FACT ITEM - Proportion who leak urine in the past week</t>
  </si>
  <si>
    <t>&gt;  NHS Trust, Clinical Commissioning Group (CCG) and Strategic Clinical Network (SCN) level data toolkit</t>
  </si>
  <si>
    <t>Age and sex</t>
  </si>
  <si>
    <t>Tumour types</t>
  </si>
  <si>
    <t>Almost two-thirds (66%) of all bowel cancers are cancers of the colon and over one-third (34%) are cancers of the rectum.</t>
  </si>
  <si>
    <t>Duke's stages of disease</t>
  </si>
  <si>
    <t>Long term conditions</t>
  </si>
  <si>
    <t>None of these</t>
  </si>
  <si>
    <t>Another long standing condition</t>
  </si>
  <si>
    <t>Neurological</t>
  </si>
  <si>
    <t>Mental Health</t>
  </si>
  <si>
    <t>Back problems</t>
  </si>
  <si>
    <t>Learning difficulty</t>
  </si>
  <si>
    <t>Kidney disease</t>
  </si>
  <si>
    <t>High blood pressure</t>
  </si>
  <si>
    <t>Heart condition</t>
  </si>
  <si>
    <t>Epilepsy</t>
  </si>
  <si>
    <t>Diabetes</t>
  </si>
  <si>
    <t>Deafness/hearing impairment</t>
  </si>
  <si>
    <t>Blindness/visual impairment</t>
  </si>
  <si>
    <t>Asthma/chest problems</t>
  </si>
  <si>
    <t>Arthritis</t>
  </si>
  <si>
    <t>Angina</t>
  </si>
  <si>
    <t>List of long term conditions in the colorectal PROMs survey:</t>
  </si>
  <si>
    <t>SDI subscales</t>
  </si>
  <si>
    <t>Everyday Living (6 questions)</t>
  </si>
  <si>
    <t>Money Matters (5 questions)</t>
  </si>
  <si>
    <t>Self and others (5 questions)</t>
  </si>
  <si>
    <t>Have you had any difficulty carrying out your domestic chores?</t>
  </si>
  <si>
    <t>Have you had any difficulty managing your own personal care?</t>
  </si>
  <si>
    <t>Have you had any difficulty getting around (e.g. transport)?</t>
  </si>
  <si>
    <t>Have you had any difficulty with looking after those who depended on you?</t>
  </si>
  <si>
    <t xml:space="preserve">Have you had any difficulty in carrying out your recreational activities? </t>
  </si>
  <si>
    <t>Have you had any difficulties with benefits?</t>
  </si>
  <si>
    <t>Have you had any financial difficulties?</t>
  </si>
  <si>
    <t>Have you had any difficulty with financial services?</t>
  </si>
  <si>
    <t>Have you had any difficulty concerning your work/education?</t>
  </si>
  <si>
    <t>Have you had any difficulty with planning for the future?</t>
  </si>
  <si>
    <t>Have you had difficulty communicating with those close to you?</t>
  </si>
  <si>
    <t>Have you had any difficulty concerning appearance/body image?</t>
  </si>
  <si>
    <t>Have you felt isolated?</t>
  </si>
  <si>
    <t>The section on the Social Distress Inventory (SDI) includes analysis of scores by subscale. These subscales are outlined below:</t>
  </si>
  <si>
    <t>1. What treatments have you received for your bowel cancer?</t>
  </si>
  <si>
    <t>3. How has your bowel cancer responded to treatment?</t>
  </si>
  <si>
    <t>4. Stoma status</t>
  </si>
  <si>
    <t>EQ-5D (questions 5-9)</t>
  </si>
  <si>
    <t>FACT (questions 10-19)</t>
  </si>
  <si>
    <t>22. Caring for stoma</t>
  </si>
  <si>
    <t>23. Bowel control</t>
  </si>
  <si>
    <t>EQ5D</t>
  </si>
  <si>
    <t xml:space="preserve">Your health </t>
  </si>
  <si>
    <t>FACT and other items</t>
  </si>
  <si>
    <t>SDI (questions 26-46)</t>
  </si>
  <si>
    <t>Support provided by hospital staff, GP and heath and social care (questions 59-61)</t>
  </si>
  <si>
    <t>General feelings and mood (questions 47-55)</t>
  </si>
  <si>
    <t>25. Exercise</t>
  </si>
  <si>
    <t>62. Smoking status</t>
  </si>
  <si>
    <t>63. Length of time since stopped smoking</t>
  </si>
  <si>
    <t>The analysis of national data focused on the following:</t>
  </si>
  <si>
    <t>Questions not analysed were:</t>
  </si>
  <si>
    <t>2. How long is it since your initial treatment for bowel cancer?</t>
  </si>
  <si>
    <t>(all individuals surveyed were 12-36 months post-diagnosis)</t>
  </si>
  <si>
    <t>57. Do you have a named nurse who you can contact?</t>
  </si>
  <si>
    <t>58. Do you know who to contact if you have any concerns?</t>
  </si>
  <si>
    <t>64. Did you receive any advice on the following issues? (list provided)</t>
  </si>
  <si>
    <t>65. Would it have been helpful to receive advice on the following issues? (list provided)</t>
  </si>
  <si>
    <t>About you</t>
  </si>
  <si>
    <t>76. Ethnicity</t>
  </si>
  <si>
    <t>Comments</t>
  </si>
  <si>
    <t>Comments provided by respondents</t>
  </si>
  <si>
    <t>68. Caring for others</t>
  </si>
  <si>
    <t>70. Living arrangements</t>
  </si>
  <si>
    <t>71-2. Long term conditions</t>
  </si>
  <si>
    <t>73-75. Employment status</t>
  </si>
  <si>
    <t xml:space="preserve">The colorectal PROMs survey was made up of 76 questions and a comments box for respondent to provide additional information. </t>
  </si>
  <si>
    <t>66-67. Age and sex (taken from NCR as more complete)</t>
  </si>
  <si>
    <t>Click on the image of the questionnaire opposite</t>
  </si>
  <si>
    <t xml:space="preserve"> to see the full survey</t>
  </si>
  <si>
    <t>Alzheimer's/dementia</t>
  </si>
  <si>
    <t>Liver disease</t>
  </si>
  <si>
    <t>Have you had any difficulty maintaining your independence?</t>
  </si>
  <si>
    <t>Have you had any difficulty communicating with others?</t>
  </si>
  <si>
    <t>56. Do you have an up-to-date written care plan?</t>
  </si>
  <si>
    <t>21. Embarrassment regarding stoma</t>
  </si>
  <si>
    <t>24. Frequency of bowel control difficulties</t>
  </si>
  <si>
    <t>69. Sexual orientation</t>
  </si>
  <si>
    <t>INCIDENCE AND SUPPLEMENTARY INFORMATION</t>
  </si>
  <si>
    <t>Health status measured with EQ-5D</t>
  </si>
  <si>
    <t>Stoma</t>
  </si>
  <si>
    <t>Health and social care support</t>
  </si>
  <si>
    <t>SUMMARY OF KEY MESSAGES</t>
  </si>
  <si>
    <t>Social functioning</t>
  </si>
  <si>
    <t>SUMMARY</t>
  </si>
  <si>
    <t>Summary of key messages</t>
  </si>
  <si>
    <t>EQ-5D 'perfect health' by gender</t>
  </si>
  <si>
    <t>Gender of respondent was recorded based on cancer registry data</t>
  </si>
  <si>
    <t>1. Case ascertainment</t>
  </si>
  <si>
    <t xml:space="preserve">The survey only captured data on those who survived between one and three years from the diagnosis of colorectal cancer.  But, survival rates are known to vary </t>
  </si>
  <si>
    <t xml:space="preserve">significantly across the country.  Those who die rapidly are likely to have more advanced disease and more co-morbidities than those who survive and, as </t>
  </si>
  <si>
    <t xml:space="preserve">demonstrated by this survey these individuals are more likely to report lower health-related quality of life (HRQL).  The incomplete case ascertainment of the survey </t>
  </si>
  <si>
    <t>prevents, therefore, organisational comparisons.</t>
  </si>
  <si>
    <t>2. Respondent bias</t>
  </si>
  <si>
    <t xml:space="preserve">There are significant differences in the characteristics of those who did and did not respond to the survey.  The elderly, those living in more socio-economically </t>
  </si>
  <si>
    <t xml:space="preserve">deprived areas and those with more advanced disease were less likely to respond.  Evidence suggests these individuals have lower HRQL.  Their failure to respond </t>
  </si>
  <si>
    <t>means their outcomes could not be included in comparative analyses and so makes any organisational comparisons inaccurate.</t>
  </si>
  <si>
    <t>3. Lack of control data</t>
  </si>
  <si>
    <t xml:space="preserve">No information was available from respondents on their health related quality of life prior to being diagnosed with their cancer.  Equally, there was no information </t>
  </si>
  <si>
    <t xml:space="preserve">available for non-cancer controls of an age, sex and socio-economic status matched population at organisational level.  The characteristics of populations managed by </t>
  </si>
  <si>
    <t xml:space="preserve">different NHS organisations are known to be significantly different.  Insufficient information was, therefore, available to enable assessment of the underlying HRQL of </t>
  </si>
  <si>
    <t>populations and so determine the true impact of the disease and its management between NHS organisations</t>
  </si>
  <si>
    <t>4. Distribution of EQ-5D scores</t>
  </si>
  <si>
    <t xml:space="preserve">The main HRQL outcome used in the survey was EQ-5D.  The results of this score display a highly skewed distribution.  Modelling this is methodologically difficult and </t>
  </si>
  <si>
    <t xml:space="preserve">requires the development of appropriate methods to produce robust provider comparisons. </t>
  </si>
  <si>
    <t>Bowel, urine and sexual issues</t>
  </si>
  <si>
    <t>Methodology</t>
  </si>
  <si>
    <t>Respondents comments</t>
  </si>
  <si>
    <t xml:space="preserve">Colorectal cancer is more common in males (56%) than females (44%). </t>
  </si>
  <si>
    <t>Colorectal cancer incidence is strongly related to age, with the highest incidence rates being in older men and women. In the UK between 2008 and 2010, an average 73% of bowel cancer cases were diagnosed</t>
  </si>
  <si>
    <t xml:space="preserve">in people aged 65 years and over. </t>
  </si>
  <si>
    <t>There is evidence of a small association between bowel cancer incidence and deprivation in the UK for males (and possibly females): incidence rates are around 11% higher for men living in more deprived areas</t>
  </si>
  <si>
    <t>compared with the least deprived, though no significant differences are reported for women.</t>
  </si>
  <si>
    <t xml:space="preserve">Information on Dukes's stage of disease is not routinely available across the country and so we are unable to provide a national comparison for this characteristic. </t>
  </si>
  <si>
    <t xml:space="preserve">Using cancer registration data we were able to assign a disease stage to approximately 60% of the survery respondents. However, for the remaining 40% of respondents no information was available. </t>
  </si>
  <si>
    <t>Proportion of respondents reporting EQ-5D 'perfect' health by gender</t>
  </si>
  <si>
    <t xml:space="preserve">The table and chart above compared  colorectal cancer survivors with the general population  on 'perfect' health  for those Individuals who did not report any long-term conditions. The aim was to isolate the affect of colorectal cancer by removing the effect of other long term conditions. The proportion reporting 'perfect' health was 41.3% for the colorectal PROMs survivors compared with 59.8% for HSE. </t>
  </si>
  <si>
    <t>Proportion of respondents reporting 'social distress' by gender</t>
  </si>
  <si>
    <t>3399 (25.0%)</t>
  </si>
  <si>
    <t>1223 (9.0%)</t>
  </si>
  <si>
    <t>3795 (28.0%)</t>
  </si>
  <si>
    <t>681 (5.0%)</t>
  </si>
  <si>
    <t>957 (7.0%)</t>
  </si>
  <si>
    <t>683 (5.0%)</t>
  </si>
  <si>
    <t>167 (11.0%)</t>
  </si>
  <si>
    <t>60 (4.0%)</t>
  </si>
  <si>
    <t>952 (63.0%)</t>
  </si>
  <si>
    <t>560 (37.0%)</t>
  </si>
  <si>
    <t>363 (24.0%)</t>
  </si>
  <si>
    <t>30 (2.0%)</t>
  </si>
  <si>
    <t>76 (5.0%)</t>
  </si>
  <si>
    <t>650 (43.0%)</t>
  </si>
  <si>
    <t>181 (12.0%)</t>
  </si>
  <si>
    <t>46 (3.0%)</t>
  </si>
  <si>
    <t>484 (32.0%)</t>
  </si>
  <si>
    <t>401 (6.0%)</t>
  </si>
  <si>
    <t>Knowledge and Information Team (Northern and Yorkshire)</t>
  </si>
  <si>
    <t>Charlotte Wood</t>
  </si>
  <si>
    <t>Sarah Lawton</t>
  </si>
  <si>
    <t>University of Leeds</t>
  </si>
  <si>
    <t>Amy Downing</t>
  </si>
  <si>
    <t>Eva Morris</t>
  </si>
  <si>
    <t>Adam Glaser</t>
  </si>
  <si>
    <t xml:space="preserve">James Thomas </t>
  </si>
  <si>
    <t>Penny Wright</t>
  </si>
  <si>
    <t>Paul Finan</t>
  </si>
  <si>
    <t>David Sebag-Montefiore</t>
  </si>
  <si>
    <t>Paul Kind</t>
  </si>
  <si>
    <t>Richard Feltbower</t>
  </si>
  <si>
    <t>University of Southampton</t>
  </si>
  <si>
    <t>Claire Foster</t>
  </si>
  <si>
    <t>Alejandra Recio-Saucedo</t>
  </si>
  <si>
    <t>Michael Simon</t>
  </si>
  <si>
    <t>Katherine Hunt</t>
  </si>
  <si>
    <t>Richard Wagland</t>
  </si>
  <si>
    <t>Jessica Corner</t>
  </si>
  <si>
    <t xml:space="preserve">National Cancer Registration Service </t>
  </si>
  <si>
    <t>Sally Vernon</t>
  </si>
  <si>
    <t>Care Quality Commission</t>
  </si>
  <si>
    <t>Mike Richards</t>
  </si>
  <si>
    <t xml:space="preserve">Jo Partington, David Glover, Forrest Frankovitch and Sean Duffy from NHS England provided significant guidance and support with this work.  </t>
  </si>
  <si>
    <t xml:space="preserve">The survey was administered by the Picker Institute, Europe.  </t>
  </si>
  <si>
    <t xml:space="preserve">The survey was funded by the Department of Health, England and the analysis was funded by the National Cancer Action Team. </t>
  </si>
  <si>
    <t xml:space="preserve">We acknowledge Macmillan Cancer Support and Cancer Research UK for funding some of the researchers during the time they worked on this project. </t>
  </si>
  <si>
    <t xml:space="preserve">Finally, we thank all the individuals who participated in this study.  </t>
  </si>
  <si>
    <t>INTRODUCTION &amp; HOW TO USE</t>
  </si>
  <si>
    <t>Navigating the tool</t>
  </si>
  <si>
    <t>This tool presents the national-level analysis of the survey results and can be used alongside the following related documents:</t>
  </si>
  <si>
    <t>For a summary of the results please click here</t>
  </si>
  <si>
    <t>For more detailed results use the index page to navigate to the area of interest</t>
  </si>
  <si>
    <t xml:space="preserve">In January 2013, all colorectal cancer patients alive 12-36 months after their diagnosis were sent a questionnaire asking about their health-related </t>
  </si>
  <si>
    <t>quality of life, functional outcomes and experiences of cancer care.</t>
  </si>
  <si>
    <t xml:space="preserve">&gt;  Quality of Life of Colorectal Cancer Survivors in England: Report on a survey of colorectal cancer patients using Patient Reported Outcome </t>
  </si>
  <si>
    <t xml:space="preserve">    Measures (PROMs)</t>
  </si>
  <si>
    <t xml:space="preserve">The analyses are based on a combination of the survey responses and linked National Cancer Registry (NCR) data. </t>
  </si>
  <si>
    <t>&gt; Use the index page to click on the relevant worksheet for the area you are interested in.</t>
  </si>
  <si>
    <t>&gt; Use the links provided on each page to navigate around the tool.</t>
  </si>
  <si>
    <t>&gt; Click "PRINT" at the top of the worksheet to select the print area, from the menu select file &gt;&gt; print.</t>
  </si>
  <si>
    <t>&gt; To print all sheets select the first worksheet tab you wish to print, hold down shift and select the last tab, then go to file &gt;&gt; print.</t>
  </si>
  <si>
    <t>&gt; Information on age, gender, Dukes' stage of disease, deprivation (using patient postcode) was taken from the NCR data.</t>
  </si>
  <si>
    <t xml:space="preserve">&gt; Information on ethnicity (classed as "white", "non-white" and "not known" due to small samples for non-white ethnic groups) was taken from both </t>
  </si>
  <si>
    <t xml:space="preserve">   the NCR data (for the response section) and the survey (for the outcome sections). </t>
  </si>
  <si>
    <t>&gt; Outcome data (health-related quality of life, functional outcomes, experiences of care) were taken from the survey and are based on individuals'</t>
  </si>
  <si>
    <t xml:space="preserve">   subjective responses.</t>
  </si>
  <si>
    <t>This tool was created in Excel 2010 and is not compatible with earlier versions of Excel.</t>
  </si>
  <si>
    <t>Population charateristics</t>
  </si>
  <si>
    <t>COLORECTAL CANCER PROMS TOOL</t>
  </si>
  <si>
    <t>This section provides a summary of the key messages from the survey. Please use the Index to navigate through the results in more detail.</t>
  </si>
  <si>
    <r>
      <t xml:space="preserve">The EQ-5D is a measure of health status. It is a generic instrument which can be used to measure quality of health outcomes for a range of conditions and treatments. In this context, the EQ-5D formed part of the questionnaire given to bowel cancer patients. The instrument is made up of 5 domains: mobility, self care, usual activities, pain/discomfort and depression/anxiety. Respondents were asked to self report on each of these domains selecting one of 5 options ranging from "no problems" to "extreme problems".  </t>
    </r>
    <r>
      <rPr>
        <i/>
        <sz val="10.5"/>
        <color theme="1"/>
        <rFont val="Calibri"/>
        <family val="2"/>
        <scheme val="minor"/>
      </rPr>
      <t>EQ-5D</t>
    </r>
    <r>
      <rPr>
        <sz val="10.5"/>
        <color theme="1"/>
        <rFont val="Calibri"/>
        <family val="2"/>
        <scheme val="minor"/>
      </rPr>
      <t xml:space="preserve"> </t>
    </r>
    <r>
      <rPr>
        <i/>
        <sz val="10.5"/>
        <color theme="1"/>
        <rFont val="Calibri"/>
        <family val="2"/>
        <scheme val="minor"/>
      </rPr>
      <t>Reference - Herdman M, Gudex C, Lloyd A et al. Development and preliminary testing of the new five-level version of EQ-5D (EQ-5D-5L). Qual Life Res 2011; 20:1727-1736</t>
    </r>
  </si>
  <si>
    <r>
      <rPr>
        <sz val="11"/>
        <rFont val="Calibri"/>
        <family val="2"/>
        <scheme val="minor"/>
      </rPr>
      <t>FACT items and other - a set of questions more specifically related to cancer. The individual rates themself on various items for how they felt in the past week using a five-point  scale ranging from  "not at all" to "very much" .</t>
    </r>
    <r>
      <rPr>
        <i/>
        <sz val="10"/>
        <rFont val="Calibri"/>
        <family val="2"/>
        <scheme val="minor"/>
      </rPr>
      <t xml:space="preserve"> FACT Reference - reference - Webster K, Cella D, Yost K. The functional assessment of chronic illness therapy (FACIT) measurement system: properties, applications and interpretation. Health Qual Life Outcomes 2003; 1:79</t>
    </r>
  </si>
  <si>
    <t>Have those close to you had difficulty with support?</t>
  </si>
  <si>
    <t xml:space="preserve"> 'Perfect' health on the EQ-5D measure is defined as a score of '1' , this means that 'no problems'  were reported on all of the 5 domains that make up the EQ-5D. Therefore this data looks at the % of respondents who reported no problems with: mobility, self care, usual activities, pain/discomfort and anxiety/depression. This does not mean that the respondent actually described themselves as being in 'perfect' health as it is possible that the individual may experience problems on undefined/unobserved domains.  </t>
  </si>
  <si>
    <t>Over one third (34.5%) of all colorectal respondents reported ‘perfect’ health (i.e. no problems on any of the EQ-5D domains). The highest proportion of people reporting 'perfect' health were those individuals with tumours of the colon (37.0%), and recto-sigmoid tumours (36.2%). The lowest proportion of respondents reporting 'perfect' health were those with rectal tumours (29.1%). The following charts compare the proportion of people who reported being in 'perfect' health  by tumour site on a range of characteristics and the tables show the  total number of people that responded to the EQ-5D by tumour site.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</si>
</sst>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0.0"/>
    <numFmt numFmtId="167" formatCode="0.000%"/>
    <numFmt numFmtId="168" formatCode="0.000"/>
    <numFmt numFmtId="169" formatCode="#,##0.000"/>
  </numFmts>
  <fonts count="8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theme="1"/>
      <name val="Calibri"/>
      <family val="2"/>
      <scheme val="minor"/>
    </font>
    <font>
      <sz val="10"/>
      <name val="Arial"/>
      <family val="2"/>
    </font>
    <font>
      <sz val="10"/>
      <color theme="1"/>
      <name val="Calibri"/>
      <family val="2"/>
      <scheme val="minor"/>
    </font>
    <font>
      <sz val="14"/>
      <color theme="1"/>
      <name val="Calibri"/>
      <family val="2"/>
      <scheme val="minor"/>
    </font>
    <font>
      <b/>
      <sz val="14"/>
      <color theme="1"/>
      <name val="Calibri"/>
      <family val="2"/>
      <scheme val="minor"/>
    </font>
    <font>
      <b/>
      <sz val="12"/>
      <color theme="0"/>
      <name val="Calibri"/>
      <family val="2"/>
      <scheme val="minor"/>
    </font>
    <font>
      <sz val="10"/>
      <name val="Calibri"/>
      <family val="2"/>
      <scheme val="minor"/>
    </font>
    <font>
      <sz val="8"/>
      <color theme="0"/>
      <name val="Calibri"/>
      <family val="2"/>
      <scheme val="minor"/>
    </font>
    <font>
      <sz val="11"/>
      <name val="Calibri"/>
      <family val="2"/>
      <scheme val="minor"/>
    </font>
    <font>
      <sz val="9"/>
      <color theme="1"/>
      <name val="Calibri"/>
      <family val="2"/>
      <scheme val="minor"/>
    </font>
    <font>
      <b/>
      <sz val="11"/>
      <name val="Calibri"/>
      <family val="2"/>
      <scheme val="minor"/>
    </font>
    <font>
      <sz val="11"/>
      <color theme="6" tint="-0.499984740745262"/>
      <name val="Calibri"/>
      <family val="2"/>
      <scheme val="minor"/>
    </font>
    <font>
      <u/>
      <sz val="11"/>
      <color theme="10"/>
      <name val="Calibri"/>
      <family val="2"/>
      <scheme val="minor"/>
    </font>
    <font>
      <b/>
      <sz val="72"/>
      <color indexed="56"/>
      <name val="Calibri"/>
      <family val="2"/>
    </font>
    <font>
      <b/>
      <sz val="40"/>
      <color indexed="56"/>
      <name val="Calibri"/>
      <family val="2"/>
    </font>
    <font>
      <b/>
      <sz val="22"/>
      <color indexed="56"/>
      <name val="Calibri"/>
      <family val="2"/>
    </font>
    <font>
      <b/>
      <sz val="12"/>
      <color indexed="56"/>
      <name val="Calibri"/>
      <family val="2"/>
    </font>
    <font>
      <sz val="14"/>
      <color indexed="8"/>
      <name val="Calibri"/>
      <family val="2"/>
    </font>
    <font>
      <sz val="11"/>
      <color indexed="8"/>
      <name val="Calibri"/>
      <family val="2"/>
    </font>
    <font>
      <sz val="8"/>
      <color indexed="9"/>
      <name val="Calibri"/>
      <family val="2"/>
    </font>
    <font>
      <b/>
      <sz val="14"/>
      <color indexed="8"/>
      <name val="Calibri"/>
      <family val="2"/>
    </font>
    <font>
      <b/>
      <sz val="11"/>
      <color indexed="8"/>
      <name val="Calibri"/>
      <family val="2"/>
    </font>
    <font>
      <b/>
      <sz val="11"/>
      <color indexed="9"/>
      <name val="Calibri"/>
      <family val="2"/>
    </font>
    <font>
      <sz val="11"/>
      <color theme="10"/>
      <name val="Calibri"/>
      <family val="2"/>
      <scheme val="minor"/>
    </font>
    <font>
      <b/>
      <sz val="10"/>
      <color theme="1"/>
      <name val="Calibri"/>
      <family val="2"/>
      <scheme val="minor"/>
    </font>
    <font>
      <sz val="10"/>
      <color theme="6" tint="-0.499984740745262"/>
      <name val="Calibri"/>
      <family val="2"/>
      <scheme val="minor"/>
    </font>
    <font>
      <sz val="10"/>
      <color theme="4"/>
      <name val="Calibri"/>
      <family val="2"/>
      <scheme val="minor"/>
    </font>
    <font>
      <b/>
      <i/>
      <u/>
      <sz val="16"/>
      <color rgb="FFFF0000"/>
      <name val="Calibri"/>
      <family val="2"/>
      <scheme val="minor"/>
    </font>
    <font>
      <b/>
      <i/>
      <sz val="16"/>
      <color rgb="FFFF0000"/>
      <name val="Calibri"/>
      <family val="2"/>
      <scheme val="minor"/>
    </font>
    <font>
      <b/>
      <sz val="10"/>
      <color theme="0"/>
      <name val="Calibri"/>
      <family val="2"/>
      <scheme val="minor"/>
    </font>
    <font>
      <sz val="10"/>
      <color theme="0"/>
      <name val="Calibri"/>
      <family val="2"/>
      <scheme val="minor"/>
    </font>
    <font>
      <b/>
      <i/>
      <sz val="14"/>
      <color rgb="FFFF0000"/>
      <name val="Calibri"/>
      <family val="2"/>
      <scheme val="minor"/>
    </font>
    <font>
      <sz val="11"/>
      <color theme="9" tint="-0.249977111117893"/>
      <name val="Calibri"/>
      <family val="2"/>
      <scheme val="minor"/>
    </font>
    <font>
      <b/>
      <sz val="11"/>
      <color theme="9" tint="-0.249977111117893"/>
      <name val="Calibri"/>
      <family val="2"/>
    </font>
    <font>
      <sz val="10.5"/>
      <color theme="1"/>
      <name val="Calibri"/>
      <family val="2"/>
      <scheme val="minor"/>
    </font>
    <font>
      <sz val="10.5"/>
      <name val="Calibri"/>
      <family val="2"/>
      <scheme val="minor"/>
    </font>
    <font>
      <b/>
      <sz val="10.5"/>
      <name val="Calibri"/>
      <family val="2"/>
      <scheme val="minor"/>
    </font>
    <font>
      <sz val="9"/>
      <color theme="0"/>
      <name val="Calibri"/>
      <family val="2"/>
      <scheme val="minor"/>
    </font>
    <font>
      <b/>
      <sz val="11"/>
      <color theme="0"/>
      <name val="Calibri"/>
      <family val="2"/>
    </font>
    <font>
      <sz val="12"/>
      <color theme="1"/>
      <name val="Calibri"/>
      <family val="2"/>
      <scheme val="minor"/>
    </font>
    <font>
      <sz val="8"/>
      <color theme="4" tint="0.79998168889431442"/>
      <name val="Calibri"/>
      <family val="2"/>
      <scheme val="minor"/>
    </font>
    <font>
      <b/>
      <sz val="14"/>
      <name val="Calibri"/>
      <family val="2"/>
      <scheme val="minor"/>
    </font>
    <font>
      <b/>
      <sz val="12"/>
      <name val="Calibri"/>
      <family val="2"/>
      <scheme val="minor"/>
    </font>
    <font>
      <b/>
      <sz val="16"/>
      <color indexed="9"/>
      <name val="Calibri"/>
      <family val="2"/>
    </font>
    <font>
      <b/>
      <sz val="16"/>
      <color theme="0"/>
      <name val="Calibri"/>
      <family val="2"/>
    </font>
    <font>
      <b/>
      <sz val="16"/>
      <color theme="0"/>
      <name val="Calibri"/>
      <family val="2"/>
      <scheme val="minor"/>
    </font>
    <font>
      <b/>
      <sz val="14"/>
      <color theme="0"/>
      <name val="Calibri"/>
      <family val="2"/>
      <scheme val="minor"/>
    </font>
    <font>
      <b/>
      <sz val="14"/>
      <color theme="0"/>
      <name val="Calibri"/>
      <family val="2"/>
    </font>
    <font>
      <i/>
      <sz val="11"/>
      <color theme="1"/>
      <name val="Calibri"/>
      <family val="2"/>
      <scheme val="minor"/>
    </font>
    <font>
      <b/>
      <sz val="12"/>
      <color theme="1"/>
      <name val="Calibri"/>
      <family val="2"/>
      <scheme val="minor"/>
    </font>
    <font>
      <i/>
      <sz val="11"/>
      <name val="Calibri"/>
      <family val="2"/>
      <scheme val="minor"/>
    </font>
    <font>
      <b/>
      <i/>
      <sz val="11"/>
      <color theme="1"/>
      <name val="Calibri"/>
      <family val="2"/>
      <scheme val="minor"/>
    </font>
    <font>
      <u/>
      <sz val="11"/>
      <color rgb="FF0000FF"/>
      <name val="Calibri"/>
      <family val="2"/>
      <scheme val="minor"/>
    </font>
    <font>
      <b/>
      <sz val="11"/>
      <color rgb="FF000000"/>
      <name val="Calibri"/>
      <family val="2"/>
      <scheme val="minor"/>
    </font>
    <font>
      <i/>
      <sz val="11"/>
      <color rgb="FF000000"/>
      <name val="Calibri"/>
      <family val="2"/>
      <scheme val="minor"/>
    </font>
    <font>
      <sz val="11"/>
      <color rgb="FF000000"/>
      <name val="Calibri"/>
      <family val="2"/>
      <scheme val="minor"/>
    </font>
    <font>
      <sz val="12"/>
      <color indexed="56"/>
      <name val="Calibri"/>
      <family val="2"/>
    </font>
    <font>
      <b/>
      <sz val="12"/>
      <color theme="3" tint="-0.249977111117893"/>
      <name val="Calibri"/>
      <family val="2"/>
    </font>
    <font>
      <b/>
      <sz val="11"/>
      <color theme="3" tint="-0.249977111117893"/>
      <name val="Calibri"/>
      <family val="2"/>
      <scheme val="minor"/>
    </font>
    <font>
      <sz val="11"/>
      <color theme="3" tint="-0.249977111117893"/>
      <name val="Calibri"/>
      <family val="2"/>
      <scheme val="minor"/>
    </font>
    <font>
      <sz val="12"/>
      <color theme="3" tint="-0.249977111117893"/>
      <name val="Calibri"/>
      <family val="2"/>
    </font>
    <font>
      <sz val="12"/>
      <color theme="3" tint="-0.249977111117893"/>
      <name val="Calibri"/>
      <family val="2"/>
      <scheme val="minor"/>
    </font>
    <font>
      <i/>
      <sz val="14"/>
      <name val="Calibri"/>
      <family val="2"/>
      <scheme val="minor"/>
    </font>
    <font>
      <b/>
      <sz val="14"/>
      <color rgb="FFFF0000"/>
      <name val="Calibri"/>
      <family val="2"/>
      <scheme val="minor"/>
    </font>
    <font>
      <b/>
      <sz val="14"/>
      <color theme="3" tint="-0.249977111117893"/>
      <name val="Calibri"/>
      <family val="2"/>
      <scheme val="minor"/>
    </font>
    <font>
      <b/>
      <sz val="48"/>
      <color theme="3" tint="-0.249977111117893"/>
      <name val="Calibri"/>
      <family val="2"/>
      <scheme val="minor"/>
    </font>
    <font>
      <i/>
      <sz val="10"/>
      <name val="Calibri"/>
      <family val="2"/>
      <scheme val="minor"/>
    </font>
    <font>
      <i/>
      <sz val="10.5"/>
      <color theme="1"/>
      <name val="Calibri"/>
      <family val="2"/>
      <scheme val="minor"/>
    </font>
    <font>
      <i/>
      <sz val="12"/>
      <name val="Calibri"/>
      <family val="2"/>
      <scheme val="minor"/>
    </font>
    <font>
      <b/>
      <u/>
      <sz val="14"/>
      <color theme="4"/>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64"/>
      </patternFill>
    </fill>
    <fill>
      <patternFill patternType="solid">
        <fgColor indexed="56"/>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FFFFD9"/>
        <bgColor indexed="64"/>
      </patternFill>
    </fill>
    <fill>
      <patternFill patternType="solid">
        <fgColor theme="3"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CC"/>
        <bgColor indexed="64"/>
      </patternFill>
    </fill>
    <fill>
      <patternFill patternType="solid">
        <fgColor theme="9" tint="0.79998168889431442"/>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3"/>
      </bottom>
      <diagonal/>
    </border>
    <border>
      <left/>
      <right/>
      <top style="thin">
        <color theme="3"/>
      </top>
      <bottom style="thin">
        <color indexed="64"/>
      </bottom>
      <diagonal/>
    </border>
    <border>
      <left/>
      <right/>
      <top style="thin">
        <color theme="3"/>
      </top>
      <bottom/>
      <diagonal/>
    </border>
    <border>
      <left/>
      <right/>
      <top style="thin">
        <color theme="3"/>
      </top>
      <bottom style="thin">
        <color theme="3"/>
      </bottom>
      <diagonal/>
    </border>
    <border>
      <left style="thin">
        <color theme="3"/>
      </left>
      <right/>
      <top style="thin">
        <color theme="3"/>
      </top>
      <bottom style="thin">
        <color theme="3"/>
      </bottom>
      <diagonal/>
    </border>
    <border>
      <left style="thin">
        <color indexed="64"/>
      </left>
      <right/>
      <top style="thin">
        <color theme="3"/>
      </top>
      <bottom style="thin">
        <color theme="3"/>
      </bottom>
      <diagonal/>
    </border>
    <border>
      <left/>
      <right style="thin">
        <color indexed="64"/>
      </right>
      <top style="thin">
        <color theme="3"/>
      </top>
      <bottom style="thin">
        <color theme="3"/>
      </bottom>
      <diagonal/>
    </border>
    <border>
      <left/>
      <right style="thin">
        <color theme="3"/>
      </right>
      <top style="thin">
        <color theme="3"/>
      </top>
      <bottom style="thin">
        <color theme="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19" fillId="0" borderId="0"/>
    <xf numFmtId="0" fontId="30" fillId="0" borderId="0" applyNumberFormat="0" applyFill="0" applyBorder="0" applyAlignment="0" applyProtection="0"/>
  </cellStyleXfs>
  <cellXfs count="753">
    <xf numFmtId="0" fontId="0" fillId="0" borderId="0" xfId="0"/>
    <xf numFmtId="0" fontId="0" fillId="0" borderId="0" xfId="0"/>
    <xf numFmtId="0" fontId="16" fillId="0" borderId="0" xfId="0" applyFont="1"/>
    <xf numFmtId="0" fontId="0" fillId="0" borderId="0" xfId="0" applyFont="1"/>
    <xf numFmtId="0" fontId="0" fillId="0" borderId="0" xfId="0" applyBorder="1"/>
    <xf numFmtId="0" fontId="0" fillId="0" borderId="0" xfId="0" applyBorder="1" applyAlignment="1">
      <alignment horizontal="left"/>
    </xf>
    <xf numFmtId="0" fontId="0" fillId="0" borderId="0" xfId="0" applyFill="1"/>
    <xf numFmtId="0" fontId="0" fillId="0" borderId="0" xfId="0" applyAlignment="1">
      <alignment horizontal="left"/>
    </xf>
    <xf numFmtId="0" fontId="22" fillId="0" borderId="0" xfId="0" applyFont="1"/>
    <xf numFmtId="0" fontId="22" fillId="36" borderId="0" xfId="0" applyFont="1" applyFill="1"/>
    <xf numFmtId="0" fontId="22" fillId="36" borderId="0" xfId="0" applyFont="1" applyFill="1" applyAlignment="1">
      <alignment horizontal="left"/>
    </xf>
    <xf numFmtId="0" fontId="21" fillId="36" borderId="0" xfId="0" applyFont="1" applyFill="1"/>
    <xf numFmtId="0" fontId="22" fillId="0" borderId="0" xfId="0" applyFont="1" applyFill="1"/>
    <xf numFmtId="0" fontId="17" fillId="0" borderId="0" xfId="0" applyFont="1" applyFill="1"/>
    <xf numFmtId="0" fontId="25" fillId="0" borderId="0" xfId="0" applyFont="1" applyFill="1" applyBorder="1"/>
    <xf numFmtId="0" fontId="25" fillId="0" borderId="0" xfId="0" applyFont="1" applyFill="1"/>
    <xf numFmtId="0" fontId="25" fillId="0" borderId="0" xfId="0" applyFont="1" applyFill="1" applyAlignment="1">
      <alignment horizontal="left"/>
    </xf>
    <xf numFmtId="0" fontId="14" fillId="0" borderId="0" xfId="0" applyFont="1" applyFill="1"/>
    <xf numFmtId="0" fontId="27" fillId="0" borderId="0" xfId="0" applyFont="1"/>
    <xf numFmtId="0" fontId="26" fillId="0" borderId="0" xfId="0" applyFont="1"/>
    <xf numFmtId="0" fontId="0" fillId="0" borderId="0" xfId="0" applyFill="1" applyAlignment="1">
      <alignment horizontal="center" vertical="center"/>
    </xf>
    <xf numFmtId="0" fontId="0" fillId="0" borderId="0" xfId="0" applyFill="1" applyAlignment="1">
      <alignment vertical="center"/>
    </xf>
    <xf numFmtId="0" fontId="0" fillId="38" borderId="0" xfId="0" applyFill="1" applyBorder="1"/>
    <xf numFmtId="0" fontId="0" fillId="0" borderId="0" xfId="0" applyFill="1" applyBorder="1"/>
    <xf numFmtId="0" fontId="0" fillId="0" borderId="10" xfId="0" applyBorder="1"/>
    <xf numFmtId="0" fontId="0" fillId="0" borderId="11" xfId="0" applyBorder="1" applyAlignment="1">
      <alignment horizontal="left"/>
    </xf>
    <xf numFmtId="164" fontId="0" fillId="0" borderId="11" xfId="42" applyNumberFormat="1" applyFont="1" applyBorder="1"/>
    <xf numFmtId="164" fontId="0" fillId="0" borderId="12" xfId="42" applyNumberFormat="1" applyFont="1" applyBorder="1"/>
    <xf numFmtId="0" fontId="0" fillId="0" borderId="13" xfId="0" applyBorder="1"/>
    <xf numFmtId="164" fontId="0" fillId="0" borderId="0" xfId="42" applyNumberFormat="1" applyFont="1" applyBorder="1"/>
    <xf numFmtId="164" fontId="0" fillId="0" borderId="14" xfId="42" applyNumberFormat="1" applyFont="1" applyBorder="1"/>
    <xf numFmtId="0" fontId="0" fillId="0" borderId="15" xfId="0" applyBorder="1"/>
    <xf numFmtId="0" fontId="0" fillId="0" borderId="16" xfId="0" applyBorder="1" applyAlignment="1">
      <alignment horizontal="left"/>
    </xf>
    <xf numFmtId="164" fontId="0" fillId="0" borderId="16" xfId="42" applyNumberFormat="1" applyFont="1" applyBorder="1"/>
    <xf numFmtId="164" fontId="0" fillId="0" borderId="17" xfId="42" applyNumberFormat="1" applyFont="1" applyBorder="1"/>
    <xf numFmtId="0" fontId="0" fillId="38" borderId="10" xfId="0" applyFill="1" applyBorder="1"/>
    <xf numFmtId="0" fontId="0" fillId="38" borderId="11" xfId="0" applyFill="1" applyBorder="1" applyAlignment="1">
      <alignment horizontal="left"/>
    </xf>
    <xf numFmtId="164" fontId="0" fillId="38" borderId="11" xfId="42" applyNumberFormat="1" applyFont="1" applyFill="1" applyBorder="1"/>
    <xf numFmtId="164" fontId="0" fillId="38" borderId="12" xfId="42" applyNumberFormat="1" applyFont="1" applyFill="1" applyBorder="1"/>
    <xf numFmtId="0" fontId="0" fillId="38" borderId="13" xfId="0" applyFill="1" applyBorder="1"/>
    <xf numFmtId="0" fontId="0" fillId="38" borderId="0" xfId="0" applyFill="1" applyBorder="1" applyAlignment="1">
      <alignment horizontal="left"/>
    </xf>
    <xf numFmtId="164" fontId="0" fillId="38" borderId="0" xfId="42" applyNumberFormat="1" applyFont="1" applyFill="1" applyBorder="1"/>
    <xf numFmtId="164" fontId="0" fillId="38" borderId="14" xfId="42" applyNumberFormat="1" applyFont="1" applyFill="1" applyBorder="1"/>
    <xf numFmtId="0" fontId="0" fillId="38" borderId="15" xfId="0" applyFill="1" applyBorder="1"/>
    <xf numFmtId="0" fontId="0" fillId="38" borderId="16" xfId="0" applyFill="1" applyBorder="1" applyAlignment="1">
      <alignment horizontal="left"/>
    </xf>
    <xf numFmtId="164" fontId="0" fillId="38" borderId="16" xfId="42" applyNumberFormat="1" applyFont="1" applyFill="1" applyBorder="1"/>
    <xf numFmtId="164" fontId="0" fillId="38" borderId="17" xfId="42" applyNumberFormat="1" applyFont="1" applyFill="1" applyBorder="1"/>
    <xf numFmtId="0" fontId="17" fillId="0" borderId="0" xfId="0" applyFont="1" applyFill="1" applyAlignment="1">
      <alignment vertical="center"/>
    </xf>
    <xf numFmtId="0" fontId="0" fillId="0" borderId="0" xfId="0" applyFill="1" applyBorder="1" applyAlignment="1">
      <alignment vertical="center"/>
    </xf>
    <xf numFmtId="0" fontId="28" fillId="0" borderId="0" xfId="0" applyFont="1" applyFill="1" applyAlignment="1">
      <alignment horizontal="left" vertical="center"/>
    </xf>
    <xf numFmtId="164" fontId="29" fillId="38" borderId="11" xfId="42" applyNumberFormat="1" applyFont="1" applyFill="1" applyBorder="1"/>
    <xf numFmtId="164" fontId="29" fillId="38" borderId="12" xfId="42" applyNumberFormat="1" applyFont="1" applyFill="1" applyBorder="1"/>
    <xf numFmtId="164" fontId="29" fillId="38" borderId="0" xfId="42" applyNumberFormat="1" applyFont="1" applyFill="1" applyBorder="1"/>
    <xf numFmtId="164" fontId="29" fillId="38" borderId="14" xfId="42" applyNumberFormat="1" applyFont="1" applyFill="1" applyBorder="1"/>
    <xf numFmtId="164" fontId="0" fillId="0" borderId="0" xfId="42" applyNumberFormat="1" applyFont="1" applyFill="1" applyBorder="1"/>
    <xf numFmtId="0" fontId="0" fillId="0" borderId="10" xfId="0" applyFill="1" applyBorder="1"/>
    <xf numFmtId="0" fontId="0" fillId="0" borderId="11" xfId="0" applyFill="1" applyBorder="1" applyAlignment="1">
      <alignment horizontal="left"/>
    </xf>
    <xf numFmtId="164" fontId="0" fillId="0" borderId="11" xfId="42" applyNumberFormat="1" applyFont="1" applyFill="1" applyBorder="1"/>
    <xf numFmtId="164" fontId="0" fillId="0" borderId="12" xfId="42" applyNumberFormat="1" applyFont="1" applyFill="1" applyBorder="1"/>
    <xf numFmtId="0" fontId="0" fillId="0" borderId="13" xfId="0" applyFill="1" applyBorder="1"/>
    <xf numFmtId="0" fontId="0" fillId="0" borderId="0" xfId="0" applyFill="1" applyBorder="1" applyAlignment="1">
      <alignment horizontal="left"/>
    </xf>
    <xf numFmtId="164" fontId="0" fillId="0" borderId="14" xfId="42" applyNumberFormat="1" applyFont="1" applyFill="1" applyBorder="1"/>
    <xf numFmtId="0" fontId="0" fillId="0" borderId="15" xfId="0" applyFill="1" applyBorder="1"/>
    <xf numFmtId="0" fontId="0" fillId="0" borderId="16" xfId="0" applyFill="1" applyBorder="1" applyAlignment="1">
      <alignment horizontal="left"/>
    </xf>
    <xf numFmtId="164" fontId="0" fillId="0" borderId="16" xfId="42" applyNumberFormat="1" applyFont="1" applyFill="1" applyBorder="1"/>
    <xf numFmtId="164" fontId="0" fillId="0" borderId="17" xfId="42" applyNumberFormat="1" applyFont="1" applyFill="1" applyBorder="1"/>
    <xf numFmtId="164" fontId="29" fillId="0" borderId="11" xfId="42" applyNumberFormat="1" applyFont="1" applyFill="1" applyBorder="1"/>
    <xf numFmtId="164" fontId="29" fillId="0" borderId="12" xfId="42" applyNumberFormat="1" applyFont="1" applyFill="1" applyBorder="1"/>
    <xf numFmtId="164" fontId="29" fillId="0" borderId="0" xfId="42" applyNumberFormat="1" applyFont="1" applyFill="1" applyBorder="1"/>
    <xf numFmtId="164" fontId="29" fillId="0" borderId="14" xfId="42" applyNumberFormat="1" applyFont="1" applyFill="1" applyBorder="1"/>
    <xf numFmtId="0" fontId="30" fillId="0" borderId="0" xfId="44" applyFill="1" applyAlignment="1">
      <alignment horizontal="center"/>
    </xf>
    <xf numFmtId="0" fontId="0" fillId="40" borderId="10" xfId="0" applyFill="1" applyBorder="1"/>
    <xf numFmtId="0" fontId="0" fillId="40" borderId="11" xfId="0" applyFill="1" applyBorder="1" applyAlignment="1">
      <alignment horizontal="left"/>
    </xf>
    <xf numFmtId="164" fontId="0" fillId="40" borderId="11" xfId="42" applyNumberFormat="1" applyFont="1" applyFill="1" applyBorder="1"/>
    <xf numFmtId="164" fontId="0" fillId="40" borderId="12" xfId="42" applyNumberFormat="1" applyFont="1" applyFill="1" applyBorder="1"/>
    <xf numFmtId="0" fontId="0" fillId="40" borderId="13" xfId="0" applyFill="1" applyBorder="1"/>
    <xf numFmtId="0" fontId="0" fillId="40" borderId="0" xfId="0" applyFill="1" applyBorder="1" applyAlignment="1">
      <alignment horizontal="left"/>
    </xf>
    <xf numFmtId="164" fontId="0" fillId="40" borderId="0" xfId="42" applyNumberFormat="1" applyFont="1" applyFill="1" applyBorder="1"/>
    <xf numFmtId="164" fontId="0" fillId="40" borderId="14" xfId="42" applyNumberFormat="1" applyFont="1" applyFill="1" applyBorder="1"/>
    <xf numFmtId="0" fontId="0" fillId="40" borderId="15" xfId="0" applyFill="1" applyBorder="1"/>
    <xf numFmtId="0" fontId="0" fillId="40" borderId="16" xfId="0" applyFill="1" applyBorder="1" applyAlignment="1">
      <alignment horizontal="left"/>
    </xf>
    <xf numFmtId="164" fontId="0" fillId="40" borderId="16" xfId="42" applyNumberFormat="1" applyFont="1" applyFill="1" applyBorder="1"/>
    <xf numFmtId="164" fontId="0" fillId="40" borderId="17" xfId="42" applyNumberFormat="1" applyFont="1" applyFill="1" applyBorder="1"/>
    <xf numFmtId="0" fontId="16" fillId="39" borderId="0" xfId="0" applyFont="1" applyFill="1"/>
    <xf numFmtId="0" fontId="16" fillId="39" borderId="0" xfId="0" applyFont="1" applyFill="1" applyAlignment="1">
      <alignment horizontal="left"/>
    </xf>
    <xf numFmtId="0" fontId="37" fillId="0" borderId="0" xfId="0" applyFont="1" applyFill="1"/>
    <xf numFmtId="0" fontId="37" fillId="0" borderId="0" xfId="0" applyFont="1" applyFill="1" applyBorder="1"/>
    <xf numFmtId="0" fontId="37" fillId="0" borderId="0" xfId="0" applyFont="1" applyFill="1" applyAlignment="1">
      <alignment horizontal="left"/>
    </xf>
    <xf numFmtId="0" fontId="38" fillId="0" borderId="0" xfId="0" applyFont="1" applyFill="1"/>
    <xf numFmtId="0" fontId="38" fillId="0" borderId="0" xfId="0" applyFont="1"/>
    <xf numFmtId="0" fontId="35" fillId="0" borderId="0" xfId="0" applyFont="1"/>
    <xf numFmtId="0" fontId="39" fillId="0" borderId="0" xfId="0" applyFont="1"/>
    <xf numFmtId="0" fontId="18" fillId="0" borderId="0" xfId="0" applyFont="1" applyFill="1" applyBorder="1" applyAlignment="1">
      <alignment horizontal="center"/>
    </xf>
    <xf numFmtId="0" fontId="36" fillId="0" borderId="0" xfId="0" applyFont="1"/>
    <xf numFmtId="164" fontId="0" fillId="0" borderId="0" xfId="42" applyNumberFormat="1" applyFont="1"/>
    <xf numFmtId="0" fontId="20" fillId="38" borderId="13" xfId="0" applyFont="1" applyFill="1" applyBorder="1"/>
    <xf numFmtId="0" fontId="20" fillId="38" borderId="0" xfId="0" applyFont="1" applyFill="1" applyBorder="1" applyAlignment="1">
      <alignment horizontal="left"/>
    </xf>
    <xf numFmtId="1" fontId="20" fillId="38" borderId="0" xfId="0" applyNumberFormat="1" applyFont="1" applyFill="1" applyBorder="1" applyAlignment="1">
      <alignment horizontal="left"/>
    </xf>
    <xf numFmtId="164" fontId="20" fillId="38" borderId="0" xfId="42" applyNumberFormat="1" applyFont="1" applyFill="1" applyBorder="1"/>
    <xf numFmtId="164" fontId="20" fillId="38" borderId="14" xfId="42" applyNumberFormat="1" applyFont="1" applyFill="1" applyBorder="1"/>
    <xf numFmtId="1" fontId="20" fillId="38" borderId="16" xfId="0" applyNumberFormat="1" applyFont="1" applyFill="1" applyBorder="1" applyAlignment="1">
      <alignment horizontal="left"/>
    </xf>
    <xf numFmtId="0" fontId="20" fillId="0" borderId="0" xfId="0" applyFont="1" applyBorder="1" applyAlignment="1">
      <alignment horizontal="left"/>
    </xf>
    <xf numFmtId="0" fontId="20" fillId="0" borderId="13" xfId="0" applyFont="1" applyFill="1" applyBorder="1"/>
    <xf numFmtId="0" fontId="20" fillId="0" borderId="0" xfId="0" applyFont="1" applyFill="1" applyBorder="1" applyAlignment="1">
      <alignment horizontal="left"/>
    </xf>
    <xf numFmtId="1" fontId="20" fillId="0" borderId="0" xfId="0" applyNumberFormat="1" applyFont="1" applyFill="1" applyBorder="1" applyAlignment="1">
      <alignment horizontal="left"/>
    </xf>
    <xf numFmtId="164" fontId="20" fillId="0" borderId="0" xfId="42" applyNumberFormat="1" applyFont="1" applyFill="1" applyBorder="1"/>
    <xf numFmtId="164" fontId="20" fillId="0" borderId="14" xfId="42" applyNumberFormat="1" applyFont="1" applyFill="1" applyBorder="1"/>
    <xf numFmtId="0" fontId="20" fillId="0" borderId="15" xfId="0" applyFont="1" applyFill="1" applyBorder="1"/>
    <xf numFmtId="164" fontId="20" fillId="0" borderId="17" xfId="42" applyNumberFormat="1" applyFont="1" applyFill="1" applyBorder="1"/>
    <xf numFmtId="164" fontId="43" fillId="0" borderId="14" xfId="42" applyNumberFormat="1" applyFont="1" applyFill="1" applyBorder="1"/>
    <xf numFmtId="164" fontId="43" fillId="38" borderId="14" xfId="42" applyNumberFormat="1" applyFont="1" applyFill="1" applyBorder="1"/>
    <xf numFmtId="0" fontId="20" fillId="40" borderId="0" xfId="0" applyFont="1" applyFill="1" applyBorder="1" applyAlignment="1">
      <alignment horizontal="left"/>
    </xf>
    <xf numFmtId="1" fontId="20" fillId="38" borderId="0" xfId="0" applyNumberFormat="1" applyFont="1" applyFill="1" applyBorder="1" applyAlignment="1">
      <alignment horizontal="center"/>
    </xf>
    <xf numFmtId="1" fontId="20" fillId="0" borderId="0" xfId="0" applyNumberFormat="1" applyFont="1" applyBorder="1" applyAlignment="1">
      <alignment horizontal="center"/>
    </xf>
    <xf numFmtId="0" fontId="42" fillId="39" borderId="0" xfId="0" applyFont="1" applyFill="1" applyBorder="1"/>
    <xf numFmtId="0" fontId="42" fillId="39" borderId="0" xfId="0" applyFont="1" applyFill="1" applyBorder="1" applyAlignment="1">
      <alignment horizontal="left"/>
    </xf>
    <xf numFmtId="1" fontId="42" fillId="39" borderId="0" xfId="0" applyNumberFormat="1" applyFont="1" applyFill="1" applyBorder="1" applyAlignment="1">
      <alignment horizontal="left"/>
    </xf>
    <xf numFmtId="0" fontId="20" fillId="0" borderId="0" xfId="0" applyFont="1" applyBorder="1"/>
    <xf numFmtId="0" fontId="20" fillId="0" borderId="0" xfId="0" applyFont="1" applyFill="1" applyBorder="1"/>
    <xf numFmtId="0" fontId="20" fillId="0" borderId="0" xfId="0" applyFont="1" applyBorder="1" applyAlignment="1">
      <alignment horizontal="center"/>
    </xf>
    <xf numFmtId="0" fontId="20" fillId="40" borderId="0" xfId="0" applyFont="1" applyFill="1" applyBorder="1"/>
    <xf numFmtId="1" fontId="20" fillId="0" borderId="0" xfId="0" applyNumberFormat="1" applyFont="1" applyFill="1" applyBorder="1" applyAlignment="1">
      <alignment horizontal="center"/>
    </xf>
    <xf numFmtId="164" fontId="20" fillId="0" borderId="0" xfId="42" applyNumberFormat="1" applyFont="1" applyFill="1" applyBorder="1" applyAlignment="1">
      <alignment horizontal="center"/>
    </xf>
    <xf numFmtId="164" fontId="20" fillId="38" borderId="0" xfId="42" applyNumberFormat="1" applyFont="1" applyFill="1" applyBorder="1" applyAlignment="1">
      <alignment horizontal="left"/>
    </xf>
    <xf numFmtId="164" fontId="42" fillId="39" borderId="0" xfId="42" applyNumberFormat="1" applyFont="1" applyFill="1" applyBorder="1" applyAlignment="1">
      <alignment horizontal="left"/>
    </xf>
    <xf numFmtId="1" fontId="42" fillId="39" borderId="10" xfId="0" applyNumberFormat="1" applyFont="1" applyFill="1" applyBorder="1" applyAlignment="1">
      <alignment horizontal="left"/>
    </xf>
    <xf numFmtId="1" fontId="42" fillId="39" borderId="11" xfId="0" applyNumberFormat="1" applyFont="1" applyFill="1" applyBorder="1" applyAlignment="1">
      <alignment horizontal="left"/>
    </xf>
    <xf numFmtId="0" fontId="42" fillId="39" borderId="12" xfId="0" applyFont="1" applyFill="1" applyBorder="1"/>
    <xf numFmtId="1" fontId="42" fillId="39" borderId="13" xfId="0" applyNumberFormat="1" applyFont="1" applyFill="1" applyBorder="1" applyAlignment="1">
      <alignment horizontal="left"/>
    </xf>
    <xf numFmtId="0" fontId="42" fillId="39" borderId="14" xfId="0" applyFont="1" applyFill="1" applyBorder="1"/>
    <xf numFmtId="1" fontId="20" fillId="38" borderId="13" xfId="0" applyNumberFormat="1" applyFont="1" applyFill="1" applyBorder="1" applyAlignment="1">
      <alignment horizontal="left"/>
    </xf>
    <xf numFmtId="1" fontId="20" fillId="0" borderId="13" xfId="0" applyNumberFormat="1" applyFont="1" applyFill="1" applyBorder="1" applyAlignment="1">
      <alignment horizontal="left"/>
    </xf>
    <xf numFmtId="164" fontId="20" fillId="38" borderId="16" xfId="42" applyNumberFormat="1" applyFont="1" applyFill="1" applyBorder="1" applyAlignment="1">
      <alignment horizontal="left"/>
    </xf>
    <xf numFmtId="164" fontId="42" fillId="39" borderId="11" xfId="42" applyNumberFormat="1" applyFont="1" applyFill="1" applyBorder="1" applyAlignment="1">
      <alignment horizontal="left"/>
    </xf>
    <xf numFmtId="0" fontId="42" fillId="39" borderId="10" xfId="0" applyFont="1" applyFill="1" applyBorder="1"/>
    <xf numFmtId="0" fontId="42" fillId="39" borderId="12" xfId="0" applyFont="1" applyFill="1" applyBorder="1" applyAlignment="1">
      <alignment horizontal="left"/>
    </xf>
    <xf numFmtId="0" fontId="42" fillId="39" borderId="13" xfId="0" applyFont="1" applyFill="1" applyBorder="1"/>
    <xf numFmtId="0" fontId="20" fillId="38" borderId="14" xfId="0" applyFont="1" applyFill="1" applyBorder="1" applyAlignment="1">
      <alignment horizontal="left"/>
    </xf>
    <xf numFmtId="0" fontId="20" fillId="0" borderId="14" xfId="0" applyFont="1" applyFill="1" applyBorder="1" applyAlignment="1">
      <alignment horizontal="left"/>
    </xf>
    <xf numFmtId="0" fontId="20" fillId="0" borderId="17" xfId="0" applyFont="1" applyFill="1" applyBorder="1" applyAlignment="1">
      <alignment horizontal="left"/>
    </xf>
    <xf numFmtId="1" fontId="20" fillId="40" borderId="0" xfId="0" applyNumberFormat="1" applyFont="1" applyFill="1" applyBorder="1" applyAlignment="1">
      <alignment horizontal="center"/>
    </xf>
    <xf numFmtId="164" fontId="20" fillId="0" borderId="0" xfId="42" applyNumberFormat="1" applyFont="1" applyFill="1" applyBorder="1" applyAlignment="1">
      <alignment horizontal="left"/>
    </xf>
    <xf numFmtId="1" fontId="44" fillId="38" borderId="0" xfId="0" applyNumberFormat="1" applyFont="1" applyFill="1" applyBorder="1" applyAlignment="1">
      <alignment horizontal="center"/>
    </xf>
    <xf numFmtId="0" fontId="35" fillId="0" borderId="0" xfId="0" applyFont="1" applyFill="1"/>
    <xf numFmtId="0" fontId="0" fillId="37" borderId="16" xfId="0" applyFill="1" applyBorder="1" applyAlignment="1">
      <alignment horizontal="left"/>
    </xf>
    <xf numFmtId="0" fontId="0" fillId="42" borderId="0" xfId="0" applyFill="1" applyBorder="1" applyAlignment="1">
      <alignment horizontal="left"/>
    </xf>
    <xf numFmtId="0" fontId="0" fillId="43" borderId="11" xfId="0" applyFill="1" applyBorder="1" applyAlignment="1">
      <alignment horizontal="left"/>
    </xf>
    <xf numFmtId="0" fontId="0" fillId="43" borderId="0" xfId="0" applyFill="1" applyBorder="1" applyAlignment="1">
      <alignment horizontal="left"/>
    </xf>
    <xf numFmtId="0" fontId="0" fillId="44" borderId="11" xfId="0" applyFill="1" applyBorder="1" applyAlignment="1">
      <alignment horizontal="left"/>
    </xf>
    <xf numFmtId="0" fontId="0" fillId="44" borderId="0" xfId="0" applyFill="1" applyBorder="1" applyAlignment="1">
      <alignment horizontal="left"/>
    </xf>
    <xf numFmtId="0" fontId="0" fillId="44" borderId="11" xfId="0" applyFill="1" applyBorder="1" applyAlignment="1">
      <alignment horizontal="right"/>
    </xf>
    <xf numFmtId="0" fontId="0" fillId="44" borderId="0" xfId="0" applyFill="1" applyBorder="1" applyAlignment="1">
      <alignment horizontal="right"/>
    </xf>
    <xf numFmtId="0" fontId="0" fillId="43" borderId="11" xfId="0" applyFill="1" applyBorder="1" applyAlignment="1">
      <alignment horizontal="right"/>
    </xf>
    <xf numFmtId="0" fontId="0" fillId="42" borderId="0" xfId="0" applyFill="1" applyBorder="1" applyAlignment="1">
      <alignment horizontal="right"/>
    </xf>
    <xf numFmtId="0" fontId="13" fillId="33" borderId="19" xfId="0" applyFont="1" applyFill="1" applyBorder="1"/>
    <xf numFmtId="0" fontId="13" fillId="33" borderId="20" xfId="0" applyFont="1" applyFill="1" applyBorder="1" applyAlignment="1">
      <alignment horizontal="left"/>
    </xf>
    <xf numFmtId="0" fontId="13" fillId="33" borderId="20" xfId="0" applyFont="1" applyFill="1" applyBorder="1" applyAlignment="1">
      <alignment horizontal="right"/>
    </xf>
    <xf numFmtId="0" fontId="13" fillId="33" borderId="21" xfId="0" applyFont="1" applyFill="1" applyBorder="1" applyAlignment="1">
      <alignment horizontal="right"/>
    </xf>
    <xf numFmtId="0" fontId="0" fillId="37" borderId="28" xfId="0" applyFill="1" applyBorder="1"/>
    <xf numFmtId="0" fontId="0" fillId="37" borderId="29" xfId="0" applyFill="1" applyBorder="1" applyAlignment="1">
      <alignment horizontal="left"/>
    </xf>
    <xf numFmtId="0" fontId="0" fillId="37" borderId="29" xfId="0" applyFill="1" applyBorder="1" applyAlignment="1">
      <alignment horizontal="right"/>
    </xf>
    <xf numFmtId="0" fontId="0" fillId="37" borderId="30" xfId="0" applyFill="1" applyBorder="1" applyAlignment="1">
      <alignment horizontal="right"/>
    </xf>
    <xf numFmtId="0" fontId="16" fillId="0" borderId="0" xfId="0" applyFont="1" applyFill="1" applyBorder="1"/>
    <xf numFmtId="0" fontId="0" fillId="44" borderId="0" xfId="0" applyFill="1" applyBorder="1" applyAlignment="1">
      <alignment horizontal="center" vertical="center" wrapText="1"/>
    </xf>
    <xf numFmtId="164" fontId="0" fillId="44" borderId="11" xfId="42" applyNumberFormat="1" applyFont="1" applyFill="1" applyBorder="1" applyAlignment="1">
      <alignment horizontal="right"/>
    </xf>
    <xf numFmtId="164" fontId="0" fillId="44" borderId="25" xfId="42" applyNumberFormat="1" applyFont="1" applyFill="1" applyBorder="1" applyAlignment="1">
      <alignment horizontal="right"/>
    </xf>
    <xf numFmtId="0" fontId="13" fillId="33" borderId="26" xfId="0" applyFont="1" applyFill="1" applyBorder="1"/>
    <xf numFmtId="0" fontId="13" fillId="33" borderId="0" xfId="0" applyFont="1" applyFill="1" applyBorder="1" applyAlignment="1">
      <alignment horizontal="left"/>
    </xf>
    <xf numFmtId="0" fontId="13" fillId="33" borderId="0" xfId="0" applyFont="1" applyFill="1" applyBorder="1" applyAlignment="1">
      <alignment horizontal="right"/>
    </xf>
    <xf numFmtId="0" fontId="13" fillId="33" borderId="27" xfId="0" applyFont="1" applyFill="1" applyBorder="1" applyAlignment="1">
      <alignment horizontal="right"/>
    </xf>
    <xf numFmtId="164" fontId="0" fillId="44" borderId="0" xfId="42" applyNumberFormat="1" applyFont="1" applyFill="1" applyBorder="1" applyAlignment="1">
      <alignment horizontal="right"/>
    </xf>
    <xf numFmtId="0" fontId="0" fillId="44" borderId="16" xfId="0" applyFill="1" applyBorder="1" applyAlignment="1">
      <alignment horizontal="left"/>
    </xf>
    <xf numFmtId="0" fontId="0" fillId="44" borderId="16" xfId="0" applyFill="1" applyBorder="1" applyAlignment="1">
      <alignment horizontal="right"/>
    </xf>
    <xf numFmtId="164" fontId="0" fillId="44" borderId="16" xfId="42" applyNumberFormat="1" applyFont="1" applyFill="1" applyBorder="1" applyAlignment="1">
      <alignment horizontal="right"/>
    </xf>
    <xf numFmtId="164" fontId="0" fillId="43" borderId="11" xfId="42" applyNumberFormat="1" applyFont="1" applyFill="1" applyBorder="1" applyAlignment="1">
      <alignment horizontal="right"/>
    </xf>
    <xf numFmtId="164" fontId="0" fillId="43" borderId="25" xfId="42" applyNumberFormat="1" applyFont="1" applyFill="1" applyBorder="1" applyAlignment="1">
      <alignment horizontal="right"/>
    </xf>
    <xf numFmtId="0" fontId="0" fillId="37" borderId="26" xfId="0" applyFill="1" applyBorder="1" applyAlignment="1"/>
    <xf numFmtId="0" fontId="0" fillId="37" borderId="0" xfId="0" applyFill="1" applyBorder="1" applyAlignment="1">
      <alignment horizontal="left"/>
    </xf>
    <xf numFmtId="0" fontId="0" fillId="37" borderId="0" xfId="0" applyFill="1" applyBorder="1" applyAlignment="1">
      <alignment horizontal="right"/>
    </xf>
    <xf numFmtId="0" fontId="0" fillId="37" borderId="27" xfId="0" applyFill="1" applyBorder="1" applyAlignment="1">
      <alignment horizontal="right"/>
    </xf>
    <xf numFmtId="0" fontId="0" fillId="43" borderId="16" xfId="0" applyFill="1" applyBorder="1" applyAlignment="1">
      <alignment horizontal="left"/>
    </xf>
    <xf numFmtId="0" fontId="0" fillId="43" borderId="16" xfId="0" applyFill="1" applyBorder="1" applyAlignment="1">
      <alignment horizontal="right"/>
    </xf>
    <xf numFmtId="164" fontId="0" fillId="43" borderId="16" xfId="42" applyNumberFormat="1" applyFont="1" applyFill="1" applyBorder="1" applyAlignment="1">
      <alignment horizontal="right"/>
    </xf>
    <xf numFmtId="0" fontId="0" fillId="37" borderId="26" xfId="0" applyFill="1" applyBorder="1"/>
    <xf numFmtId="164" fontId="0" fillId="42" borderId="0" xfId="42" applyNumberFormat="1" applyFont="1" applyFill="1" applyBorder="1" applyAlignment="1">
      <alignment horizontal="right"/>
    </xf>
    <xf numFmtId="164" fontId="0" fillId="42" borderId="27" xfId="42" applyNumberFormat="1" applyFont="1" applyFill="1" applyBorder="1" applyAlignment="1">
      <alignment horizontal="right"/>
    </xf>
    <xf numFmtId="0" fontId="0" fillId="42" borderId="11" xfId="0" applyFill="1" applyBorder="1" applyAlignment="1">
      <alignment horizontal="left"/>
    </xf>
    <xf numFmtId="0" fontId="0" fillId="42" borderId="11" xfId="0" applyFill="1" applyBorder="1" applyAlignment="1">
      <alignment horizontal="right"/>
    </xf>
    <xf numFmtId="164" fontId="0" fillId="42" borderId="11" xfId="42" applyNumberFormat="1" applyFont="1" applyFill="1" applyBorder="1" applyAlignment="1">
      <alignment horizontal="right"/>
    </xf>
    <xf numFmtId="0" fontId="0" fillId="42" borderId="16" xfId="0" applyFill="1" applyBorder="1" applyAlignment="1">
      <alignment horizontal="left"/>
    </xf>
    <xf numFmtId="0" fontId="0" fillId="42" borderId="16" xfId="0" applyFill="1" applyBorder="1" applyAlignment="1">
      <alignment horizontal="right"/>
    </xf>
    <xf numFmtId="164" fontId="0" fillId="42" borderId="16" xfId="42" applyNumberFormat="1" applyFont="1" applyFill="1" applyBorder="1" applyAlignment="1">
      <alignment horizontal="right"/>
    </xf>
    <xf numFmtId="164" fontId="0" fillId="44" borderId="27" xfId="42" applyNumberFormat="1" applyFont="1" applyFill="1" applyBorder="1" applyAlignment="1">
      <alignment horizontal="right"/>
    </xf>
    <xf numFmtId="0" fontId="0" fillId="44" borderId="11" xfId="0" applyFill="1" applyBorder="1" applyAlignment="1">
      <alignment horizontal="center" vertical="center" wrapText="1"/>
    </xf>
    <xf numFmtId="0" fontId="0" fillId="44" borderId="16" xfId="0" applyFill="1" applyBorder="1" applyAlignment="1">
      <alignment horizontal="center" vertical="center" wrapText="1"/>
    </xf>
    <xf numFmtId="164" fontId="0" fillId="44" borderId="23" xfId="42" applyNumberFormat="1" applyFont="1" applyFill="1" applyBorder="1" applyAlignment="1">
      <alignment horizontal="right"/>
    </xf>
    <xf numFmtId="164" fontId="0" fillId="43" borderId="23" xfId="42" applyNumberFormat="1" applyFont="1" applyFill="1" applyBorder="1" applyAlignment="1">
      <alignment horizontal="right"/>
    </xf>
    <xf numFmtId="164" fontId="0" fillId="42" borderId="25" xfId="42" applyNumberFormat="1" applyFont="1" applyFill="1" applyBorder="1" applyAlignment="1">
      <alignment horizontal="right"/>
    </xf>
    <xf numFmtId="164" fontId="0" fillId="42" borderId="23" xfId="42" applyNumberFormat="1" applyFont="1" applyFill="1" applyBorder="1" applyAlignment="1">
      <alignment horizontal="right"/>
    </xf>
    <xf numFmtId="0" fontId="0" fillId="37" borderId="15" xfId="0" applyFill="1" applyBorder="1"/>
    <xf numFmtId="0" fontId="0" fillId="37" borderId="13" xfId="0" applyFill="1" applyBorder="1" applyAlignment="1"/>
    <xf numFmtId="0" fontId="0" fillId="37" borderId="13" xfId="0" applyFill="1" applyBorder="1"/>
    <xf numFmtId="0" fontId="0" fillId="44" borderId="0" xfId="0" applyFill="1" applyBorder="1"/>
    <xf numFmtId="0" fontId="0" fillId="44" borderId="13" xfId="0" applyFill="1" applyBorder="1" applyAlignment="1">
      <alignment horizontal="center"/>
    </xf>
    <xf numFmtId="0" fontId="0" fillId="44" borderId="0" xfId="0" applyFill="1" applyBorder="1" applyAlignment="1">
      <alignment horizontal="center"/>
    </xf>
    <xf numFmtId="0" fontId="13" fillId="33" borderId="13" xfId="0" applyFont="1" applyFill="1" applyBorder="1" applyAlignment="1">
      <alignment horizontal="center"/>
    </xf>
    <xf numFmtId="0" fontId="13" fillId="33" borderId="14" xfId="0" applyFont="1" applyFill="1" applyBorder="1" applyAlignment="1">
      <alignment horizontal="center"/>
    </xf>
    <xf numFmtId="164" fontId="0" fillId="44" borderId="14" xfId="42" applyNumberFormat="1" applyFont="1" applyFill="1" applyBorder="1" applyAlignment="1">
      <alignment horizontal="center"/>
    </xf>
    <xf numFmtId="0" fontId="0" fillId="37" borderId="13" xfId="0" applyFill="1" applyBorder="1" applyAlignment="1">
      <alignment horizontal="center"/>
    </xf>
    <xf numFmtId="0" fontId="0" fillId="43" borderId="13" xfId="0" applyFill="1" applyBorder="1" applyAlignment="1">
      <alignment horizontal="center"/>
    </xf>
    <xf numFmtId="164" fontId="0" fillId="43" borderId="14" xfId="42" applyNumberFormat="1" applyFont="1" applyFill="1" applyBorder="1" applyAlignment="1">
      <alignment horizontal="center"/>
    </xf>
    <xf numFmtId="0" fontId="0" fillId="37" borderId="15" xfId="0" applyFill="1" applyBorder="1" applyAlignment="1">
      <alignment horizontal="center"/>
    </xf>
    <xf numFmtId="0" fontId="13" fillId="33" borderId="10" xfId="0" applyFont="1" applyFill="1" applyBorder="1"/>
    <xf numFmtId="0" fontId="13" fillId="33" borderId="11" xfId="0" applyFont="1" applyFill="1" applyBorder="1" applyAlignment="1">
      <alignment horizontal="left"/>
    </xf>
    <xf numFmtId="0" fontId="0" fillId="37" borderId="0" xfId="0" applyFill="1" applyBorder="1" applyAlignment="1">
      <alignment horizontal="center"/>
    </xf>
    <xf numFmtId="0" fontId="0" fillId="37" borderId="16" xfId="0" applyFill="1" applyBorder="1" applyAlignment="1">
      <alignment horizontal="center"/>
    </xf>
    <xf numFmtId="0" fontId="0" fillId="43" borderId="0" xfId="0" applyFill="1" applyBorder="1" applyAlignment="1">
      <alignment horizontal="center"/>
    </xf>
    <xf numFmtId="164" fontId="0" fillId="37" borderId="17" xfId="0" applyNumberFormat="1" applyFill="1" applyBorder="1" applyAlignment="1">
      <alignment horizontal="center"/>
    </xf>
    <xf numFmtId="0" fontId="13" fillId="33" borderId="0" xfId="0" applyFont="1" applyFill="1" applyBorder="1" applyAlignment="1">
      <alignment horizontal="center"/>
    </xf>
    <xf numFmtId="0" fontId="0" fillId="0" borderId="0" xfId="0" applyBorder="1" applyAlignment="1">
      <alignment horizontal="center"/>
    </xf>
    <xf numFmtId="0" fontId="28" fillId="43" borderId="0" xfId="0" applyFont="1" applyFill="1" applyBorder="1" applyAlignment="1">
      <alignment horizontal="left"/>
    </xf>
    <xf numFmtId="0" fontId="28" fillId="0" borderId="0" xfId="0" applyFont="1" applyBorder="1"/>
    <xf numFmtId="3" fontId="28" fillId="43" borderId="0" xfId="0" applyNumberFormat="1" applyFont="1" applyFill="1" applyBorder="1" applyAlignment="1">
      <alignment horizontal="center"/>
    </xf>
    <xf numFmtId="0" fontId="26" fillId="0" borderId="0" xfId="0" applyFont="1" applyFill="1" applyBorder="1" applyAlignment="1">
      <alignment horizontal="left"/>
    </xf>
    <xf numFmtId="0" fontId="0" fillId="0" borderId="0" xfId="0" applyFont="1" applyBorder="1"/>
    <xf numFmtId="164" fontId="0" fillId="0" borderId="0" xfId="0" applyNumberFormat="1" applyFont="1" applyBorder="1"/>
    <xf numFmtId="164" fontId="26" fillId="0" borderId="0" xfId="0" applyNumberFormat="1" applyFont="1" applyBorder="1"/>
    <xf numFmtId="0" fontId="13" fillId="33" borderId="13" xfId="0" applyFont="1" applyFill="1" applyBorder="1"/>
    <xf numFmtId="0" fontId="26" fillId="43" borderId="13" xfId="0" applyFont="1" applyFill="1" applyBorder="1"/>
    <xf numFmtId="164" fontId="0" fillId="37" borderId="14" xfId="0" applyNumberFormat="1" applyFill="1" applyBorder="1" applyAlignment="1">
      <alignment horizontal="center"/>
    </xf>
    <xf numFmtId="3" fontId="28" fillId="43" borderId="13" xfId="0" applyNumberFormat="1" applyFont="1" applyFill="1" applyBorder="1" applyAlignment="1">
      <alignment horizontal="center"/>
    </xf>
    <xf numFmtId="164" fontId="28" fillId="43" borderId="14" xfId="42" applyNumberFormat="1" applyFont="1" applyFill="1" applyBorder="1" applyAlignment="1">
      <alignment horizontal="center"/>
    </xf>
    <xf numFmtId="0" fontId="22" fillId="35" borderId="0" xfId="0" applyFont="1" applyFill="1" applyBorder="1" applyAlignment="1"/>
    <xf numFmtId="165" fontId="0" fillId="0" borderId="0" xfId="42" applyNumberFormat="1" applyFont="1" applyFill="1" applyBorder="1"/>
    <xf numFmtId="0" fontId="50" fillId="0" borderId="0" xfId="0" applyFont="1"/>
    <xf numFmtId="0" fontId="22" fillId="0" borderId="0" xfId="0" applyFont="1" applyFill="1" applyBorder="1" applyAlignment="1"/>
    <xf numFmtId="165" fontId="0" fillId="0" borderId="0" xfId="0" applyNumberFormat="1" applyFont="1" applyFill="1" applyAlignment="1">
      <alignment horizontal="center"/>
    </xf>
    <xf numFmtId="165" fontId="0" fillId="0" borderId="0" xfId="0" applyNumberFormat="1" applyFont="1" applyFill="1" applyBorder="1" applyAlignment="1">
      <alignment horizontal="center"/>
    </xf>
    <xf numFmtId="0" fontId="0" fillId="0" borderId="16" xfId="0" applyFill="1" applyBorder="1"/>
    <xf numFmtId="165" fontId="0" fillId="0" borderId="16" xfId="0" applyNumberFormat="1" applyFont="1" applyFill="1" applyBorder="1" applyAlignment="1">
      <alignment horizontal="center"/>
    </xf>
    <xf numFmtId="164" fontId="0" fillId="0" borderId="11" xfId="42" applyNumberFormat="1" applyFont="1" applyFill="1" applyBorder="1" applyAlignment="1">
      <alignment horizontal="right"/>
    </xf>
    <xf numFmtId="164" fontId="0" fillId="0" borderId="12" xfId="42" applyNumberFormat="1" applyFont="1" applyFill="1" applyBorder="1" applyAlignment="1">
      <alignment horizontal="right"/>
    </xf>
    <xf numFmtId="164" fontId="0" fillId="0" borderId="16" xfId="42" applyNumberFormat="1" applyFont="1" applyFill="1" applyBorder="1" applyAlignment="1">
      <alignment horizontal="right"/>
    </xf>
    <xf numFmtId="164" fontId="0" fillId="0" borderId="17" xfId="42" applyNumberFormat="1" applyFont="1" applyFill="1" applyBorder="1" applyAlignment="1">
      <alignment horizontal="right"/>
    </xf>
    <xf numFmtId="164" fontId="0" fillId="38" borderId="11" xfId="42" applyNumberFormat="1" applyFont="1" applyFill="1" applyBorder="1" applyAlignment="1">
      <alignment horizontal="right"/>
    </xf>
    <xf numFmtId="164" fontId="0" fillId="38" borderId="12" xfId="42" applyNumberFormat="1" applyFont="1" applyFill="1" applyBorder="1" applyAlignment="1">
      <alignment horizontal="right"/>
    </xf>
    <xf numFmtId="164" fontId="0" fillId="38" borderId="16" xfId="42" applyNumberFormat="1" applyFont="1" applyFill="1" applyBorder="1" applyAlignment="1">
      <alignment horizontal="right"/>
    </xf>
    <xf numFmtId="164" fontId="0" fillId="38" borderId="17" xfId="42" applyNumberFormat="1" applyFont="1" applyFill="1" applyBorder="1" applyAlignment="1">
      <alignment horizontal="right"/>
    </xf>
    <xf numFmtId="0" fontId="0" fillId="46" borderId="0" xfId="0" applyFill="1"/>
    <xf numFmtId="1" fontId="48" fillId="33" borderId="0" xfId="0" applyNumberFormat="1" applyFont="1" applyFill="1" applyBorder="1" applyAlignment="1">
      <alignment horizontal="center"/>
    </xf>
    <xf numFmtId="164" fontId="48" fillId="33" borderId="0" xfId="42" applyNumberFormat="1" applyFont="1" applyFill="1" applyBorder="1" applyAlignment="1">
      <alignment horizontal="center"/>
    </xf>
    <xf numFmtId="1" fontId="20" fillId="46" borderId="0" xfId="0" applyNumberFormat="1" applyFont="1" applyFill="1" applyBorder="1" applyAlignment="1">
      <alignment horizontal="center"/>
    </xf>
    <xf numFmtId="0" fontId="0" fillId="46" borderId="13" xfId="0" applyFill="1" applyBorder="1"/>
    <xf numFmtId="0" fontId="0" fillId="46" borderId="0" xfId="0" applyFill="1" applyBorder="1" applyAlignment="1">
      <alignment horizontal="left"/>
    </xf>
    <xf numFmtId="164" fontId="0" fillId="46" borderId="0" xfId="42" applyNumberFormat="1" applyFont="1" applyFill="1" applyBorder="1"/>
    <xf numFmtId="0" fontId="0" fillId="46" borderId="0" xfId="0" applyFill="1" applyAlignment="1">
      <alignment horizontal="left"/>
    </xf>
    <xf numFmtId="164" fontId="0" fillId="46" borderId="0" xfId="42" applyNumberFormat="1" applyFont="1" applyFill="1"/>
    <xf numFmtId="0" fontId="0" fillId="0" borderId="0" xfId="0" applyFill="1" applyAlignment="1">
      <alignment horizontal="left"/>
    </xf>
    <xf numFmtId="164" fontId="0" fillId="0" borderId="0" xfId="42" applyNumberFormat="1" applyFont="1" applyFill="1"/>
    <xf numFmtId="0" fontId="20" fillId="38" borderId="10" xfId="0" applyFont="1" applyFill="1" applyBorder="1"/>
    <xf numFmtId="1" fontId="20" fillId="38" borderId="10" xfId="0" applyNumberFormat="1" applyFont="1" applyFill="1" applyBorder="1" applyAlignment="1">
      <alignment horizontal="left"/>
    </xf>
    <xf numFmtId="1" fontId="20" fillId="38" borderId="11" xfId="0" applyNumberFormat="1" applyFont="1" applyFill="1" applyBorder="1" applyAlignment="1">
      <alignment horizontal="left"/>
    </xf>
    <xf numFmtId="164" fontId="20" fillId="38" borderId="11" xfId="42" applyNumberFormat="1" applyFont="1" applyFill="1" applyBorder="1" applyAlignment="1">
      <alignment horizontal="left"/>
    </xf>
    <xf numFmtId="164" fontId="20" fillId="38" borderId="12" xfId="42" applyNumberFormat="1" applyFont="1" applyFill="1" applyBorder="1"/>
    <xf numFmtId="0" fontId="0" fillId="38" borderId="14" xfId="0" applyFill="1" applyBorder="1"/>
    <xf numFmtId="0" fontId="20" fillId="38" borderId="15" xfId="0" applyFont="1" applyFill="1" applyBorder="1"/>
    <xf numFmtId="0" fontId="20" fillId="38" borderId="16" xfId="0" applyFont="1" applyFill="1" applyBorder="1" applyAlignment="1">
      <alignment horizontal="left"/>
    </xf>
    <xf numFmtId="0" fontId="0" fillId="38" borderId="16" xfId="0" applyFill="1" applyBorder="1"/>
    <xf numFmtId="0" fontId="0" fillId="38" borderId="17" xfId="0" applyFill="1" applyBorder="1"/>
    <xf numFmtId="0" fontId="42" fillId="39" borderId="11" xfId="0" applyFont="1" applyFill="1" applyBorder="1" applyAlignment="1">
      <alignment horizontal="left"/>
    </xf>
    <xf numFmtId="0" fontId="20" fillId="38" borderId="11" xfId="0" applyFont="1" applyFill="1" applyBorder="1" applyAlignment="1">
      <alignment horizontal="left"/>
    </xf>
    <xf numFmtId="0" fontId="20" fillId="38" borderId="13" xfId="0" applyFont="1" applyFill="1" applyBorder="1" applyAlignment="1">
      <alignment horizontal="left"/>
    </xf>
    <xf numFmtId="0" fontId="20" fillId="38" borderId="15" xfId="0" applyFont="1" applyFill="1" applyBorder="1" applyAlignment="1">
      <alignment horizontal="left"/>
    </xf>
    <xf numFmtId="0" fontId="42" fillId="39" borderId="11" xfId="0" applyFont="1" applyFill="1" applyBorder="1"/>
    <xf numFmtId="164" fontId="20" fillId="38" borderId="11" xfId="42" applyNumberFormat="1" applyFont="1" applyFill="1" applyBorder="1"/>
    <xf numFmtId="0" fontId="30" fillId="44" borderId="0" xfId="44" applyFill="1" applyAlignment="1">
      <alignment horizontal="center"/>
    </xf>
    <xf numFmtId="0" fontId="40" fillId="41" borderId="0" xfId="0" applyFont="1" applyFill="1" applyAlignment="1">
      <alignment vertical="center"/>
    </xf>
    <xf numFmtId="0" fontId="40" fillId="45" borderId="0" xfId="0" applyFont="1" applyFill="1" applyAlignment="1">
      <alignment vertical="center"/>
    </xf>
    <xf numFmtId="0" fontId="55" fillId="45" borderId="0" xfId="44" applyFont="1" applyFill="1" applyAlignment="1">
      <alignment horizontal="right" vertical="center"/>
    </xf>
    <xf numFmtId="1" fontId="42" fillId="39" borderId="10" xfId="0" applyNumberFormat="1" applyFont="1" applyFill="1" applyBorder="1" applyAlignment="1">
      <alignment horizontal="center"/>
    </xf>
    <xf numFmtId="1" fontId="42" fillId="39" borderId="11" xfId="0" applyNumberFormat="1" applyFont="1" applyFill="1" applyBorder="1" applyAlignment="1">
      <alignment horizontal="center"/>
    </xf>
    <xf numFmtId="1" fontId="47" fillId="33" borderId="11" xfId="0" applyNumberFormat="1" applyFont="1" applyFill="1" applyBorder="1" applyAlignment="1">
      <alignment horizontal="center"/>
    </xf>
    <xf numFmtId="1" fontId="20" fillId="38" borderId="13" xfId="0" applyNumberFormat="1" applyFont="1" applyFill="1" applyBorder="1" applyAlignment="1">
      <alignment horizontal="center"/>
    </xf>
    <xf numFmtId="1" fontId="20" fillId="0" borderId="13" xfId="0" applyNumberFormat="1" applyFont="1" applyFill="1" applyBorder="1" applyAlignment="1">
      <alignment horizontal="center"/>
    </xf>
    <xf numFmtId="1" fontId="20" fillId="0" borderId="13" xfId="0" applyNumberFormat="1" applyFont="1" applyBorder="1" applyAlignment="1">
      <alignment horizontal="center"/>
    </xf>
    <xf numFmtId="1" fontId="20" fillId="0" borderId="15" xfId="0" applyNumberFormat="1" applyFont="1" applyBorder="1" applyAlignment="1">
      <alignment horizontal="center"/>
    </xf>
    <xf numFmtId="1" fontId="20" fillId="0" borderId="16" xfId="0" applyNumberFormat="1" applyFont="1" applyFill="1" applyBorder="1" applyAlignment="1">
      <alignment horizontal="center"/>
    </xf>
    <xf numFmtId="164" fontId="48" fillId="33" borderId="16" xfId="42" applyNumberFormat="1" applyFont="1" applyFill="1" applyBorder="1" applyAlignment="1">
      <alignment horizontal="center"/>
    </xf>
    <xf numFmtId="0" fontId="20" fillId="0" borderId="13" xfId="0" applyFont="1" applyBorder="1"/>
    <xf numFmtId="0" fontId="20" fillId="0" borderId="14" xfId="0" applyFont="1" applyBorder="1" applyAlignment="1">
      <alignment horizontal="left"/>
    </xf>
    <xf numFmtId="0" fontId="20" fillId="0" borderId="15" xfId="0" applyFont="1" applyBorder="1"/>
    <xf numFmtId="0" fontId="20" fillId="0" borderId="17" xfId="0" applyFont="1" applyBorder="1" applyAlignment="1">
      <alignment horizontal="left"/>
    </xf>
    <xf numFmtId="0" fontId="42" fillId="39" borderId="12" xfId="0" applyFont="1" applyFill="1" applyBorder="1" applyAlignment="1">
      <alignment horizontal="center"/>
    </xf>
    <xf numFmtId="164" fontId="20" fillId="38" borderId="14" xfId="42" applyNumberFormat="1" applyFont="1" applyFill="1" applyBorder="1" applyAlignment="1">
      <alignment horizontal="center"/>
    </xf>
    <xf numFmtId="164" fontId="20" fillId="0" borderId="14" xfId="42" applyNumberFormat="1" applyFont="1" applyFill="1" applyBorder="1" applyAlignment="1">
      <alignment horizontal="center"/>
    </xf>
    <xf numFmtId="164" fontId="20" fillId="0" borderId="17" xfId="42" applyNumberFormat="1" applyFont="1" applyFill="1" applyBorder="1" applyAlignment="1">
      <alignment horizontal="center"/>
    </xf>
    <xf numFmtId="164" fontId="47" fillId="33" borderId="11" xfId="42" applyNumberFormat="1" applyFont="1" applyFill="1" applyBorder="1" applyAlignment="1">
      <alignment horizontal="center"/>
    </xf>
    <xf numFmtId="1" fontId="20" fillId="0" borderId="15" xfId="0" applyNumberFormat="1" applyFont="1" applyFill="1" applyBorder="1" applyAlignment="1">
      <alignment horizontal="center"/>
    </xf>
    <xf numFmtId="164" fontId="20" fillId="0" borderId="14" xfId="42" applyNumberFormat="1" applyFont="1" applyBorder="1" applyAlignment="1">
      <alignment horizontal="center"/>
    </xf>
    <xf numFmtId="164" fontId="20" fillId="0" borderId="17" xfId="42" applyNumberFormat="1" applyFont="1" applyBorder="1" applyAlignment="1">
      <alignment horizontal="center"/>
    </xf>
    <xf numFmtId="0" fontId="44" fillId="38" borderId="13" xfId="0" applyFont="1" applyFill="1" applyBorder="1"/>
    <xf numFmtId="0" fontId="44" fillId="38" borderId="14" xfId="0" applyFont="1" applyFill="1" applyBorder="1" applyAlignment="1">
      <alignment horizontal="left"/>
    </xf>
    <xf numFmtId="1" fontId="44" fillId="38" borderId="13" xfId="0" applyNumberFormat="1" applyFont="1" applyFill="1" applyBorder="1" applyAlignment="1">
      <alignment horizontal="center"/>
    </xf>
    <xf numFmtId="164" fontId="44" fillId="38" borderId="14" xfId="42" applyNumberFormat="1" applyFont="1" applyFill="1" applyBorder="1" applyAlignment="1">
      <alignment horizontal="center"/>
    </xf>
    <xf numFmtId="164" fontId="43" fillId="0" borderId="14" xfId="42" applyNumberFormat="1" applyFont="1" applyFill="1" applyBorder="1" applyAlignment="1">
      <alignment horizontal="center"/>
    </xf>
    <xf numFmtId="164" fontId="43" fillId="38" borderId="14" xfId="42" applyNumberFormat="1" applyFont="1" applyFill="1" applyBorder="1" applyAlignment="1">
      <alignment horizontal="center"/>
    </xf>
    <xf numFmtId="164" fontId="44" fillId="38" borderId="14" xfId="42" applyNumberFormat="1" applyFont="1" applyFill="1" applyBorder="1"/>
    <xf numFmtId="1" fontId="20" fillId="40" borderId="13" xfId="0" applyNumberFormat="1" applyFont="1" applyFill="1" applyBorder="1" applyAlignment="1">
      <alignment horizontal="center"/>
    </xf>
    <xf numFmtId="164" fontId="20" fillId="40" borderId="14" xfId="42" applyNumberFormat="1" applyFont="1" applyFill="1" applyBorder="1" applyAlignment="1">
      <alignment horizontal="center"/>
    </xf>
    <xf numFmtId="1" fontId="20" fillId="40" borderId="15" xfId="0" applyNumberFormat="1" applyFont="1" applyFill="1" applyBorder="1" applyAlignment="1">
      <alignment horizontal="center"/>
    </xf>
    <xf numFmtId="1" fontId="20" fillId="40" borderId="16" xfId="0" applyNumberFormat="1" applyFont="1" applyFill="1" applyBorder="1" applyAlignment="1">
      <alignment horizontal="center"/>
    </xf>
    <xf numFmtId="164" fontId="20" fillId="40" borderId="17" xfId="42" applyNumberFormat="1" applyFont="1" applyFill="1" applyBorder="1" applyAlignment="1">
      <alignment horizontal="center"/>
    </xf>
    <xf numFmtId="164" fontId="20" fillId="40" borderId="14" xfId="42" applyNumberFormat="1" applyFont="1" applyFill="1" applyBorder="1"/>
    <xf numFmtId="164" fontId="20" fillId="40" borderId="17" xfId="42" applyNumberFormat="1" applyFont="1" applyFill="1" applyBorder="1"/>
    <xf numFmtId="1" fontId="20" fillId="46" borderId="13" xfId="0" applyNumberFormat="1" applyFont="1" applyFill="1" applyBorder="1" applyAlignment="1">
      <alignment horizontal="center"/>
    </xf>
    <xf numFmtId="0" fontId="20" fillId="46" borderId="14" xfId="0" applyFont="1" applyFill="1" applyBorder="1" applyAlignment="1">
      <alignment horizontal="center"/>
    </xf>
    <xf numFmtId="0" fontId="20" fillId="0" borderId="14" xfId="0" applyFont="1" applyBorder="1" applyAlignment="1">
      <alignment horizontal="center"/>
    </xf>
    <xf numFmtId="1" fontId="20" fillId="46" borderId="15" xfId="0" applyNumberFormat="1" applyFont="1" applyFill="1" applyBorder="1" applyAlignment="1">
      <alignment horizontal="center"/>
    </xf>
    <xf numFmtId="1" fontId="20" fillId="46" borderId="16" xfId="0" applyNumberFormat="1" applyFont="1" applyFill="1" applyBorder="1" applyAlignment="1">
      <alignment horizontal="center"/>
    </xf>
    <xf numFmtId="0" fontId="20" fillId="46" borderId="17" xfId="0" applyFont="1" applyFill="1" applyBorder="1" applyAlignment="1">
      <alignment horizontal="center"/>
    </xf>
    <xf numFmtId="0" fontId="20" fillId="0" borderId="14" xfId="0" applyFont="1" applyFill="1" applyBorder="1"/>
    <xf numFmtId="0" fontId="20" fillId="46" borderId="14" xfId="0" applyFont="1" applyFill="1" applyBorder="1"/>
    <xf numFmtId="0" fontId="20" fillId="46" borderId="17" xfId="0" applyFont="1" applyFill="1" applyBorder="1"/>
    <xf numFmtId="0" fontId="20" fillId="46" borderId="13" xfId="0" applyFont="1" applyFill="1" applyBorder="1"/>
    <xf numFmtId="0" fontId="20" fillId="46" borderId="14" xfId="0" applyFont="1" applyFill="1" applyBorder="1" applyAlignment="1">
      <alignment horizontal="left"/>
    </xf>
    <xf numFmtId="0" fontId="20" fillId="46" borderId="15" xfId="0" applyFont="1" applyFill="1" applyBorder="1"/>
    <xf numFmtId="0" fontId="20" fillId="46" borderId="17" xfId="0" applyFont="1" applyFill="1" applyBorder="1" applyAlignment="1">
      <alignment horizontal="left"/>
    </xf>
    <xf numFmtId="0" fontId="20" fillId="0" borderId="13" xfId="0" applyFont="1" applyFill="1" applyBorder="1" applyAlignment="1">
      <alignment horizontal="center"/>
    </xf>
    <xf numFmtId="0" fontId="20" fillId="46" borderId="13" xfId="0" applyFont="1" applyFill="1" applyBorder="1" applyAlignment="1">
      <alignment horizontal="center"/>
    </xf>
    <xf numFmtId="0" fontId="20" fillId="0" borderId="13" xfId="0" applyFont="1" applyBorder="1" applyAlignment="1">
      <alignment horizontal="center"/>
    </xf>
    <xf numFmtId="0" fontId="20" fillId="46" borderId="15" xfId="0" applyFont="1" applyFill="1" applyBorder="1" applyAlignment="1">
      <alignment horizontal="center"/>
    </xf>
    <xf numFmtId="0" fontId="42" fillId="39" borderId="15" xfId="0" applyFont="1" applyFill="1" applyBorder="1"/>
    <xf numFmtId="0" fontId="42" fillId="39" borderId="17" xfId="0" applyFont="1" applyFill="1" applyBorder="1" applyAlignment="1">
      <alignment horizontal="left"/>
    </xf>
    <xf numFmtId="1" fontId="42" fillId="39" borderId="15" xfId="0" applyNumberFormat="1" applyFont="1" applyFill="1" applyBorder="1" applyAlignment="1">
      <alignment horizontal="center"/>
    </xf>
    <xf numFmtId="1" fontId="42" fillId="39" borderId="16" xfId="0" applyNumberFormat="1" applyFont="1" applyFill="1" applyBorder="1" applyAlignment="1">
      <alignment horizontal="center"/>
    </xf>
    <xf numFmtId="1" fontId="47" fillId="33" borderId="16" xfId="0" applyNumberFormat="1" applyFont="1" applyFill="1" applyBorder="1" applyAlignment="1">
      <alignment horizontal="center"/>
    </xf>
    <xf numFmtId="0" fontId="42" fillId="39" borderId="17" xfId="0" applyFont="1" applyFill="1" applyBorder="1" applyAlignment="1">
      <alignment horizontal="center"/>
    </xf>
    <xf numFmtId="164" fontId="47" fillId="33" borderId="16" xfId="42" applyNumberFormat="1" applyFont="1" applyFill="1" applyBorder="1" applyAlignment="1">
      <alignment horizontal="center"/>
    </xf>
    <xf numFmtId="0" fontId="42" fillId="39" borderId="17" xfId="0" applyFont="1" applyFill="1" applyBorder="1"/>
    <xf numFmtId="0" fontId="42" fillId="39" borderId="16" xfId="0" applyFont="1" applyFill="1" applyBorder="1" applyAlignment="1">
      <alignment horizontal="left"/>
    </xf>
    <xf numFmtId="0" fontId="56" fillId="45" borderId="0" xfId="0" applyFont="1" applyFill="1" applyAlignment="1">
      <alignment vertical="center"/>
    </xf>
    <xf numFmtId="0" fontId="1" fillId="0" borderId="0" xfId="0" applyFont="1"/>
    <xf numFmtId="0" fontId="13" fillId="45" borderId="0" xfId="0" applyFont="1" applyFill="1" applyBorder="1"/>
    <xf numFmtId="0" fontId="17" fillId="45" borderId="0" xfId="0" applyFont="1" applyFill="1" applyBorder="1"/>
    <xf numFmtId="0" fontId="20" fillId="46" borderId="0" xfId="0" applyFont="1" applyFill="1" applyBorder="1" applyAlignment="1">
      <alignment horizontal="center"/>
    </xf>
    <xf numFmtId="0" fontId="42" fillId="39" borderId="31" xfId="0" applyFont="1" applyFill="1" applyBorder="1"/>
    <xf numFmtId="0" fontId="42" fillId="39" borderId="32" xfId="0" applyFont="1" applyFill="1" applyBorder="1" applyAlignment="1">
      <alignment horizontal="left"/>
    </xf>
    <xf numFmtId="1" fontId="42" fillId="39" borderId="31" xfId="0" applyNumberFormat="1" applyFont="1" applyFill="1" applyBorder="1" applyAlignment="1">
      <alignment horizontal="center"/>
    </xf>
    <xf numFmtId="1" fontId="42" fillId="39" borderId="18" xfId="0" applyNumberFormat="1" applyFont="1" applyFill="1" applyBorder="1" applyAlignment="1">
      <alignment horizontal="center"/>
    </xf>
    <xf numFmtId="1" fontId="47" fillId="33" borderId="18" xfId="0" applyNumberFormat="1" applyFont="1" applyFill="1" applyBorder="1" applyAlignment="1">
      <alignment horizontal="center"/>
    </xf>
    <xf numFmtId="0" fontId="42" fillId="39" borderId="32" xfId="0" applyFont="1" applyFill="1" applyBorder="1" applyAlignment="1">
      <alignment horizontal="center"/>
    </xf>
    <xf numFmtId="164" fontId="47" fillId="33" borderId="18" xfId="42" applyNumberFormat="1" applyFont="1" applyFill="1" applyBorder="1" applyAlignment="1">
      <alignment horizontal="center"/>
    </xf>
    <xf numFmtId="0" fontId="42" fillId="39" borderId="32" xfId="0" applyFont="1" applyFill="1" applyBorder="1"/>
    <xf numFmtId="0" fontId="20" fillId="0" borderId="14" xfId="0" applyFont="1" applyBorder="1"/>
    <xf numFmtId="1" fontId="20" fillId="0" borderId="16" xfId="0" applyNumberFormat="1" applyFont="1" applyBorder="1" applyAlignment="1">
      <alignment horizontal="center"/>
    </xf>
    <xf numFmtId="0" fontId="20" fillId="0" borderId="16" xfId="0" applyFont="1" applyBorder="1" applyAlignment="1">
      <alignment horizontal="center"/>
    </xf>
    <xf numFmtId="0" fontId="20" fillId="0" borderId="17" xfId="0" applyFont="1" applyBorder="1"/>
    <xf numFmtId="0" fontId="42" fillId="39" borderId="11" xfId="0" applyFont="1" applyFill="1" applyBorder="1" applyAlignment="1">
      <alignment horizontal="center"/>
    </xf>
    <xf numFmtId="0" fontId="42" fillId="39" borderId="18" xfId="0" applyFont="1" applyFill="1" applyBorder="1" applyAlignment="1">
      <alignment horizontal="center"/>
    </xf>
    <xf numFmtId="0" fontId="20" fillId="0" borderId="0" xfId="0" applyFont="1" applyFill="1" applyBorder="1" applyAlignment="1">
      <alignment horizontal="center"/>
    </xf>
    <xf numFmtId="0" fontId="20" fillId="0" borderId="17" xfId="0" applyFont="1" applyBorder="1" applyAlignment="1">
      <alignment horizontal="center"/>
    </xf>
    <xf numFmtId="0" fontId="20" fillId="0" borderId="16" xfId="0" applyFont="1" applyBorder="1" applyAlignment="1">
      <alignment horizontal="left"/>
    </xf>
    <xf numFmtId="0" fontId="42" fillId="39" borderId="16" xfId="0" applyFont="1" applyFill="1" applyBorder="1" applyAlignment="1">
      <alignment horizontal="center"/>
    </xf>
    <xf numFmtId="0" fontId="20" fillId="0" borderId="11" xfId="0" applyFont="1" applyFill="1" applyBorder="1" applyAlignment="1">
      <alignment horizontal="left"/>
    </xf>
    <xf numFmtId="1" fontId="20" fillId="0" borderId="11" xfId="0" applyNumberFormat="1" applyFont="1" applyFill="1" applyBorder="1" applyAlignment="1">
      <alignment horizontal="center"/>
    </xf>
    <xf numFmtId="164" fontId="48" fillId="33" borderId="11" xfId="42" applyNumberFormat="1" applyFont="1" applyFill="1" applyBorder="1" applyAlignment="1">
      <alignment horizontal="center"/>
    </xf>
    <xf numFmtId="0" fontId="20" fillId="0" borderId="11" xfId="0" applyFont="1" applyFill="1" applyBorder="1"/>
    <xf numFmtId="0" fontId="20" fillId="0" borderId="11" xfId="0" applyFont="1" applyFill="1" applyBorder="1" applyAlignment="1">
      <alignment horizontal="center"/>
    </xf>
    <xf numFmtId="0" fontId="20" fillId="0" borderId="12" xfId="0" applyFont="1" applyFill="1" applyBorder="1"/>
    <xf numFmtId="0" fontId="0" fillId="0" borderId="18" xfId="0" applyBorder="1"/>
    <xf numFmtId="0" fontId="0" fillId="0" borderId="18" xfId="0" applyBorder="1" applyAlignment="1">
      <alignment horizontal="center"/>
    </xf>
    <xf numFmtId="3" fontId="0" fillId="0" borderId="0" xfId="0" applyNumberFormat="1" applyAlignment="1">
      <alignment horizontal="center"/>
    </xf>
    <xf numFmtId="0" fontId="0" fillId="0" borderId="0" xfId="0" applyAlignment="1">
      <alignment horizontal="center"/>
    </xf>
    <xf numFmtId="166" fontId="0" fillId="0" borderId="0" xfId="0" applyNumberFormat="1" applyAlignment="1">
      <alignment horizontal="center"/>
    </xf>
    <xf numFmtId="164" fontId="0" fillId="0" borderId="0" xfId="42" applyNumberFormat="1" applyFont="1" applyAlignment="1">
      <alignment horizontal="center"/>
    </xf>
    <xf numFmtId="0" fontId="57" fillId="0" borderId="0" xfId="0" applyFont="1" applyFill="1" applyBorder="1"/>
    <xf numFmtId="0" fontId="0" fillId="0" borderId="18" xfId="0" applyFill="1" applyBorder="1"/>
    <xf numFmtId="165" fontId="0" fillId="0" borderId="18" xfId="0" applyNumberFormat="1" applyFont="1" applyFill="1" applyBorder="1" applyAlignment="1">
      <alignment horizontal="center"/>
    </xf>
    <xf numFmtId="165" fontId="0" fillId="0" borderId="34" xfId="0" applyNumberFormat="1" applyFont="1" applyFill="1" applyBorder="1" applyAlignment="1">
      <alignment horizontal="right"/>
    </xf>
    <xf numFmtId="0" fontId="0" fillId="0" borderId="36" xfId="0" applyFill="1" applyBorder="1"/>
    <xf numFmtId="0" fontId="58" fillId="0" borderId="0" xfId="0" applyFont="1" applyFill="1" applyAlignment="1">
      <alignment horizontal="left"/>
    </xf>
    <xf numFmtId="0" fontId="58" fillId="0" borderId="0" xfId="0" applyFont="1" applyFill="1"/>
    <xf numFmtId="0" fontId="17" fillId="0" borderId="0" xfId="0" applyFont="1" applyFill="1" applyBorder="1" applyAlignment="1">
      <alignment vertical="center"/>
    </xf>
    <xf numFmtId="1" fontId="42" fillId="39" borderId="0" xfId="0" applyNumberFormat="1" applyFont="1" applyFill="1" applyBorder="1" applyAlignment="1">
      <alignment horizontal="center"/>
    </xf>
    <xf numFmtId="1" fontId="47" fillId="33" borderId="0" xfId="0" applyNumberFormat="1" applyFont="1" applyFill="1" applyBorder="1" applyAlignment="1">
      <alignment horizontal="center"/>
    </xf>
    <xf numFmtId="0" fontId="42" fillId="39" borderId="0" xfId="0" applyFont="1" applyFill="1" applyBorder="1" applyAlignment="1">
      <alignment horizontal="center"/>
    </xf>
    <xf numFmtId="164" fontId="47" fillId="33" borderId="0" xfId="42" applyNumberFormat="1" applyFont="1" applyFill="1" applyBorder="1" applyAlignment="1">
      <alignment horizontal="center"/>
    </xf>
    <xf numFmtId="0" fontId="20" fillId="0" borderId="35" xfId="0" applyFont="1" applyFill="1" applyBorder="1" applyAlignment="1">
      <alignment horizontal="left"/>
    </xf>
    <xf numFmtId="1" fontId="20" fillId="0" borderId="35" xfId="0" applyNumberFormat="1" applyFont="1" applyFill="1" applyBorder="1" applyAlignment="1">
      <alignment horizontal="center"/>
    </xf>
    <xf numFmtId="164" fontId="48" fillId="33" borderId="35" xfId="42" applyNumberFormat="1" applyFont="1" applyFill="1" applyBorder="1" applyAlignment="1">
      <alignment horizontal="center"/>
    </xf>
    <xf numFmtId="0" fontId="20" fillId="0" borderId="35" xfId="0" applyFont="1" applyFill="1" applyBorder="1"/>
    <xf numFmtId="0" fontId="20" fillId="0" borderId="35" xfId="0" applyFont="1" applyFill="1" applyBorder="1" applyAlignment="1">
      <alignment horizontal="center"/>
    </xf>
    <xf numFmtId="0" fontId="20" fillId="0" borderId="45" xfId="0" applyFont="1" applyFill="1" applyBorder="1"/>
    <xf numFmtId="0" fontId="20" fillId="0" borderId="47" xfId="0" applyFont="1" applyFill="1" applyBorder="1"/>
    <xf numFmtId="0" fontId="20" fillId="0" borderId="33" xfId="0" applyFont="1" applyFill="1" applyBorder="1" applyAlignment="1">
      <alignment horizontal="left"/>
    </xf>
    <xf numFmtId="1" fontId="20" fillId="0" borderId="33" xfId="0" applyNumberFormat="1" applyFont="1" applyFill="1" applyBorder="1" applyAlignment="1">
      <alignment horizontal="center"/>
    </xf>
    <xf numFmtId="164" fontId="48" fillId="33" borderId="33" xfId="42" applyNumberFormat="1" applyFont="1" applyFill="1" applyBorder="1" applyAlignment="1">
      <alignment horizontal="center"/>
    </xf>
    <xf numFmtId="0" fontId="20" fillId="0" borderId="33" xfId="0" applyFont="1" applyFill="1" applyBorder="1"/>
    <xf numFmtId="0" fontId="20" fillId="0" borderId="33" xfId="0" applyFont="1" applyFill="1" applyBorder="1" applyAlignment="1">
      <alignment horizontal="center"/>
    </xf>
    <xf numFmtId="0" fontId="20" fillId="0" borderId="49" xfId="0" applyFont="1" applyFill="1" applyBorder="1"/>
    <xf numFmtId="1" fontId="48" fillId="0" borderId="0" xfId="0" applyNumberFormat="1" applyFont="1" applyFill="1" applyBorder="1" applyAlignment="1">
      <alignment horizontal="center"/>
    </xf>
    <xf numFmtId="164" fontId="48" fillId="0" borderId="0" xfId="42" applyNumberFormat="1" applyFont="1" applyFill="1" applyBorder="1" applyAlignment="1">
      <alignment horizontal="center"/>
    </xf>
    <xf numFmtId="0" fontId="0" fillId="46" borderId="44" xfId="0" applyFill="1" applyBorder="1"/>
    <xf numFmtId="0" fontId="0" fillId="46" borderId="35" xfId="0" applyFill="1" applyBorder="1" applyAlignment="1">
      <alignment horizontal="left"/>
    </xf>
    <xf numFmtId="164" fontId="0" fillId="46" borderId="35" xfId="42" applyNumberFormat="1" applyFont="1" applyFill="1" applyBorder="1"/>
    <xf numFmtId="164" fontId="0" fillId="46" borderId="45" xfId="42" applyNumberFormat="1" applyFont="1" applyFill="1" applyBorder="1"/>
    <xf numFmtId="0" fontId="0" fillId="46" borderId="46" xfId="0" applyFill="1" applyBorder="1"/>
    <xf numFmtId="164" fontId="0" fillId="46" borderId="47" xfId="42" applyNumberFormat="1" applyFont="1" applyFill="1" applyBorder="1"/>
    <xf numFmtId="0" fontId="0" fillId="46" borderId="48" xfId="0" applyFill="1" applyBorder="1"/>
    <xf numFmtId="0" fontId="0" fillId="46" borderId="33" xfId="0" applyFill="1" applyBorder="1" applyAlignment="1">
      <alignment horizontal="left"/>
    </xf>
    <xf numFmtId="164" fontId="0" fillId="46" borderId="33" xfId="42" applyNumberFormat="1" applyFont="1" applyFill="1" applyBorder="1"/>
    <xf numFmtId="164" fontId="0" fillId="46" borderId="49" xfId="42" applyNumberFormat="1" applyFont="1" applyFill="1" applyBorder="1"/>
    <xf numFmtId="0" fontId="0" fillId="0" borderId="46" xfId="0" applyFill="1" applyBorder="1"/>
    <xf numFmtId="164" fontId="0" fillId="0" borderId="47" xfId="42" applyNumberFormat="1" applyFont="1" applyFill="1" applyBorder="1"/>
    <xf numFmtId="0" fontId="16" fillId="39" borderId="0" xfId="0" applyFont="1" applyFill="1" applyAlignment="1">
      <alignment horizontal="right"/>
    </xf>
    <xf numFmtId="0" fontId="22" fillId="37" borderId="0" xfId="0" applyFont="1" applyFill="1" applyBorder="1" applyAlignment="1">
      <alignment horizontal="left"/>
    </xf>
    <xf numFmtId="0" fontId="22" fillId="0" borderId="0" xfId="0" applyFont="1" applyFill="1" applyAlignment="1">
      <alignment horizontal="center"/>
    </xf>
    <xf numFmtId="0" fontId="22" fillId="36" borderId="0" xfId="0" applyFont="1" applyFill="1" applyAlignment="1">
      <alignment horizontal="center"/>
    </xf>
    <xf numFmtId="0" fontId="22" fillId="37" borderId="0" xfId="0" applyFont="1" applyFill="1" applyBorder="1" applyAlignment="1"/>
    <xf numFmtId="0" fontId="53" fillId="35" borderId="15" xfId="0" applyFont="1" applyFill="1" applyBorder="1"/>
    <xf numFmtId="0" fontId="54" fillId="35" borderId="16" xfId="0" applyFont="1" applyFill="1" applyBorder="1" applyAlignment="1">
      <alignment horizontal="left"/>
    </xf>
    <xf numFmtId="0" fontId="28" fillId="35" borderId="16" xfId="0" applyFont="1" applyFill="1" applyBorder="1" applyAlignment="1">
      <alignment horizontal="left"/>
    </xf>
    <xf numFmtId="3" fontId="54" fillId="35" borderId="15" xfId="0" applyNumberFormat="1" applyFont="1" applyFill="1" applyBorder="1" applyAlignment="1">
      <alignment horizontal="center"/>
    </xf>
    <xf numFmtId="164" fontId="54" fillId="35" borderId="17" xfId="42" applyNumberFormat="1" applyFont="1" applyFill="1" applyBorder="1" applyAlignment="1">
      <alignment horizontal="center"/>
    </xf>
    <xf numFmtId="3" fontId="54" fillId="35" borderId="17" xfId="0" applyNumberFormat="1" applyFont="1" applyFill="1" applyBorder="1" applyAlignment="1">
      <alignment horizontal="center"/>
    </xf>
    <xf numFmtId="0" fontId="52" fillId="35" borderId="11" xfId="0" applyFont="1" applyFill="1" applyBorder="1" applyAlignment="1">
      <alignment horizontal="left"/>
    </xf>
    <xf numFmtId="0" fontId="52" fillId="35" borderId="10" xfId="0" applyFont="1" applyFill="1" applyBorder="1" applyAlignment="1">
      <alignment horizontal="center"/>
    </xf>
    <xf numFmtId="164" fontId="52" fillId="35" borderId="12" xfId="42" applyNumberFormat="1" applyFont="1" applyFill="1" applyBorder="1" applyAlignment="1">
      <alignment horizontal="center"/>
    </xf>
    <xf numFmtId="0" fontId="52" fillId="35" borderId="12" xfId="0" applyFont="1" applyFill="1" applyBorder="1" applyAlignment="1">
      <alignment horizontal="center"/>
    </xf>
    <xf numFmtId="0" fontId="52" fillId="35" borderId="0" xfId="0" applyFont="1" applyFill="1" applyBorder="1" applyAlignment="1">
      <alignment horizontal="left"/>
    </xf>
    <xf numFmtId="0" fontId="52" fillId="35" borderId="13" xfId="0" applyFont="1" applyFill="1" applyBorder="1" applyAlignment="1">
      <alignment horizontal="center"/>
    </xf>
    <xf numFmtId="164" fontId="52" fillId="35" borderId="14" xfId="42" applyNumberFormat="1" applyFont="1" applyFill="1" applyBorder="1" applyAlignment="1">
      <alignment horizontal="center"/>
    </xf>
    <xf numFmtId="0" fontId="52" fillId="35" borderId="14" xfId="0" applyFont="1" applyFill="1" applyBorder="1" applyAlignment="1">
      <alignment horizontal="center"/>
    </xf>
    <xf numFmtId="0" fontId="52" fillId="35" borderId="16" xfId="0" applyFont="1" applyFill="1" applyBorder="1" applyAlignment="1">
      <alignment horizontal="left"/>
    </xf>
    <xf numFmtId="0" fontId="0" fillId="35" borderId="16" xfId="0" applyFill="1" applyBorder="1" applyAlignment="1">
      <alignment horizontal="left"/>
    </xf>
    <xf numFmtId="0" fontId="52" fillId="35" borderId="15" xfId="0" applyFont="1" applyFill="1" applyBorder="1" applyAlignment="1">
      <alignment horizontal="center"/>
    </xf>
    <xf numFmtId="164" fontId="52" fillId="35" borderId="17" xfId="0" applyNumberFormat="1" applyFont="1" applyFill="1" applyBorder="1" applyAlignment="1">
      <alignment horizontal="center"/>
    </xf>
    <xf numFmtId="0" fontId="52" fillId="35" borderId="17" xfId="0" applyFont="1" applyFill="1" applyBorder="1" applyAlignment="1">
      <alignment horizontal="center"/>
    </xf>
    <xf numFmtId="164" fontId="52" fillId="35" borderId="17" xfId="42" applyNumberFormat="1" applyFont="1" applyFill="1" applyBorder="1" applyAlignment="1">
      <alignment horizontal="center"/>
    </xf>
    <xf numFmtId="0" fontId="52" fillId="35" borderId="15" xfId="0" applyFont="1" applyFill="1" applyBorder="1"/>
    <xf numFmtId="0" fontId="52" fillId="35" borderId="11" xfId="0" applyFont="1" applyFill="1" applyBorder="1"/>
    <xf numFmtId="0" fontId="52" fillId="35" borderId="0" xfId="0" applyFont="1" applyFill="1" applyBorder="1"/>
    <xf numFmtId="10" fontId="0" fillId="0" borderId="0" xfId="0" applyNumberFormat="1" applyFill="1"/>
    <xf numFmtId="0" fontId="52" fillId="35" borderId="11" xfId="0" applyFont="1" applyFill="1" applyBorder="1" applyAlignment="1">
      <alignment horizontal="right"/>
    </xf>
    <xf numFmtId="0" fontId="52" fillId="35" borderId="0" xfId="0" applyFont="1" applyFill="1" applyBorder="1" applyAlignment="1">
      <alignment horizontal="right"/>
    </xf>
    <xf numFmtId="0" fontId="52" fillId="35" borderId="16" xfId="0" applyFont="1" applyFill="1" applyBorder="1" applyAlignment="1">
      <alignment horizontal="right"/>
    </xf>
    <xf numFmtId="0" fontId="58" fillId="0" borderId="0" xfId="0" applyFont="1" applyFill="1" applyBorder="1"/>
    <xf numFmtId="0" fontId="21" fillId="0" borderId="0" xfId="0" applyFont="1" applyFill="1"/>
    <xf numFmtId="0" fontId="16" fillId="0" borderId="0" xfId="0" applyFont="1" applyFill="1"/>
    <xf numFmtId="0" fontId="0" fillId="0" borderId="0" xfId="0" applyFont="1" applyFill="1"/>
    <xf numFmtId="0" fontId="0" fillId="0" borderId="0" xfId="0" applyFont="1" applyFill="1" applyAlignment="1">
      <alignment vertical="center"/>
    </xf>
    <xf numFmtId="0" fontId="55" fillId="0" borderId="0" xfId="44" applyFont="1" applyFill="1" applyAlignment="1">
      <alignment horizontal="right" vertical="center"/>
    </xf>
    <xf numFmtId="0" fontId="24" fillId="0" borderId="0" xfId="0" applyFont="1" applyFill="1" applyAlignment="1">
      <alignment vertical="center" wrapText="1"/>
    </xf>
    <xf numFmtId="164" fontId="24" fillId="0" borderId="0" xfId="42" applyNumberFormat="1" applyFont="1" applyFill="1"/>
    <xf numFmtId="0" fontId="26" fillId="0" borderId="0" xfId="0" applyFont="1" applyFill="1"/>
    <xf numFmtId="0" fontId="24" fillId="0" borderId="0" xfId="0" applyFont="1" applyFill="1" applyAlignment="1">
      <alignment horizontal="left" vertical="center" wrapText="1"/>
    </xf>
    <xf numFmtId="0" fontId="59" fillId="37" borderId="0" xfId="0" applyFont="1" applyFill="1" applyBorder="1" applyAlignment="1"/>
    <xf numFmtId="0" fontId="24" fillId="38" borderId="0" xfId="0" applyFont="1" applyFill="1" applyAlignment="1">
      <alignment vertical="center" wrapText="1"/>
    </xf>
    <xf numFmtId="0" fontId="22" fillId="0" borderId="0" xfId="0" applyFont="1" applyFill="1" applyBorder="1" applyAlignment="1">
      <alignment horizontal="left"/>
    </xf>
    <xf numFmtId="0" fontId="16" fillId="0" borderId="0" xfId="0" quotePrefix="1" applyFont="1" applyFill="1"/>
    <xf numFmtId="0" fontId="13" fillId="33" borderId="36" xfId="0" applyFont="1" applyFill="1" applyBorder="1"/>
    <xf numFmtId="0" fontId="13" fillId="33" borderId="36" xfId="0" applyFont="1" applyFill="1" applyBorder="1" applyAlignment="1">
      <alignment horizontal="center"/>
    </xf>
    <xf numFmtId="0" fontId="13" fillId="33" borderId="36" xfId="0" applyFont="1" applyFill="1" applyBorder="1" applyAlignment="1">
      <alignment horizontal="right"/>
    </xf>
    <xf numFmtId="0" fontId="13" fillId="33" borderId="18" xfId="0" applyFont="1" applyFill="1" applyBorder="1"/>
    <xf numFmtId="0" fontId="13" fillId="33" borderId="18" xfId="0" applyFont="1" applyFill="1" applyBorder="1" applyAlignment="1">
      <alignment horizontal="center"/>
    </xf>
    <xf numFmtId="0" fontId="58" fillId="0" borderId="0" xfId="0" applyFont="1" applyFill="1" applyAlignment="1">
      <alignment horizontal="center"/>
    </xf>
    <xf numFmtId="0" fontId="25" fillId="0" borderId="0" xfId="0" applyFont="1" applyFill="1" applyAlignment="1">
      <alignment horizontal="center"/>
    </xf>
    <xf numFmtId="0" fontId="39" fillId="0" borderId="0" xfId="0" applyFont="1" applyFill="1"/>
    <xf numFmtId="0" fontId="40" fillId="0" borderId="0" xfId="0" applyFont="1" applyFill="1" applyAlignment="1">
      <alignment vertical="center"/>
    </xf>
    <xf numFmtId="0" fontId="51" fillId="0" borderId="0" xfId="0" applyFont="1" applyFill="1"/>
    <xf numFmtId="0" fontId="23" fillId="0" borderId="0" xfId="0" applyFont="1" applyFill="1" applyBorder="1" applyAlignment="1"/>
    <xf numFmtId="164" fontId="54" fillId="0" borderId="0" xfId="42" applyNumberFormat="1" applyFont="1" applyFill="1" applyBorder="1" applyAlignment="1">
      <alignment horizontal="center"/>
    </xf>
    <xf numFmtId="164" fontId="52" fillId="0" borderId="0" xfId="42" applyNumberFormat="1" applyFont="1" applyFill="1" applyBorder="1" applyAlignment="1">
      <alignment horizontal="center"/>
    </xf>
    <xf numFmtId="164" fontId="52" fillId="0" borderId="0" xfId="0" applyNumberFormat="1" applyFont="1" applyFill="1" applyBorder="1" applyAlignment="1">
      <alignment horizontal="center"/>
    </xf>
    <xf numFmtId="0" fontId="52" fillId="35" borderId="0" xfId="0" applyFont="1" applyFill="1" applyBorder="1" applyAlignment="1">
      <alignment horizontal="center"/>
    </xf>
    <xf numFmtId="0" fontId="23" fillId="33" borderId="11" xfId="0" applyFont="1" applyFill="1" applyBorder="1" applyAlignment="1"/>
    <xf numFmtId="0" fontId="23" fillId="33" borderId="12" xfId="0" applyFont="1" applyFill="1" applyBorder="1" applyAlignment="1"/>
    <xf numFmtId="0" fontId="52" fillId="35" borderId="16" xfId="0" applyFont="1" applyFill="1" applyBorder="1" applyAlignment="1">
      <alignment horizontal="center"/>
    </xf>
    <xf numFmtId="164" fontId="54" fillId="35" borderId="14" xfId="42" applyNumberFormat="1" applyFont="1" applyFill="1" applyBorder="1" applyAlignment="1">
      <alignment horizontal="center"/>
    </xf>
    <xf numFmtId="0" fontId="60" fillId="0" borderId="0" xfId="0" applyFont="1" applyFill="1" applyBorder="1"/>
    <xf numFmtId="0" fontId="22" fillId="37" borderId="0" xfId="0" applyFont="1" applyFill="1" applyBorder="1" applyAlignment="1">
      <alignment horizontal="right"/>
    </xf>
    <xf numFmtId="0" fontId="0" fillId="0" borderId="0" xfId="0" applyFill="1" applyAlignment="1">
      <alignment horizontal="right"/>
    </xf>
    <xf numFmtId="0" fontId="23" fillId="0" borderId="0" xfId="0" applyFont="1" applyFill="1" applyBorder="1" applyAlignment="1">
      <alignment horizontal="right"/>
    </xf>
    <xf numFmtId="0" fontId="0" fillId="0" borderId="0" xfId="0" applyFont="1" applyFill="1" applyBorder="1"/>
    <xf numFmtId="0" fontId="0" fillId="0" borderId="0" xfId="0" applyFont="1" applyFill="1" applyBorder="1" applyAlignment="1">
      <alignment horizontal="right"/>
    </xf>
    <xf numFmtId="164" fontId="0" fillId="0" borderId="0" xfId="42" applyNumberFormat="1" applyFont="1" applyFill="1" applyBorder="1" applyAlignment="1">
      <alignment horizontal="right"/>
    </xf>
    <xf numFmtId="0" fontId="23" fillId="33" borderId="10" xfId="0" applyFont="1" applyFill="1" applyBorder="1"/>
    <xf numFmtId="0" fontId="23" fillId="33" borderId="11" xfId="0" applyFont="1" applyFill="1" applyBorder="1" applyAlignment="1">
      <alignment horizontal="left"/>
    </xf>
    <xf numFmtId="0" fontId="53" fillId="35" borderId="10" xfId="0" applyFont="1" applyFill="1" applyBorder="1"/>
    <xf numFmtId="0" fontId="54" fillId="35" borderId="11" xfId="0" applyFont="1" applyFill="1" applyBorder="1" applyAlignment="1">
      <alignment horizontal="left"/>
    </xf>
    <xf numFmtId="0" fontId="28" fillId="35" borderId="11" xfId="0" applyFont="1" applyFill="1" applyBorder="1" applyAlignment="1">
      <alignment horizontal="left"/>
    </xf>
    <xf numFmtId="3" fontId="54" fillId="35" borderId="11" xfId="0" applyNumberFormat="1" applyFont="1" applyFill="1" applyBorder="1" applyAlignment="1">
      <alignment horizontal="center"/>
    </xf>
    <xf numFmtId="164" fontId="54" fillId="35" borderId="12" xfId="42" applyNumberFormat="1" applyFont="1" applyFill="1" applyBorder="1" applyAlignment="1">
      <alignment horizontal="center"/>
    </xf>
    <xf numFmtId="0" fontId="52" fillId="35" borderId="13" xfId="0" applyFont="1" applyFill="1" applyBorder="1" applyAlignment="1"/>
    <xf numFmtId="0" fontId="0" fillId="35" borderId="0" xfId="0" applyFill="1" applyBorder="1" applyAlignment="1">
      <alignment horizontal="left"/>
    </xf>
    <xf numFmtId="0" fontId="52" fillId="35" borderId="13" xfId="0" applyFont="1" applyFill="1" applyBorder="1"/>
    <xf numFmtId="0" fontId="52" fillId="35" borderId="11" xfId="0" applyFont="1" applyFill="1" applyBorder="1" applyAlignment="1">
      <alignment horizontal="center"/>
    </xf>
    <xf numFmtId="0" fontId="52" fillId="35" borderId="10" xfId="0" applyFont="1" applyFill="1" applyBorder="1" applyAlignment="1">
      <alignment vertical="center" wrapText="1"/>
    </xf>
    <xf numFmtId="0" fontId="52" fillId="35" borderId="13" xfId="0" applyFont="1" applyFill="1" applyBorder="1" applyAlignment="1">
      <alignment vertical="center" wrapText="1"/>
    </xf>
    <xf numFmtId="0" fontId="52" fillId="35" borderId="11" xfId="0" applyFont="1" applyFill="1" applyBorder="1" applyAlignment="1">
      <alignment vertical="center" wrapText="1"/>
    </xf>
    <xf numFmtId="0" fontId="52" fillId="35" borderId="0" xfId="0" applyFont="1" applyFill="1" applyBorder="1" applyAlignment="1">
      <alignment vertical="center" wrapText="1"/>
    </xf>
    <xf numFmtId="0" fontId="61" fillId="45" borderId="0" xfId="0" applyFont="1" applyFill="1" applyAlignment="1">
      <alignment vertical="center"/>
    </xf>
    <xf numFmtId="0" fontId="16" fillId="0" borderId="0" xfId="0" applyFont="1" applyFill="1" applyBorder="1" applyAlignment="1">
      <alignment vertical="center"/>
    </xf>
    <xf numFmtId="0" fontId="62" fillId="45" borderId="0" xfId="0" applyFont="1" applyFill="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left" vertical="center" wrapText="1"/>
    </xf>
    <xf numFmtId="0" fontId="0" fillId="0" borderId="0" xfId="0" applyFont="1" applyFill="1" applyBorder="1" applyAlignment="1">
      <alignment vertical="center" wrapText="1"/>
    </xf>
    <xf numFmtId="0" fontId="0" fillId="0" borderId="0" xfId="0" applyFont="1" applyFill="1" applyBorder="1" applyAlignment="1">
      <alignment horizontal="left" wrapText="1"/>
    </xf>
    <xf numFmtId="0" fontId="16" fillId="0" borderId="0" xfId="0" applyFont="1" applyAlignment="1">
      <alignment vertical="center"/>
    </xf>
    <xf numFmtId="0" fontId="0" fillId="0" borderId="0" xfId="0" applyFont="1" applyFill="1" applyBorder="1" applyAlignment="1">
      <alignment wrapText="1"/>
    </xf>
    <xf numFmtId="0" fontId="0" fillId="0" borderId="0" xfId="0"/>
    <xf numFmtId="0" fontId="63" fillId="45" borderId="0" xfId="0" applyFont="1" applyFill="1" applyBorder="1"/>
    <xf numFmtId="0" fontId="0" fillId="0" borderId="0" xfId="0"/>
    <xf numFmtId="0" fontId="62" fillId="45" borderId="0" xfId="0" applyFont="1" applyFill="1"/>
    <xf numFmtId="0" fontId="17" fillId="45" borderId="0" xfId="0" applyFont="1" applyFill="1"/>
    <xf numFmtId="0" fontId="16" fillId="48" borderId="0" xfId="0" applyFont="1" applyFill="1" applyBorder="1"/>
    <xf numFmtId="0" fontId="64" fillId="45" borderId="0" xfId="0" applyFont="1" applyFill="1" applyBorder="1"/>
    <xf numFmtId="0" fontId="0" fillId="0" borderId="0" xfId="0"/>
    <xf numFmtId="0" fontId="48" fillId="45" borderId="0" xfId="44" applyFont="1" applyFill="1" applyAlignment="1">
      <alignment horizontal="right" vertical="center"/>
    </xf>
    <xf numFmtId="0" fontId="38" fillId="0" borderId="0" xfId="0" applyFont="1" applyFill="1" applyAlignment="1">
      <alignment horizontal="center" vertical="center"/>
    </xf>
    <xf numFmtId="0" fontId="35" fillId="0" borderId="0" xfId="0" applyFont="1" applyFill="1" applyAlignment="1">
      <alignment horizontal="center" vertical="center"/>
    </xf>
    <xf numFmtId="0" fontId="20" fillId="0" borderId="0" xfId="0" applyFont="1"/>
    <xf numFmtId="0" fontId="56" fillId="33" borderId="31" xfId="0" applyFont="1" applyFill="1" applyBorder="1"/>
    <xf numFmtId="0" fontId="17" fillId="33" borderId="32" xfId="0" applyFont="1" applyFill="1" applyBorder="1"/>
    <xf numFmtId="0" fontId="0" fillId="37" borderId="13" xfId="0" applyFont="1" applyFill="1" applyBorder="1"/>
    <xf numFmtId="0" fontId="41" fillId="37" borderId="14" xfId="44" applyFont="1" applyFill="1" applyBorder="1"/>
    <xf numFmtId="0" fontId="0" fillId="37" borderId="15" xfId="0" applyFont="1" applyFill="1" applyBorder="1"/>
    <xf numFmtId="0" fontId="65" fillId="33" borderId="32" xfId="0" applyFont="1" applyFill="1" applyBorder="1"/>
    <xf numFmtId="0" fontId="0" fillId="37" borderId="10" xfId="0" applyFont="1" applyFill="1" applyBorder="1"/>
    <xf numFmtId="0" fontId="36" fillId="37" borderId="10" xfId="0" applyFont="1" applyFill="1" applyBorder="1"/>
    <xf numFmtId="0" fontId="36" fillId="37" borderId="13" xfId="0" applyFont="1" applyFill="1" applyBorder="1"/>
    <xf numFmtId="0" fontId="0" fillId="37" borderId="10" xfId="0" applyFill="1" applyBorder="1"/>
    <xf numFmtId="0" fontId="30" fillId="37" borderId="14" xfId="44" applyFont="1" applyFill="1" applyBorder="1"/>
    <xf numFmtId="0" fontId="13" fillId="45" borderId="0" xfId="0" applyFont="1" applyFill="1" applyAlignment="1">
      <alignment vertical="center"/>
    </xf>
    <xf numFmtId="0" fontId="23" fillId="45" borderId="0" xfId="0" applyFont="1" applyFill="1" applyAlignment="1">
      <alignment vertical="center"/>
    </xf>
    <xf numFmtId="0" fontId="13" fillId="45" borderId="0" xfId="0" applyFont="1" applyFill="1" applyAlignment="1">
      <alignment horizontal="left" vertical="center"/>
    </xf>
    <xf numFmtId="0" fontId="13" fillId="45" borderId="0" xfId="0" applyFont="1" applyFill="1" applyAlignment="1"/>
    <xf numFmtId="0" fontId="13" fillId="45" borderId="0" xfId="0" quotePrefix="1" applyFont="1" applyFill="1"/>
    <xf numFmtId="0" fontId="30" fillId="37" borderId="17" xfId="44" applyFont="1" applyFill="1" applyBorder="1"/>
    <xf numFmtId="0" fontId="56" fillId="33" borderId="10" xfId="0" applyFont="1" applyFill="1" applyBorder="1"/>
    <xf numFmtId="0" fontId="17" fillId="33" borderId="12" xfId="0" applyFont="1" applyFill="1" applyBorder="1"/>
    <xf numFmtId="0" fontId="56" fillId="33" borderId="15" xfId="0" applyFont="1" applyFill="1" applyBorder="1"/>
    <xf numFmtId="0" fontId="17" fillId="33" borderId="17" xfId="0" applyFont="1" applyFill="1" applyBorder="1"/>
    <xf numFmtId="0" fontId="56" fillId="33" borderId="12" xfId="0" applyFont="1" applyFill="1" applyBorder="1"/>
    <xf numFmtId="0" fontId="56" fillId="0" borderId="0" xfId="0" applyFont="1" applyFill="1" applyBorder="1"/>
    <xf numFmtId="0" fontId="41" fillId="0" borderId="0" xfId="44" applyFont="1" applyFill="1" applyBorder="1"/>
    <xf numFmtId="0" fontId="1" fillId="0" borderId="0" xfId="0" applyFont="1" applyFill="1" applyBorder="1"/>
    <xf numFmtId="0" fontId="1" fillId="37" borderId="14" xfId="0" applyFont="1" applyFill="1" applyBorder="1"/>
    <xf numFmtId="0" fontId="0" fillId="37" borderId="17" xfId="0" applyFill="1" applyBorder="1"/>
    <xf numFmtId="0" fontId="38" fillId="0" borderId="0" xfId="0" applyFont="1" applyFill="1" applyAlignment="1">
      <alignment vertical="center"/>
    </xf>
    <xf numFmtId="0" fontId="30" fillId="37" borderId="12" xfId="44" applyFont="1" applyFill="1" applyBorder="1"/>
    <xf numFmtId="0" fontId="30" fillId="0" borderId="0" xfId="44" applyFont="1" applyFill="1" applyAlignment="1">
      <alignment horizontal="center"/>
    </xf>
    <xf numFmtId="0" fontId="22" fillId="48" borderId="0" xfId="0" applyFont="1" applyFill="1" applyBorder="1" applyAlignment="1"/>
    <xf numFmtId="0" fontId="30" fillId="48" borderId="0" xfId="44" applyFill="1" applyAlignment="1">
      <alignment horizontal="center"/>
    </xf>
    <xf numFmtId="0" fontId="22" fillId="37" borderId="0" xfId="0" applyFont="1" applyFill="1"/>
    <xf numFmtId="0" fontId="30" fillId="37" borderId="14" xfId="44" applyFill="1" applyBorder="1"/>
    <xf numFmtId="0" fontId="0" fillId="37" borderId="0" xfId="0" applyFill="1" applyBorder="1"/>
    <xf numFmtId="0" fontId="31" fillId="37" borderId="0" xfId="0" applyFont="1" applyFill="1" applyBorder="1" applyAlignment="1">
      <alignment horizontal="center"/>
    </xf>
    <xf numFmtId="0" fontId="34" fillId="37" borderId="0" xfId="0" applyFont="1" applyFill="1" applyBorder="1" applyAlignment="1">
      <alignment horizontal="left" vertical="center" wrapText="1"/>
    </xf>
    <xf numFmtId="0" fontId="13" fillId="45" borderId="19" xfId="0" applyFont="1" applyFill="1" applyBorder="1"/>
    <xf numFmtId="0" fontId="13" fillId="45" borderId="20" xfId="0" applyFont="1" applyFill="1" applyBorder="1" applyAlignment="1">
      <alignment horizontal="left"/>
    </xf>
    <xf numFmtId="0" fontId="13" fillId="45" borderId="20" xfId="0" applyFont="1" applyFill="1" applyBorder="1" applyAlignment="1">
      <alignment horizontal="right"/>
    </xf>
    <xf numFmtId="0" fontId="13" fillId="45" borderId="21" xfId="0" applyFont="1" applyFill="1" applyBorder="1" applyAlignment="1">
      <alignment horizontal="right"/>
    </xf>
    <xf numFmtId="0" fontId="13" fillId="45" borderId="0" xfId="0" applyFont="1" applyFill="1" applyAlignment="1">
      <alignment horizontal="right" vertical="center"/>
    </xf>
    <xf numFmtId="0" fontId="60" fillId="47" borderId="37" xfId="0" applyFont="1" applyFill="1" applyBorder="1"/>
    <xf numFmtId="0" fontId="60" fillId="47" borderId="36" xfId="0" applyFont="1" applyFill="1" applyBorder="1" applyAlignment="1">
      <alignment horizontal="left"/>
    </xf>
    <xf numFmtId="0" fontId="17" fillId="45" borderId="0" xfId="0" applyFont="1" applyFill="1" applyAlignment="1">
      <alignment vertical="center"/>
    </xf>
    <xf numFmtId="0" fontId="0" fillId="45" borderId="0" xfId="0" applyFill="1"/>
    <xf numFmtId="0" fontId="13" fillId="0" borderId="0" xfId="0" applyFont="1" applyFill="1" applyAlignment="1">
      <alignment vertical="center"/>
    </xf>
    <xf numFmtId="0" fontId="13" fillId="0" borderId="0" xfId="0" applyFont="1" applyFill="1" applyAlignment="1">
      <alignment horizontal="right" vertical="center"/>
    </xf>
    <xf numFmtId="0" fontId="67" fillId="37" borderId="0" xfId="0" applyFont="1" applyFill="1"/>
    <xf numFmtId="0" fontId="52" fillId="35" borderId="15" xfId="0" applyFont="1" applyFill="1" applyBorder="1" applyAlignment="1">
      <alignment horizontal="left"/>
    </xf>
    <xf numFmtId="0" fontId="52" fillId="35" borderId="12" xfId="0" applyFont="1" applyFill="1" applyBorder="1" applyAlignment="1">
      <alignment horizontal="right"/>
    </xf>
    <xf numFmtId="0" fontId="52" fillId="35" borderId="14" xfId="0" applyFont="1" applyFill="1" applyBorder="1" applyAlignment="1">
      <alignment horizontal="right"/>
    </xf>
    <xf numFmtId="0" fontId="52" fillId="35" borderId="17" xfId="0" applyFont="1" applyFill="1" applyBorder="1" applyAlignment="1">
      <alignment horizontal="right"/>
    </xf>
    <xf numFmtId="0" fontId="22" fillId="49" borderId="0" xfId="0" applyFont="1" applyFill="1" applyAlignment="1">
      <alignment horizontal="center"/>
    </xf>
    <xf numFmtId="167" fontId="0" fillId="38" borderId="11" xfId="42" applyNumberFormat="1" applyFont="1" applyFill="1" applyBorder="1"/>
    <xf numFmtId="167" fontId="0" fillId="38" borderId="12" xfId="42" applyNumberFormat="1" applyFont="1" applyFill="1" applyBorder="1"/>
    <xf numFmtId="167" fontId="0" fillId="38" borderId="0" xfId="42" applyNumberFormat="1" applyFont="1" applyFill="1" applyBorder="1"/>
    <xf numFmtId="167" fontId="0" fillId="38" borderId="14" xfId="42" applyNumberFormat="1" applyFont="1" applyFill="1" applyBorder="1"/>
    <xf numFmtId="167" fontId="0" fillId="38" borderId="16" xfId="42" applyNumberFormat="1" applyFont="1" applyFill="1" applyBorder="1"/>
    <xf numFmtId="167" fontId="0" fillId="38" borderId="17" xfId="42" applyNumberFormat="1" applyFont="1" applyFill="1" applyBorder="1"/>
    <xf numFmtId="168" fontId="0" fillId="0" borderId="0" xfId="0" applyNumberFormat="1"/>
    <xf numFmtId="169" fontId="0" fillId="0" borderId="0" xfId="0" applyNumberFormat="1"/>
    <xf numFmtId="1" fontId="0" fillId="0" borderId="0" xfId="42" applyNumberFormat="1" applyFont="1"/>
    <xf numFmtId="1" fontId="0" fillId="0" borderId="0" xfId="0" applyNumberFormat="1" applyFill="1" applyBorder="1"/>
    <xf numFmtId="0" fontId="13" fillId="0" borderId="0" xfId="0" applyFont="1" applyFill="1"/>
    <xf numFmtId="0" fontId="17" fillId="0" borderId="0" xfId="0" applyFont="1" applyFill="1" applyBorder="1"/>
    <xf numFmtId="164" fontId="17" fillId="0" borderId="0" xfId="42" applyNumberFormat="1" applyFont="1" applyFill="1" applyBorder="1"/>
    <xf numFmtId="0" fontId="22" fillId="0" borderId="0" xfId="0" applyFont="1" applyFill="1" applyBorder="1"/>
    <xf numFmtId="0" fontId="49" fillId="0" borderId="0" xfId="44" applyFont="1" applyFill="1" applyBorder="1" applyAlignment="1"/>
    <xf numFmtId="0" fontId="16" fillId="50" borderId="0" xfId="0" applyFont="1" applyFill="1"/>
    <xf numFmtId="0" fontId="0" fillId="50" borderId="0" xfId="0" applyFill="1" applyAlignment="1">
      <alignment horizontal="right"/>
    </xf>
    <xf numFmtId="0" fontId="0" fillId="50" borderId="0" xfId="0" applyFill="1"/>
    <xf numFmtId="0" fontId="66" fillId="0" borderId="0" xfId="0" applyFont="1" applyFill="1"/>
    <xf numFmtId="0" fontId="66" fillId="0" borderId="0" xfId="0" applyFont="1" applyFill="1" applyAlignment="1">
      <alignment horizontal="right"/>
    </xf>
    <xf numFmtId="0" fontId="0" fillId="51" borderId="0" xfId="0" applyFill="1"/>
    <xf numFmtId="164" fontId="0" fillId="51" borderId="0" xfId="42" applyNumberFormat="1" applyFont="1" applyFill="1"/>
    <xf numFmtId="0" fontId="70" fillId="48" borderId="0" xfId="44" applyFont="1" applyFill="1" applyAlignment="1">
      <alignment horizontal="center"/>
    </xf>
    <xf numFmtId="0" fontId="71" fillId="0" borderId="0" xfId="0" applyFont="1"/>
    <xf numFmtId="0" fontId="16" fillId="0" borderId="0" xfId="0" applyFont="1" applyFill="1" applyAlignment="1">
      <alignment horizontal="right"/>
    </xf>
    <xf numFmtId="0" fontId="16" fillId="0" borderId="0" xfId="0" applyFont="1" applyFill="1" applyAlignment="1">
      <alignment horizontal="left"/>
    </xf>
    <xf numFmtId="0" fontId="66" fillId="51" borderId="0" xfId="0" applyFont="1" applyFill="1"/>
    <xf numFmtId="0" fontId="66" fillId="51" borderId="0" xfId="0" applyFont="1" applyFill="1" applyAlignment="1">
      <alignment horizontal="right"/>
    </xf>
    <xf numFmtId="164" fontId="1" fillId="51" borderId="0" xfId="42" applyNumberFormat="1" applyFont="1" applyFill="1"/>
    <xf numFmtId="0" fontId="0" fillId="51" borderId="0" xfId="0" applyFont="1" applyFill="1"/>
    <xf numFmtId="0" fontId="66" fillId="51" borderId="0" xfId="0" applyFont="1" applyFill="1" applyAlignment="1">
      <alignment horizontal="left"/>
    </xf>
    <xf numFmtId="0" fontId="72" fillId="0" borderId="0" xfId="0" applyFont="1"/>
    <xf numFmtId="0" fontId="14" fillId="0" borderId="0" xfId="0" applyFont="1" applyFill="1" applyAlignment="1">
      <alignment horizontal="right"/>
    </xf>
    <xf numFmtId="0" fontId="69" fillId="0" borderId="10" xfId="0" applyFont="1" applyFill="1" applyBorder="1"/>
    <xf numFmtId="0" fontId="0" fillId="0" borderId="11" xfId="0" applyFill="1" applyBorder="1" applyAlignment="1">
      <alignment horizontal="right"/>
    </xf>
    <xf numFmtId="0" fontId="0" fillId="0" borderId="12" xfId="0" applyFill="1" applyBorder="1" applyAlignment="1">
      <alignment horizontal="right"/>
    </xf>
    <xf numFmtId="0" fontId="0" fillId="0" borderId="0" xfId="0" applyFill="1" applyBorder="1" applyAlignment="1">
      <alignment horizontal="right"/>
    </xf>
    <xf numFmtId="0" fontId="0" fillId="0" borderId="14" xfId="0" applyFill="1" applyBorder="1" applyAlignment="1">
      <alignment horizontal="right"/>
    </xf>
    <xf numFmtId="0" fontId="16" fillId="50" borderId="13" xfId="0" applyFont="1" applyFill="1" applyBorder="1"/>
    <xf numFmtId="0" fontId="0" fillId="50" borderId="0" xfId="0" applyFill="1" applyBorder="1" applyAlignment="1">
      <alignment horizontal="right"/>
    </xf>
    <xf numFmtId="0" fontId="0" fillId="50" borderId="14" xfId="0" applyFill="1" applyBorder="1" applyAlignment="1">
      <alignment horizontal="right"/>
    </xf>
    <xf numFmtId="0" fontId="16" fillId="0" borderId="13" xfId="0" applyFont="1" applyFill="1" applyBorder="1"/>
    <xf numFmtId="0" fontId="16" fillId="50" borderId="0" xfId="0" applyFont="1" applyFill="1" applyBorder="1" applyAlignment="1">
      <alignment horizontal="right"/>
    </xf>
    <xf numFmtId="0" fontId="16" fillId="50" borderId="14" xfId="0" applyFont="1" applyFill="1" applyBorder="1" applyAlignment="1">
      <alignment horizontal="right"/>
    </xf>
    <xf numFmtId="0" fontId="16" fillId="0" borderId="0" xfId="0" applyFont="1" applyFill="1" applyBorder="1" applyAlignment="1">
      <alignment horizontal="right"/>
    </xf>
    <xf numFmtId="0" fontId="16" fillId="0" borderId="14" xfId="0" applyFont="1" applyFill="1" applyBorder="1" applyAlignment="1">
      <alignment horizontal="right"/>
    </xf>
    <xf numFmtId="0" fontId="0" fillId="0" borderId="16" xfId="0" applyFill="1" applyBorder="1" applyAlignment="1">
      <alignment horizontal="right"/>
    </xf>
    <xf numFmtId="0" fontId="0" fillId="0" borderId="17" xfId="0" applyFill="1" applyBorder="1" applyAlignment="1">
      <alignment horizontal="right"/>
    </xf>
    <xf numFmtId="0" fontId="0" fillId="0" borderId="11" xfId="0" applyFill="1" applyBorder="1"/>
    <xf numFmtId="0" fontId="0" fillId="0" borderId="12" xfId="0" applyFill="1" applyBorder="1"/>
    <xf numFmtId="0" fontId="0" fillId="0" borderId="14" xfId="0" applyFill="1" applyBorder="1"/>
    <xf numFmtId="0" fontId="16" fillId="34" borderId="13" xfId="0" applyFont="1" applyFill="1" applyBorder="1"/>
    <xf numFmtId="0" fontId="0" fillId="34" borderId="0" xfId="0" applyFill="1" applyBorder="1"/>
    <xf numFmtId="0" fontId="0" fillId="34" borderId="0" xfId="0" applyFill="1" applyBorder="1" applyAlignment="1">
      <alignment horizontal="right"/>
    </xf>
    <xf numFmtId="0" fontId="0" fillId="34" borderId="14" xfId="0" applyFill="1" applyBorder="1" applyAlignment="1">
      <alignment horizontal="right"/>
    </xf>
    <xf numFmtId="0" fontId="66" fillId="0" borderId="13" xfId="0" applyFont="1" applyFill="1" applyBorder="1"/>
    <xf numFmtId="0" fontId="0" fillId="34" borderId="14" xfId="0" applyFill="1" applyBorder="1"/>
    <xf numFmtId="0" fontId="0" fillId="0" borderId="17" xfId="0" applyFill="1" applyBorder="1"/>
    <xf numFmtId="0" fontId="0" fillId="51" borderId="10" xfId="0" applyFill="1" applyBorder="1"/>
    <xf numFmtId="0" fontId="0" fillId="51" borderId="11" xfId="0" applyFill="1" applyBorder="1"/>
    <xf numFmtId="0" fontId="0" fillId="51" borderId="12" xfId="0" applyFill="1" applyBorder="1"/>
    <xf numFmtId="0" fontId="69" fillId="51" borderId="13" xfId="0" applyFont="1" applyFill="1" applyBorder="1"/>
    <xf numFmtId="0" fontId="0" fillId="51" borderId="0" xfId="0" applyFill="1" applyBorder="1"/>
    <xf numFmtId="0" fontId="0" fillId="51" borderId="14" xfId="0" applyFill="1" applyBorder="1"/>
    <xf numFmtId="0" fontId="0" fillId="51" borderId="13" xfId="0" applyFill="1" applyBorder="1"/>
    <xf numFmtId="0" fontId="0" fillId="51" borderId="15" xfId="0" applyFill="1" applyBorder="1"/>
    <xf numFmtId="0" fontId="0" fillId="51" borderId="16" xfId="0" applyFill="1" applyBorder="1"/>
    <xf numFmtId="0" fontId="0" fillId="51" borderId="17" xfId="0" applyFill="1" applyBorder="1"/>
    <xf numFmtId="0" fontId="69" fillId="51" borderId="13" xfId="0" applyFont="1" applyFill="1" applyBorder="1" applyAlignment="1">
      <alignment horizontal="left"/>
    </xf>
    <xf numFmtId="0" fontId="69" fillId="51" borderId="0" xfId="0" applyFont="1" applyFill="1" applyBorder="1" applyAlignment="1">
      <alignment horizontal="center"/>
    </xf>
    <xf numFmtId="0" fontId="26" fillId="0" borderId="0" xfId="0" applyFont="1" applyFill="1" applyBorder="1"/>
    <xf numFmtId="0" fontId="68" fillId="0" borderId="0" xfId="0" applyFont="1" applyFill="1"/>
    <xf numFmtId="0" fontId="30" fillId="37" borderId="17" xfId="44" applyFill="1" applyBorder="1"/>
    <xf numFmtId="0" fontId="13" fillId="0" borderId="0" xfId="0" applyFont="1" applyFill="1" applyBorder="1" applyAlignment="1">
      <alignment horizontal="right"/>
    </xf>
    <xf numFmtId="9" fontId="0" fillId="0" borderId="0" xfId="42" applyFont="1" applyFill="1"/>
    <xf numFmtId="9" fontId="0" fillId="0" borderId="0" xfId="42" applyNumberFormat="1" applyFont="1" applyFill="1"/>
    <xf numFmtId="0" fontId="73" fillId="0" borderId="0" xfId="0" applyFont="1"/>
    <xf numFmtId="0" fontId="34" fillId="37" borderId="0" xfId="0" applyFont="1" applyFill="1" applyBorder="1" applyAlignment="1">
      <alignment vertical="center" wrapText="1"/>
    </xf>
    <xf numFmtId="0" fontId="73" fillId="37" borderId="0" xfId="0" applyFont="1" applyFill="1"/>
    <xf numFmtId="0" fontId="71" fillId="37" borderId="0" xfId="0" applyFont="1" applyFill="1" applyAlignment="1">
      <alignment vertical="center"/>
    </xf>
    <xf numFmtId="0" fontId="73" fillId="37" borderId="0" xfId="0" applyFont="1" applyFill="1" applyAlignment="1">
      <alignment vertical="center"/>
    </xf>
    <xf numFmtId="0" fontId="75" fillId="37" borderId="0" xfId="0" applyFont="1" applyFill="1" applyBorder="1" applyAlignment="1">
      <alignment vertical="center"/>
    </xf>
    <xf numFmtId="0" fontId="75" fillId="37" borderId="0" xfId="0" applyFont="1" applyFill="1" applyBorder="1" applyAlignment="1">
      <alignment vertical="center" wrapText="1"/>
    </xf>
    <xf numFmtId="0" fontId="76" fillId="37" borderId="0" xfId="0" applyFont="1" applyFill="1" applyAlignment="1">
      <alignment vertical="center"/>
    </xf>
    <xf numFmtId="0" fontId="77" fillId="37" borderId="0" xfId="0" applyFont="1" applyFill="1" applyBorder="1"/>
    <xf numFmtId="0" fontId="77" fillId="37" borderId="0" xfId="0" applyFont="1" applyFill="1" applyAlignment="1">
      <alignment vertical="center"/>
    </xf>
    <xf numFmtId="0" fontId="79" fillId="37" borderId="0" xfId="0" applyFont="1" applyFill="1" applyAlignment="1">
      <alignment vertical="center"/>
    </xf>
    <xf numFmtId="0" fontId="77" fillId="37" borderId="0" xfId="0" applyFont="1" applyFill="1"/>
    <xf numFmtId="0" fontId="74" fillId="37" borderId="0" xfId="0" applyFont="1" applyFill="1" applyBorder="1" applyAlignment="1">
      <alignment horizontal="left" vertical="center"/>
    </xf>
    <xf numFmtId="0" fontId="0" fillId="37" borderId="0" xfId="0" applyFont="1" applyFill="1" applyBorder="1" applyAlignment="1"/>
    <xf numFmtId="0" fontId="0" fillId="37" borderId="0" xfId="0" applyFill="1" applyBorder="1" applyAlignment="1"/>
    <xf numFmtId="0" fontId="78" fillId="37" borderId="0" xfId="0" applyFont="1" applyFill="1" applyBorder="1" applyAlignment="1">
      <alignment vertical="center"/>
    </xf>
    <xf numFmtId="0" fontId="14" fillId="0" borderId="0" xfId="0" applyFont="1"/>
    <xf numFmtId="0" fontId="21" fillId="0" borderId="0" xfId="0" applyFont="1"/>
    <xf numFmtId="0" fontId="13" fillId="48" borderId="0" xfId="0" applyFont="1" applyFill="1" applyAlignment="1">
      <alignment horizontal="right" vertical="center"/>
    </xf>
    <xf numFmtId="0" fontId="0" fillId="48" borderId="0" xfId="0" applyFill="1"/>
    <xf numFmtId="0" fontId="82" fillId="48" borderId="0" xfId="0" applyFont="1" applyFill="1" applyAlignment="1">
      <alignment vertical="center"/>
    </xf>
    <xf numFmtId="0" fontId="57" fillId="0" borderId="0" xfId="0" applyFont="1"/>
    <xf numFmtId="0" fontId="59" fillId="52" borderId="0" xfId="0" applyFont="1" applyFill="1"/>
    <xf numFmtId="0" fontId="80" fillId="52" borderId="0" xfId="0" applyFont="1" applyFill="1"/>
    <xf numFmtId="0" fontId="81" fillId="52" borderId="0" xfId="0" applyFont="1" applyFill="1"/>
    <xf numFmtId="0" fontId="22" fillId="34" borderId="0" xfId="0" applyFont="1" applyFill="1"/>
    <xf numFmtId="0" fontId="18" fillId="34" borderId="0" xfId="0" applyFont="1" applyFill="1" applyBorder="1"/>
    <xf numFmtId="0" fontId="83" fillId="37" borderId="0" xfId="0" applyFont="1" applyFill="1" applyBorder="1"/>
    <xf numFmtId="0" fontId="49" fillId="0" borderId="0" xfId="44" applyFont="1" applyFill="1" applyBorder="1" applyAlignment="1">
      <alignment horizontal="center"/>
    </xf>
    <xf numFmtId="0" fontId="86" fillId="52" borderId="0" xfId="0" applyFont="1" applyFill="1"/>
    <xf numFmtId="0" fontId="87" fillId="52" borderId="0" xfId="0" applyFont="1" applyFill="1"/>
    <xf numFmtId="0" fontId="0" fillId="44" borderId="13" xfId="0" applyFill="1" applyBorder="1" applyAlignment="1">
      <alignment horizontal="left" vertical="center" wrapText="1"/>
    </xf>
    <xf numFmtId="0" fontId="0" fillId="44" borderId="0" xfId="0" applyFill="1" applyBorder="1" applyAlignment="1">
      <alignment horizontal="left" vertical="center" wrapText="1"/>
    </xf>
    <xf numFmtId="0" fontId="0" fillId="43" borderId="13" xfId="0" applyFill="1" applyBorder="1" applyAlignment="1">
      <alignment horizontal="left" vertical="center" wrapText="1"/>
    </xf>
    <xf numFmtId="0" fontId="0" fillId="43" borderId="0" xfId="0" applyFill="1" applyBorder="1" applyAlignment="1">
      <alignment horizontal="left" vertical="center" wrapText="1"/>
    </xf>
    <xf numFmtId="0" fontId="0" fillId="44" borderId="0" xfId="0" applyFill="1" applyBorder="1" applyAlignment="1">
      <alignment horizontal="center" vertical="center" wrapText="1"/>
    </xf>
    <xf numFmtId="0" fontId="13" fillId="33" borderId="10" xfId="0" applyFont="1" applyFill="1" applyBorder="1" applyAlignment="1">
      <alignment horizontal="center"/>
    </xf>
    <xf numFmtId="0" fontId="13" fillId="33" borderId="12" xfId="0" applyFont="1" applyFill="1" applyBorder="1" applyAlignment="1">
      <alignment horizontal="center"/>
    </xf>
    <xf numFmtId="0" fontId="13" fillId="33" borderId="11" xfId="0" applyFont="1" applyFill="1" applyBorder="1" applyAlignment="1">
      <alignment horizontal="center"/>
    </xf>
    <xf numFmtId="0" fontId="20" fillId="0" borderId="44" xfId="0" applyFont="1" applyFill="1" applyBorder="1" applyAlignment="1">
      <alignment horizontal="center" vertical="center"/>
    </xf>
    <xf numFmtId="0" fontId="20" fillId="0" borderId="46" xfId="0" applyFont="1" applyFill="1" applyBorder="1" applyAlignment="1">
      <alignment horizontal="center" vertical="center"/>
    </xf>
    <xf numFmtId="0" fontId="20" fillId="0" borderId="48"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15" xfId="0" applyFont="1" applyFill="1" applyBorder="1" applyAlignment="1">
      <alignment horizontal="center" vertical="center"/>
    </xf>
    <xf numFmtId="0" fontId="0" fillId="44" borderId="24" xfId="0" applyFill="1" applyBorder="1" applyAlignment="1">
      <alignment horizontal="left" vertical="center" wrapText="1"/>
    </xf>
    <xf numFmtId="0" fontId="0" fillId="44" borderId="26" xfId="0" applyFill="1" applyBorder="1" applyAlignment="1">
      <alignment horizontal="left" vertical="center" wrapText="1"/>
    </xf>
    <xf numFmtId="0" fontId="0" fillId="44" borderId="22" xfId="0" applyFill="1" applyBorder="1" applyAlignment="1">
      <alignment horizontal="left" vertical="center" wrapText="1"/>
    </xf>
    <xf numFmtId="0" fontId="0" fillId="44" borderId="11" xfId="0" applyFill="1" applyBorder="1" applyAlignment="1">
      <alignment horizontal="center" vertical="center" wrapText="1"/>
    </xf>
    <xf numFmtId="0" fontId="0" fillId="44" borderId="16" xfId="0" applyFill="1" applyBorder="1" applyAlignment="1">
      <alignment horizontal="center" vertical="center" wrapText="1"/>
    </xf>
    <xf numFmtId="0" fontId="0" fillId="42" borderId="24" xfId="0" applyFill="1" applyBorder="1" applyAlignment="1">
      <alignment horizontal="left" vertical="center" wrapText="1"/>
    </xf>
    <xf numFmtId="0" fontId="0" fillId="42" borderId="26" xfId="0" applyFill="1" applyBorder="1" applyAlignment="1">
      <alignment horizontal="left" vertical="center" wrapText="1"/>
    </xf>
    <xf numFmtId="0" fontId="0" fillId="42" borderId="22" xfId="0" applyFill="1" applyBorder="1" applyAlignment="1">
      <alignment horizontal="left" vertical="center" wrapText="1"/>
    </xf>
    <xf numFmtId="0" fontId="0" fillId="42" borderId="11" xfId="0" applyFill="1" applyBorder="1" applyAlignment="1">
      <alignment horizontal="left" vertical="center" wrapText="1"/>
    </xf>
    <xf numFmtId="0" fontId="0" fillId="42" borderId="0" xfId="0" applyFill="1" applyBorder="1" applyAlignment="1">
      <alignment horizontal="left" vertical="center" wrapText="1"/>
    </xf>
    <xf numFmtId="0" fontId="0" fillId="42" borderId="16" xfId="0" applyFill="1" applyBorder="1" applyAlignment="1">
      <alignment horizontal="left" vertical="center" wrapText="1"/>
    </xf>
    <xf numFmtId="0" fontId="0" fillId="44" borderId="11" xfId="0" applyFill="1" applyBorder="1" applyAlignment="1">
      <alignment horizontal="left" vertical="center" wrapText="1"/>
    </xf>
    <xf numFmtId="0" fontId="0" fillId="44" borderId="16" xfId="0" applyFill="1" applyBorder="1" applyAlignment="1">
      <alignment horizontal="left" vertical="center" wrapText="1"/>
    </xf>
    <xf numFmtId="0" fontId="0" fillId="42" borderId="11" xfId="0" applyFill="1" applyBorder="1" applyAlignment="1">
      <alignment horizontal="center" vertical="center" wrapText="1"/>
    </xf>
    <xf numFmtId="0" fontId="0" fillId="42" borderId="0" xfId="0" applyFill="1" applyBorder="1" applyAlignment="1">
      <alignment horizontal="center" vertical="center" wrapText="1"/>
    </xf>
    <xf numFmtId="0" fontId="0" fillId="42" borderId="16" xfId="0" applyFill="1" applyBorder="1" applyAlignment="1">
      <alignment horizontal="center" vertical="center" wrapText="1"/>
    </xf>
    <xf numFmtId="0" fontId="0" fillId="43" borderId="24" xfId="0" applyFill="1" applyBorder="1" applyAlignment="1">
      <alignment horizontal="left" vertical="center" wrapText="1"/>
    </xf>
    <xf numFmtId="0" fontId="0" fillId="43" borderId="22" xfId="0" applyFill="1" applyBorder="1" applyAlignment="1">
      <alignment horizontal="left" vertical="center" wrapText="1"/>
    </xf>
    <xf numFmtId="0" fontId="0" fillId="43" borderId="11" xfId="0" applyFill="1" applyBorder="1" applyAlignment="1">
      <alignment horizontal="left" vertical="center" wrapText="1"/>
    </xf>
    <xf numFmtId="0" fontId="0" fillId="43" borderId="16" xfId="0" applyFill="1" applyBorder="1" applyAlignment="1">
      <alignment horizontal="left" vertical="center" wrapText="1"/>
    </xf>
    <xf numFmtId="0" fontId="74" fillId="37" borderId="0" xfId="0" applyFont="1" applyFill="1" applyBorder="1" applyAlignment="1">
      <alignment horizontal="left" vertical="center"/>
    </xf>
    <xf numFmtId="0" fontId="31" fillId="37" borderId="0" xfId="0" applyFont="1" applyFill="1" applyBorder="1" applyAlignment="1">
      <alignment horizontal="center"/>
    </xf>
    <xf numFmtId="0" fontId="32" fillId="37" borderId="0" xfId="0" applyFont="1" applyFill="1" applyBorder="1" applyAlignment="1">
      <alignment horizontal="center"/>
    </xf>
    <xf numFmtId="17" fontId="33" fillId="37" borderId="0" xfId="0" applyNumberFormat="1" applyFont="1" applyFill="1" applyBorder="1" applyAlignment="1">
      <alignment horizontal="center"/>
    </xf>
    <xf numFmtId="0" fontId="18" fillId="34" borderId="0" xfId="0" applyFont="1" applyFill="1" applyBorder="1" applyAlignment="1">
      <alignment horizontal="left"/>
    </xf>
    <xf numFmtId="0" fontId="22" fillId="0" borderId="0" xfId="0" applyFont="1" applyFill="1" applyBorder="1" applyAlignment="1">
      <alignment horizontal="center" vertical="center"/>
    </xf>
    <xf numFmtId="0" fontId="22" fillId="49" borderId="0" xfId="0" applyFont="1" applyFill="1" applyAlignment="1">
      <alignment horizontal="center"/>
    </xf>
    <xf numFmtId="0" fontId="49" fillId="36" borderId="50" xfId="44" applyFont="1" applyFill="1" applyBorder="1" applyAlignment="1">
      <alignment horizontal="center"/>
    </xf>
    <xf numFmtId="0" fontId="49" fillId="36" borderId="51" xfId="44" applyFont="1" applyFill="1" applyBorder="1" applyAlignment="1">
      <alignment horizontal="center"/>
    </xf>
    <xf numFmtId="0" fontId="49" fillId="36" borderId="52" xfId="44" applyFont="1" applyFill="1" applyBorder="1" applyAlignment="1">
      <alignment horizontal="center"/>
    </xf>
    <xf numFmtId="0" fontId="52" fillId="35" borderId="10" xfId="0" applyFont="1" applyFill="1" applyBorder="1" applyAlignment="1">
      <alignment horizontal="left" vertical="center" wrapText="1"/>
    </xf>
    <xf numFmtId="0" fontId="52" fillId="35" borderId="13" xfId="0" applyFont="1" applyFill="1" applyBorder="1" applyAlignment="1">
      <alignment horizontal="left" vertical="center" wrapText="1"/>
    </xf>
    <xf numFmtId="0" fontId="52" fillId="35" borderId="15" xfId="0" applyFont="1" applyFill="1" applyBorder="1" applyAlignment="1">
      <alignment horizontal="left" vertical="center" wrapText="1"/>
    </xf>
    <xf numFmtId="0" fontId="52" fillId="35" borderId="12" xfId="0" applyFont="1" applyFill="1" applyBorder="1" applyAlignment="1">
      <alignment vertical="center" wrapText="1"/>
    </xf>
    <xf numFmtId="0" fontId="52" fillId="35" borderId="14" xfId="0" applyFont="1" applyFill="1" applyBorder="1" applyAlignment="1">
      <alignment vertical="center" wrapText="1"/>
    </xf>
    <xf numFmtId="0" fontId="52" fillId="35" borderId="17" xfId="0" applyFont="1" applyFill="1" applyBorder="1" applyAlignment="1">
      <alignment vertical="center" wrapText="1"/>
    </xf>
    <xf numFmtId="0" fontId="60" fillId="47" borderId="38" xfId="0" applyFont="1" applyFill="1" applyBorder="1" applyAlignment="1">
      <alignment horizontal="center"/>
    </xf>
    <xf numFmtId="0" fontId="60" fillId="47" borderId="40" xfId="0" applyFont="1" applyFill="1" applyBorder="1" applyAlignment="1">
      <alignment horizontal="center"/>
    </xf>
    <xf numFmtId="0" fontId="60" fillId="47" borderId="39" xfId="0" applyFont="1" applyFill="1" applyBorder="1" applyAlignment="1">
      <alignment horizontal="center"/>
    </xf>
    <xf numFmtId="0" fontId="52" fillId="35" borderId="11" xfId="0" applyFont="1" applyFill="1" applyBorder="1" applyAlignment="1">
      <alignment horizontal="left" vertical="center" wrapText="1"/>
    </xf>
    <xf numFmtId="0" fontId="52" fillId="35" borderId="0" xfId="0" applyFont="1" applyFill="1" applyBorder="1" applyAlignment="1">
      <alignment horizontal="left" vertical="center" wrapText="1"/>
    </xf>
    <xf numFmtId="0" fontId="52" fillId="35" borderId="16" xfId="0" applyFont="1" applyFill="1" applyBorder="1" applyAlignment="1">
      <alignment horizontal="left" vertical="center" wrapText="1"/>
    </xf>
    <xf numFmtId="0" fontId="26" fillId="38" borderId="41" xfId="0" quotePrefix="1" applyFont="1" applyFill="1" applyBorder="1" applyAlignment="1">
      <alignment horizontal="left" vertical="center" wrapText="1"/>
    </xf>
    <xf numFmtId="0" fontId="26" fillId="38" borderId="42" xfId="0" applyFont="1" applyFill="1" applyBorder="1" applyAlignment="1">
      <alignment horizontal="left" vertical="center" wrapText="1"/>
    </xf>
    <xf numFmtId="0" fontId="26" fillId="38" borderId="43" xfId="0" applyFont="1" applyFill="1" applyBorder="1" applyAlignment="1">
      <alignment horizontal="left" vertical="center" wrapText="1"/>
    </xf>
    <xf numFmtId="0" fontId="0" fillId="38" borderId="41" xfId="0" applyFont="1" applyFill="1" applyBorder="1" applyAlignment="1">
      <alignment horizontal="left" vertical="center" wrapText="1"/>
    </xf>
    <xf numFmtId="0" fontId="0" fillId="38" borderId="42" xfId="0" applyFont="1" applyFill="1" applyBorder="1" applyAlignment="1">
      <alignment horizontal="left" vertical="center" wrapText="1"/>
    </xf>
    <xf numFmtId="0" fontId="0" fillId="38" borderId="43" xfId="0" applyFont="1" applyFill="1" applyBorder="1" applyAlignment="1">
      <alignment horizontal="left" vertical="center" wrapText="1"/>
    </xf>
    <xf numFmtId="0" fontId="26" fillId="38" borderId="0" xfId="0" quotePrefix="1" applyFont="1" applyFill="1" applyAlignment="1">
      <alignment horizontal="left" vertical="center" wrapText="1"/>
    </xf>
    <xf numFmtId="0" fontId="0" fillId="38" borderId="0" xfId="0" applyFont="1" applyFill="1" applyBorder="1" applyAlignment="1">
      <alignment horizontal="left" vertical="center" wrapText="1"/>
    </xf>
    <xf numFmtId="0" fontId="0" fillId="38" borderId="41" xfId="0" quotePrefix="1" applyFont="1" applyFill="1" applyBorder="1" applyAlignment="1">
      <alignment horizontal="left" vertical="center" wrapText="1"/>
    </xf>
    <xf numFmtId="0" fontId="24" fillId="38" borderId="0" xfId="44" applyFont="1" applyFill="1" applyBorder="1" applyAlignment="1">
      <alignment horizontal="left" vertical="center" wrapText="1"/>
    </xf>
    <xf numFmtId="0" fontId="46" fillId="0" borderId="0" xfId="44" applyFont="1" applyAlignment="1">
      <alignment horizontal="center" vertical="center"/>
    </xf>
    <xf numFmtId="0" fontId="48" fillId="45" borderId="0" xfId="44" applyFont="1" applyFill="1" applyAlignment="1">
      <alignment horizontal="right" vertical="center"/>
    </xf>
    <xf numFmtId="0" fontId="22" fillId="36" borderId="0" xfId="0" applyFont="1" applyFill="1" applyAlignment="1">
      <alignment horizontal="center"/>
    </xf>
    <xf numFmtId="0" fontId="46" fillId="0" borderId="0" xfId="44" applyFont="1" applyAlignment="1">
      <alignment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3"/>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9B9B9B"/>
      <color rgb="FFFFFFCC"/>
      <color rgb="FF0000FF"/>
      <color rgb="FFFFFFD9"/>
      <color rgb="FFEAEAEA"/>
      <color rgb="FFFF66CC"/>
      <color rgb="FFCCFF66"/>
      <color rgb="FFCCFF99"/>
      <color rgb="FFFF9966"/>
      <color rgb="FF9FB7B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Proportion reporting 'perfect' health by age group</a:t>
            </a:r>
          </a:p>
        </c:rich>
      </c:tx>
      <c:overlay val="1"/>
    </c:title>
    <c:autoTitleDeleted val="0"/>
    <c:plotArea>
      <c:layout>
        <c:manualLayout>
          <c:layoutTarget val="inner"/>
          <c:xMode val="edge"/>
          <c:yMode val="edge"/>
          <c:x val="9.3085739282589675E-2"/>
          <c:y val="5.1400554097404488E-2"/>
          <c:w val="0.85440091863517065"/>
          <c:h val="0.8326195683872849"/>
        </c:manualLayout>
      </c:layout>
      <c:barChart>
        <c:barDir val="col"/>
        <c:grouping val="clustered"/>
        <c:varyColors val="0"/>
        <c:ser>
          <c:idx val="0"/>
          <c:order val="0"/>
          <c:tx>
            <c:strRef>
              <c:f>HSE!$C$16:$C$19</c:f>
              <c:strCache>
                <c:ptCount val="1"/>
                <c:pt idx="0">
                  <c:v>Colorectal PROMS</c:v>
                </c:pt>
              </c:strCache>
            </c:strRef>
          </c:tx>
          <c:spPr>
            <a:solidFill>
              <a:schemeClr val="tx2">
                <a:lumMod val="75000"/>
              </a:schemeClr>
            </a:solidFill>
          </c:spPr>
          <c:invertIfNegative val="0"/>
          <c:dLbls>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HSE!$B$20:$B$25</c:f>
              <c:strCache>
                <c:ptCount val="6"/>
                <c:pt idx="0">
                  <c:v>&lt;55</c:v>
                </c:pt>
                <c:pt idx="1">
                  <c:v>55-64</c:v>
                </c:pt>
                <c:pt idx="2">
                  <c:v>65-74</c:v>
                </c:pt>
                <c:pt idx="3">
                  <c:v>75-84</c:v>
                </c:pt>
                <c:pt idx="4">
                  <c:v>85+</c:v>
                </c:pt>
                <c:pt idx="5">
                  <c:v>All</c:v>
                </c:pt>
              </c:strCache>
            </c:strRef>
          </c:cat>
          <c:val>
            <c:numRef>
              <c:f>HSE!$C$20:$C$25</c:f>
              <c:numCache>
                <c:formatCode>0.0</c:formatCode>
                <c:ptCount val="6"/>
                <c:pt idx="0">
                  <c:v>26.942355889724311</c:v>
                </c:pt>
                <c:pt idx="1">
                  <c:v>33.928571428571431</c:v>
                </c:pt>
                <c:pt idx="2">
                  <c:v>37.235116044399597</c:v>
                </c:pt>
                <c:pt idx="3">
                  <c:v>28.911564625850339</c:v>
                </c:pt>
                <c:pt idx="4">
                  <c:v>22.368421052631579</c:v>
                </c:pt>
                <c:pt idx="5">
                  <c:v>31.202600216684722</c:v>
                </c:pt>
              </c:numCache>
            </c:numRef>
          </c:val>
        </c:ser>
        <c:ser>
          <c:idx val="1"/>
          <c:order val="1"/>
          <c:tx>
            <c:strRef>
              <c:f>HSE!$D$16:$D$19</c:f>
              <c:strCache>
                <c:ptCount val="1"/>
                <c:pt idx="0">
                  <c:v>HSE 2011</c:v>
                </c:pt>
              </c:strCache>
            </c:strRef>
          </c:tx>
          <c:spPr>
            <a:solidFill>
              <a:schemeClr val="accent1">
                <a:lumMod val="60000"/>
                <a:lumOff val="40000"/>
              </a:schemeClr>
            </a:solidFill>
          </c:spPr>
          <c:invertIfNegative val="0"/>
          <c:dLbls>
            <c:txPr>
              <a:bodyPr rot="-5400000" vert="horz"/>
              <a:lstStyle/>
              <a:p>
                <a:pPr>
                  <a:defRPr>
                    <a:solidFill>
                      <a:sysClr val="windowText" lastClr="000000"/>
                    </a:solidFill>
                  </a:defRPr>
                </a:pPr>
                <a:endParaRPr lang="en-US"/>
              </a:p>
            </c:txPr>
            <c:dLblPos val="inBase"/>
            <c:showLegendKey val="0"/>
            <c:showVal val="1"/>
            <c:showCatName val="0"/>
            <c:showSerName val="0"/>
            <c:showPercent val="0"/>
            <c:showBubbleSize val="0"/>
            <c:showLeaderLines val="0"/>
          </c:dLbls>
          <c:cat>
            <c:strRef>
              <c:f>HSE!$B$20:$B$25</c:f>
              <c:strCache>
                <c:ptCount val="6"/>
                <c:pt idx="0">
                  <c:v>&lt;55</c:v>
                </c:pt>
                <c:pt idx="1">
                  <c:v>55-64</c:v>
                </c:pt>
                <c:pt idx="2">
                  <c:v>65-74</c:v>
                </c:pt>
                <c:pt idx="3">
                  <c:v>75-84</c:v>
                </c:pt>
                <c:pt idx="4">
                  <c:v>85+</c:v>
                </c:pt>
                <c:pt idx="5">
                  <c:v>All</c:v>
                </c:pt>
              </c:strCache>
            </c:strRef>
          </c:cat>
          <c:val>
            <c:numRef>
              <c:f>HSE!$D$20:$D$25</c:f>
              <c:numCache>
                <c:formatCode>0.0</c:formatCode>
                <c:ptCount val="6"/>
                <c:pt idx="0">
                  <c:v>50.375939849624061</c:v>
                </c:pt>
                <c:pt idx="1">
                  <c:v>40.062111801242231</c:v>
                </c:pt>
                <c:pt idx="2">
                  <c:v>36.125126135216952</c:v>
                </c:pt>
                <c:pt idx="3">
                  <c:v>24.149659863945576</c:v>
                </c:pt>
                <c:pt idx="4">
                  <c:v>19.736842105263158</c:v>
                </c:pt>
                <c:pt idx="5">
                  <c:v>40.08667388949079</c:v>
                </c:pt>
              </c:numCache>
            </c:numRef>
          </c:val>
        </c:ser>
        <c:dLbls>
          <c:showLegendKey val="0"/>
          <c:showVal val="0"/>
          <c:showCatName val="0"/>
          <c:showSerName val="0"/>
          <c:showPercent val="0"/>
          <c:showBubbleSize val="0"/>
        </c:dLbls>
        <c:gapWidth val="150"/>
        <c:axId val="44553728"/>
        <c:axId val="44555264"/>
      </c:barChart>
      <c:catAx>
        <c:axId val="44553728"/>
        <c:scaling>
          <c:orientation val="minMax"/>
        </c:scaling>
        <c:delete val="0"/>
        <c:axPos val="b"/>
        <c:majorTickMark val="out"/>
        <c:minorTickMark val="none"/>
        <c:tickLblPos val="nextTo"/>
        <c:crossAx val="44555264"/>
        <c:crosses val="autoZero"/>
        <c:auto val="1"/>
        <c:lblAlgn val="ctr"/>
        <c:lblOffset val="100"/>
        <c:noMultiLvlLbl val="0"/>
      </c:catAx>
      <c:valAx>
        <c:axId val="44555264"/>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44553728"/>
        <c:crosses val="autoZero"/>
        <c:crossBetween val="between"/>
      </c:valAx>
    </c:plotArea>
    <c:legend>
      <c:legendPos val="r"/>
      <c:layout>
        <c:manualLayout>
          <c:xMode val="edge"/>
          <c:yMode val="edge"/>
          <c:x val="0.27879323599230854"/>
          <c:y val="0.12675227198638794"/>
          <c:w val="0.66640223097112861"/>
          <c:h val="0.13502697579469233"/>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Response rates by</a:t>
            </a:r>
            <a:r>
              <a:rPr lang="en-US" sz="1100" baseline="0"/>
              <a:t> deprivation quintile</a:t>
            </a:r>
            <a:endParaRPr lang="en-US" sz="1100"/>
          </a:p>
        </c:rich>
      </c:tx>
      <c:overlay val="0"/>
    </c:title>
    <c:autoTitleDeleted val="0"/>
    <c:plotArea>
      <c:layout>
        <c:manualLayout>
          <c:layoutTarget val="inner"/>
          <c:xMode val="edge"/>
          <c:yMode val="edge"/>
          <c:x val="0.25961725140870962"/>
          <c:y val="0.19742607174103238"/>
          <c:w val="0.6304178005266281"/>
          <c:h val="0.65404316127150774"/>
        </c:manualLayout>
      </c:layout>
      <c:barChart>
        <c:barDir val="bar"/>
        <c:grouping val="clustered"/>
        <c:varyColors val="0"/>
        <c:ser>
          <c:idx val="0"/>
          <c:order val="0"/>
          <c:invertIfNegative val="0"/>
          <c:dLbls>
            <c:txPr>
              <a:bodyPr/>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'RESPONSE RATES data'!$C$29:$C$33</c:f>
              <c:strCache>
                <c:ptCount val="5"/>
                <c:pt idx="0">
                  <c:v>5 - most deprived</c:v>
                </c:pt>
                <c:pt idx="1">
                  <c:v>4</c:v>
                </c:pt>
                <c:pt idx="2">
                  <c:v>3</c:v>
                </c:pt>
                <c:pt idx="3">
                  <c:v>2</c:v>
                </c:pt>
                <c:pt idx="4">
                  <c:v>1 - least deprived</c:v>
                </c:pt>
              </c:strCache>
            </c:strRef>
          </c:cat>
          <c:val>
            <c:numRef>
              <c:f>'RESPONSE RATES data'!$G$29:$G$33</c:f>
              <c:numCache>
                <c:formatCode>0.0%</c:formatCode>
                <c:ptCount val="5"/>
                <c:pt idx="0">
                  <c:v>0.52129610760138578</c:v>
                </c:pt>
                <c:pt idx="1">
                  <c:v>0.58369235678953246</c:v>
                </c:pt>
                <c:pt idx="2">
                  <c:v>0.64159112434041399</c:v>
                </c:pt>
                <c:pt idx="3">
                  <c:v>0.66254635352286773</c:v>
                </c:pt>
                <c:pt idx="4">
                  <c:v>0.70199692780337941</c:v>
                </c:pt>
              </c:numCache>
            </c:numRef>
          </c:val>
        </c:ser>
        <c:dLbls>
          <c:showLegendKey val="0"/>
          <c:showVal val="0"/>
          <c:showCatName val="0"/>
          <c:showSerName val="0"/>
          <c:showPercent val="0"/>
          <c:showBubbleSize val="0"/>
        </c:dLbls>
        <c:gapWidth val="60"/>
        <c:axId val="103215872"/>
        <c:axId val="103217408"/>
      </c:barChart>
      <c:catAx>
        <c:axId val="103215872"/>
        <c:scaling>
          <c:orientation val="minMax"/>
        </c:scaling>
        <c:delete val="0"/>
        <c:axPos val="l"/>
        <c:majorTickMark val="out"/>
        <c:minorTickMark val="none"/>
        <c:tickLblPos val="nextTo"/>
        <c:crossAx val="103217408"/>
        <c:crosses val="autoZero"/>
        <c:auto val="1"/>
        <c:lblAlgn val="ctr"/>
        <c:lblOffset val="100"/>
        <c:noMultiLvlLbl val="0"/>
      </c:catAx>
      <c:valAx>
        <c:axId val="103217408"/>
        <c:scaling>
          <c:orientation val="minMax"/>
          <c:max val="0.8"/>
        </c:scaling>
        <c:delete val="0"/>
        <c:axPos val="b"/>
        <c:majorGridlines>
          <c:spPr>
            <a:ln>
              <a:solidFill>
                <a:schemeClr val="bg1">
                  <a:lumMod val="85000"/>
                </a:schemeClr>
              </a:solidFill>
            </a:ln>
          </c:spPr>
        </c:majorGridlines>
        <c:numFmt formatCode="0.0%" sourceLinked="1"/>
        <c:majorTickMark val="out"/>
        <c:minorTickMark val="none"/>
        <c:tickLblPos val="nextTo"/>
        <c:crossAx val="103215872"/>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urinating more frequently - overall</a:t>
            </a:r>
          </a:p>
        </c:rich>
      </c:tx>
      <c:layout>
        <c:manualLayout>
          <c:xMode val="edge"/>
          <c:yMode val="edge"/>
          <c:x val="0.16301704457630126"/>
          <c:y val="3.0243960604438545E-2"/>
        </c:manualLayout>
      </c:layout>
      <c:overlay val="1"/>
    </c:title>
    <c:autoTitleDeleted val="0"/>
    <c:plotArea>
      <c:layout>
        <c:manualLayout>
          <c:layoutTarget val="inner"/>
          <c:xMode val="edge"/>
          <c:yMode val="edge"/>
          <c:x val="0.12451808784153567"/>
          <c:y val="0.14258647290507756"/>
          <c:w val="0.83361179119413786"/>
          <c:h val="0.69707202702545767"/>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rot="0" vert="horz"/>
                  <a:lstStyle/>
                  <a:p>
                    <a:pPr>
                      <a:defRPr sz="1050" b="0">
                        <a:solidFill>
                          <a:schemeClr val="bg1"/>
                        </a:solidFill>
                      </a:defRPr>
                    </a:pPr>
                    <a:r>
                      <a:rPr lang="en-US" sz="1050"/>
                      <a:t>76.8% </a:t>
                    </a:r>
                    <a:r>
                      <a:rPr lang="en-US" sz="1050" i="1"/>
                      <a:t>(n=15,476)</a:t>
                    </a:r>
                    <a:endParaRPr lang="en-US" i="1"/>
                  </a:p>
                </c:rich>
              </c:tx>
              <c:spPr/>
              <c:dLblPos val="ctr"/>
              <c:showLegendKey val="0"/>
              <c:showVal val="1"/>
              <c:showCatName val="0"/>
              <c:showSerName val="0"/>
              <c:showPercent val="0"/>
              <c:showBubbleSize val="0"/>
            </c:dLbl>
            <c:dLbl>
              <c:idx val="1"/>
              <c:tx>
                <c:rich>
                  <a:bodyPr/>
                  <a:lstStyle/>
                  <a:p>
                    <a:r>
                      <a:rPr lang="en-US" sz="1050"/>
                      <a:t>10.6% </a:t>
                    </a:r>
                    <a:r>
                      <a:rPr lang="en-US" sz="1050" i="1"/>
                      <a:t>(n=2,128)</a:t>
                    </a:r>
                    <a:endParaRPr lang="en-US" i="1"/>
                  </a:p>
                </c:rich>
              </c:tx>
              <c:dLblPos val="outEnd"/>
              <c:showLegendKey val="0"/>
              <c:showVal val="1"/>
              <c:showCatName val="0"/>
              <c:showSerName val="0"/>
              <c:showPercent val="0"/>
              <c:showBubbleSize val="0"/>
            </c:dLbl>
            <c:dLbl>
              <c:idx val="2"/>
              <c:layout>
                <c:manualLayout>
                  <c:x val="0"/>
                  <c:y val="0.11248956997397741"/>
                </c:manualLayout>
              </c:layout>
              <c:tx>
                <c:rich>
                  <a:bodyPr rot="0" vert="horz"/>
                  <a:lstStyle/>
                  <a:p>
                    <a:pPr>
                      <a:defRPr sz="1050" b="0">
                        <a:solidFill>
                          <a:schemeClr val="bg1"/>
                        </a:solidFill>
                      </a:defRPr>
                    </a:pPr>
                    <a:r>
                      <a:rPr lang="en-US" sz="1050">
                        <a:solidFill>
                          <a:sysClr val="windowText" lastClr="000000"/>
                        </a:solidFill>
                      </a:rPr>
                      <a:t>12.7% </a:t>
                    </a:r>
                    <a:r>
                      <a:rPr lang="en-US" sz="1050" i="1"/>
                      <a:t>(n=2,553)</a:t>
                    </a:r>
                    <a:endParaRPr lang="en-US" i="1"/>
                  </a:p>
                </c:rich>
              </c:tx>
              <c:spPr/>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DATA_charts'!$B$69:$B$71</c:f>
              <c:strCache>
                <c:ptCount val="3"/>
                <c:pt idx="0">
                  <c:v>Not at all/a little</c:v>
                </c:pt>
                <c:pt idx="1">
                  <c:v>Somewhat</c:v>
                </c:pt>
                <c:pt idx="2">
                  <c:v>Quite a bit/very much</c:v>
                </c:pt>
              </c:strCache>
            </c:strRef>
          </c:cat>
          <c:val>
            <c:numRef>
              <c:f>'NATIONAL DATA_charts'!$F$69:$F$71</c:f>
              <c:numCache>
                <c:formatCode>0.0%</c:formatCode>
                <c:ptCount val="3"/>
                <c:pt idx="0">
                  <c:v>0.76800000000000002</c:v>
                </c:pt>
                <c:pt idx="1">
                  <c:v>0.106</c:v>
                </c:pt>
                <c:pt idx="2">
                  <c:v>0.127</c:v>
                </c:pt>
              </c:numCache>
            </c:numRef>
          </c:val>
        </c:ser>
        <c:dLbls>
          <c:showLegendKey val="0"/>
          <c:showVal val="0"/>
          <c:showCatName val="0"/>
          <c:showSerName val="0"/>
          <c:showPercent val="0"/>
          <c:showBubbleSize val="0"/>
        </c:dLbls>
        <c:gapWidth val="0"/>
        <c:axId val="111148032"/>
        <c:axId val="111158016"/>
      </c:barChart>
      <c:catAx>
        <c:axId val="111148032"/>
        <c:scaling>
          <c:orientation val="minMax"/>
        </c:scaling>
        <c:delete val="0"/>
        <c:axPos val="b"/>
        <c:majorTickMark val="out"/>
        <c:minorTickMark val="none"/>
        <c:tickLblPos val="nextTo"/>
        <c:txPr>
          <a:bodyPr/>
          <a:lstStyle/>
          <a:p>
            <a:pPr>
              <a:defRPr sz="900"/>
            </a:pPr>
            <a:endParaRPr lang="en-US"/>
          </a:p>
        </c:txPr>
        <c:crossAx val="111158016"/>
        <c:crosses val="autoZero"/>
        <c:auto val="1"/>
        <c:lblAlgn val="ctr"/>
        <c:lblOffset val="100"/>
        <c:noMultiLvlLbl val="0"/>
      </c:catAx>
      <c:valAx>
        <c:axId val="11115801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114803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urinating more frequently  - Rectum</a:t>
            </a:r>
          </a:p>
        </c:rich>
      </c:tx>
      <c:layout>
        <c:manualLayout>
          <c:xMode val="edge"/>
          <c:yMode val="edge"/>
          <c:x val="0.15629557552104889"/>
          <c:y val="3.0243784742400446E-2"/>
        </c:manualLayout>
      </c:layout>
      <c:overlay val="1"/>
    </c:title>
    <c:autoTitleDeleted val="0"/>
    <c:plotArea>
      <c:layout>
        <c:manualLayout>
          <c:layoutTarget val="inner"/>
          <c:xMode val="edge"/>
          <c:yMode val="edge"/>
          <c:x val="0.12451808784153567"/>
          <c:y val="0.13712391700528062"/>
          <c:w val="0.83361179119413786"/>
          <c:h val="0.70253458292525461"/>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73.6% </a:t>
                    </a:r>
                    <a:r>
                      <a:rPr lang="en-US" sz="1050" i="1"/>
                      <a:t>(n=4,593)</a:t>
                    </a:r>
                    <a:endParaRPr lang="en-US" i="1"/>
                  </a:p>
                </c:rich>
              </c:tx>
              <c:spPr/>
              <c:dLblPos val="ctr"/>
              <c:showLegendKey val="0"/>
              <c:showVal val="1"/>
              <c:showCatName val="0"/>
              <c:showSerName val="0"/>
              <c:showPercent val="0"/>
              <c:showBubbleSize val="0"/>
            </c:dLbl>
            <c:dLbl>
              <c:idx val="1"/>
              <c:tx>
                <c:rich>
                  <a:bodyPr/>
                  <a:lstStyle/>
                  <a:p>
                    <a:r>
                      <a:rPr lang="en-US" sz="1050"/>
                      <a:t>11.7% </a:t>
                    </a:r>
                    <a:r>
                      <a:rPr lang="en-US" sz="1050" i="1"/>
                      <a:t>(n=733)</a:t>
                    </a:r>
                    <a:endParaRPr lang="en-US" i="1"/>
                  </a:p>
                </c:rich>
              </c:tx>
              <c:dLblPos val="outEnd"/>
              <c:showLegendKey val="0"/>
              <c:showVal val="1"/>
              <c:showCatName val="0"/>
              <c:showSerName val="0"/>
              <c:showPercent val="0"/>
              <c:showBubbleSize val="0"/>
            </c:dLbl>
            <c:dLbl>
              <c:idx val="2"/>
              <c:tx>
                <c:rich>
                  <a:bodyPr rot="0" vert="horz"/>
                  <a:lstStyle/>
                  <a:p>
                    <a:pPr>
                      <a:defRPr sz="1050" b="0">
                        <a:solidFill>
                          <a:schemeClr val="bg1"/>
                        </a:solidFill>
                      </a:defRPr>
                    </a:pPr>
                    <a:r>
                      <a:rPr lang="en-US" sz="1050">
                        <a:solidFill>
                          <a:sysClr val="windowText" lastClr="000000"/>
                        </a:solidFill>
                      </a:rPr>
                      <a:t>14.6% </a:t>
                    </a:r>
                    <a:r>
                      <a:rPr lang="en-US" sz="1050" i="1"/>
                      <a:t>(n=914)</a:t>
                    </a:r>
                    <a:endParaRPr lang="en-US" i="1"/>
                  </a:p>
                </c:rich>
              </c:tx>
              <c:spPr/>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DATA_charts'!$B$69:$B$71</c:f>
              <c:strCache>
                <c:ptCount val="3"/>
                <c:pt idx="0">
                  <c:v>Not at all/a little</c:v>
                </c:pt>
                <c:pt idx="1">
                  <c:v>Somewhat</c:v>
                </c:pt>
                <c:pt idx="2">
                  <c:v>Quite a bit/very much</c:v>
                </c:pt>
              </c:strCache>
            </c:strRef>
          </c:cat>
          <c:val>
            <c:numRef>
              <c:f>'NATIONAL DATA_charts'!$E$69:$E$71</c:f>
              <c:numCache>
                <c:formatCode>0.0%</c:formatCode>
                <c:ptCount val="3"/>
                <c:pt idx="0">
                  <c:v>0.73599999999999999</c:v>
                </c:pt>
                <c:pt idx="1">
                  <c:v>0.11700000000000001</c:v>
                </c:pt>
                <c:pt idx="2">
                  <c:v>0.14599999999999999</c:v>
                </c:pt>
              </c:numCache>
            </c:numRef>
          </c:val>
        </c:ser>
        <c:dLbls>
          <c:showLegendKey val="0"/>
          <c:showVal val="0"/>
          <c:showCatName val="0"/>
          <c:showSerName val="0"/>
          <c:showPercent val="0"/>
          <c:showBubbleSize val="0"/>
        </c:dLbls>
        <c:gapWidth val="0"/>
        <c:axId val="111183360"/>
        <c:axId val="111184896"/>
      </c:barChart>
      <c:catAx>
        <c:axId val="111183360"/>
        <c:scaling>
          <c:orientation val="minMax"/>
        </c:scaling>
        <c:delete val="0"/>
        <c:axPos val="b"/>
        <c:majorTickMark val="out"/>
        <c:minorTickMark val="none"/>
        <c:tickLblPos val="nextTo"/>
        <c:txPr>
          <a:bodyPr/>
          <a:lstStyle/>
          <a:p>
            <a:pPr>
              <a:defRPr sz="900"/>
            </a:pPr>
            <a:endParaRPr lang="en-US"/>
          </a:p>
        </c:txPr>
        <c:crossAx val="111184896"/>
        <c:crosses val="autoZero"/>
        <c:auto val="1"/>
        <c:lblAlgn val="ctr"/>
        <c:lblOffset val="100"/>
        <c:noMultiLvlLbl val="0"/>
      </c:catAx>
      <c:valAx>
        <c:axId val="11118489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1183360"/>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stoma</a:t>
            </a:r>
            <a:r>
              <a:rPr lang="en-GB" sz="1200" baseline="0"/>
              <a:t> </a:t>
            </a:r>
            <a:r>
              <a:rPr lang="en-GB" sz="1200"/>
              <a:t>- Colon</a:t>
            </a:r>
          </a:p>
        </c:rich>
      </c:tx>
      <c:layout>
        <c:manualLayout>
          <c:xMode val="edge"/>
          <c:yMode val="edge"/>
          <c:x val="0.17343275159863966"/>
          <c:y val="3.1242389787087172E-2"/>
        </c:manualLayout>
      </c:layout>
      <c:overlay val="1"/>
    </c:title>
    <c:autoTitleDeleted val="0"/>
    <c:plotArea>
      <c:layout>
        <c:manualLayout>
          <c:layoutTarget val="inner"/>
          <c:xMode val="edge"/>
          <c:yMode val="edge"/>
          <c:x val="0.14585516507551957"/>
          <c:y val="0.23456059872401036"/>
          <c:w val="0.83361179119413786"/>
          <c:h val="0.6105603217051645"/>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90.0% </a:t>
                    </a:r>
                    <a:r>
                      <a:rPr lang="en-US" i="1"/>
                      <a:t>(n=11568)</a:t>
                    </a:r>
                  </a:p>
                </c:rich>
              </c:tx>
              <c:dLblPos val="inEnd"/>
              <c:showLegendKey val="0"/>
              <c:showVal val="1"/>
              <c:showCatName val="0"/>
              <c:showSerName val="0"/>
              <c:showPercent val="0"/>
              <c:showBubbleSize val="0"/>
            </c:dLbl>
            <c:dLbl>
              <c:idx val="1"/>
              <c:layout>
                <c:manualLayout>
                  <c:x val="-1.1902208535144808E-2"/>
                  <c:y val="7.2387605418012769E-3"/>
                </c:manualLayout>
              </c:layout>
              <c:tx>
                <c:rich>
                  <a:bodyPr/>
                  <a:lstStyle/>
                  <a:p>
                    <a:r>
                      <a:rPr lang="en-US"/>
                      <a:t>10.0% </a:t>
                    </a:r>
                    <a:r>
                      <a:rPr lang="en-US" i="1"/>
                      <a:t>(n=1280)</a:t>
                    </a:r>
                  </a:p>
                </c:rich>
              </c:tx>
              <c:dLblPos val="out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DATA_charts'!$B$75:$B$76</c:f>
              <c:strCache>
                <c:ptCount val="2"/>
                <c:pt idx="0">
                  <c:v>no</c:v>
                </c:pt>
                <c:pt idx="1">
                  <c:v>yes</c:v>
                </c:pt>
              </c:strCache>
            </c:strRef>
          </c:cat>
          <c:val>
            <c:numRef>
              <c:f>'NATIONAL DATA_charts'!$C$75:$C$76</c:f>
              <c:numCache>
                <c:formatCode>0.0%</c:formatCode>
                <c:ptCount val="2"/>
                <c:pt idx="0">
                  <c:v>0.90037359900373604</c:v>
                </c:pt>
                <c:pt idx="1">
                  <c:v>9.9626400996264006E-2</c:v>
                </c:pt>
              </c:numCache>
            </c:numRef>
          </c:val>
        </c:ser>
        <c:dLbls>
          <c:showLegendKey val="0"/>
          <c:showVal val="0"/>
          <c:showCatName val="0"/>
          <c:showSerName val="0"/>
          <c:showPercent val="0"/>
          <c:showBubbleSize val="0"/>
        </c:dLbls>
        <c:gapWidth val="60"/>
        <c:axId val="110919680"/>
        <c:axId val="110921216"/>
      </c:barChart>
      <c:catAx>
        <c:axId val="110919680"/>
        <c:scaling>
          <c:orientation val="minMax"/>
        </c:scaling>
        <c:delete val="0"/>
        <c:axPos val="l"/>
        <c:majorTickMark val="out"/>
        <c:minorTickMark val="none"/>
        <c:tickLblPos val="nextTo"/>
        <c:txPr>
          <a:bodyPr/>
          <a:lstStyle/>
          <a:p>
            <a:pPr>
              <a:defRPr sz="900"/>
            </a:pPr>
            <a:endParaRPr lang="en-US"/>
          </a:p>
        </c:txPr>
        <c:crossAx val="110921216"/>
        <c:crosses val="autoZero"/>
        <c:auto val="1"/>
        <c:lblAlgn val="ctr"/>
        <c:lblOffset val="100"/>
        <c:noMultiLvlLbl val="0"/>
      </c:catAx>
      <c:valAx>
        <c:axId val="110921216"/>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0919680"/>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stoma</a:t>
            </a:r>
            <a:r>
              <a:rPr lang="en-GB" sz="1200" baseline="0"/>
              <a:t> </a:t>
            </a:r>
            <a:r>
              <a:rPr lang="en-GB" sz="1200"/>
              <a:t>- Rectosigmoid</a:t>
            </a:r>
          </a:p>
        </c:rich>
      </c:tx>
      <c:layout>
        <c:manualLayout>
          <c:xMode val="edge"/>
          <c:yMode val="edge"/>
          <c:x val="0.14577685832501069"/>
          <c:y val="3.1242389787087172E-2"/>
        </c:manualLayout>
      </c:layout>
      <c:overlay val="1"/>
    </c:title>
    <c:autoTitleDeleted val="0"/>
    <c:plotArea>
      <c:layout>
        <c:manualLayout>
          <c:layoutTarget val="inner"/>
          <c:xMode val="edge"/>
          <c:yMode val="edge"/>
          <c:x val="0.14585516507551957"/>
          <c:y val="0.27781641030124099"/>
          <c:w val="0.83361179119413786"/>
          <c:h val="0.56730451012793393"/>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79.4% </a:t>
                    </a:r>
                    <a:r>
                      <a:rPr lang="en-US" i="1"/>
                      <a:t>(n=1139)</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20.6% </a:t>
                    </a:r>
                    <a:r>
                      <a:rPr lang="en-US" i="1"/>
                      <a:t>(n=295)</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DATA_charts'!$B$75:$B$76</c:f>
              <c:strCache>
                <c:ptCount val="2"/>
                <c:pt idx="0">
                  <c:v>no</c:v>
                </c:pt>
                <c:pt idx="1">
                  <c:v>yes</c:v>
                </c:pt>
              </c:strCache>
            </c:strRef>
          </c:cat>
          <c:val>
            <c:numRef>
              <c:f>'NATIONAL DATA_charts'!$D$75:$D$76</c:f>
              <c:numCache>
                <c:formatCode>0.0%</c:formatCode>
                <c:ptCount val="2"/>
                <c:pt idx="0">
                  <c:v>0.79428172942817299</c:v>
                </c:pt>
                <c:pt idx="1">
                  <c:v>0.20571827057182707</c:v>
                </c:pt>
              </c:numCache>
            </c:numRef>
          </c:val>
        </c:ser>
        <c:dLbls>
          <c:showLegendKey val="0"/>
          <c:showVal val="0"/>
          <c:showCatName val="0"/>
          <c:showSerName val="0"/>
          <c:showPercent val="0"/>
          <c:showBubbleSize val="0"/>
        </c:dLbls>
        <c:gapWidth val="60"/>
        <c:axId val="110963328"/>
        <c:axId val="110969216"/>
      </c:barChart>
      <c:catAx>
        <c:axId val="110963328"/>
        <c:scaling>
          <c:orientation val="minMax"/>
        </c:scaling>
        <c:delete val="0"/>
        <c:axPos val="l"/>
        <c:majorTickMark val="out"/>
        <c:minorTickMark val="none"/>
        <c:tickLblPos val="nextTo"/>
        <c:txPr>
          <a:bodyPr/>
          <a:lstStyle/>
          <a:p>
            <a:pPr>
              <a:defRPr sz="900"/>
            </a:pPr>
            <a:endParaRPr lang="en-US"/>
          </a:p>
        </c:txPr>
        <c:crossAx val="110969216"/>
        <c:crosses val="autoZero"/>
        <c:auto val="1"/>
        <c:lblAlgn val="ctr"/>
        <c:lblOffset val="100"/>
        <c:noMultiLvlLbl val="0"/>
      </c:catAx>
      <c:valAx>
        <c:axId val="110969216"/>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0963328"/>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stoma</a:t>
            </a:r>
            <a:r>
              <a:rPr lang="en-GB" sz="1200" baseline="0"/>
              <a:t> </a:t>
            </a:r>
            <a:r>
              <a:rPr lang="en-GB" sz="1200"/>
              <a:t>- Rectum</a:t>
            </a:r>
          </a:p>
        </c:rich>
      </c:tx>
      <c:layout>
        <c:manualLayout>
          <c:xMode val="edge"/>
          <c:yMode val="edge"/>
          <c:x val="0.2188150956831984"/>
          <c:y val="3.1242380968966598E-2"/>
        </c:manualLayout>
      </c:layout>
      <c:overlay val="1"/>
    </c:title>
    <c:autoTitleDeleted val="0"/>
    <c:plotArea>
      <c:layout>
        <c:manualLayout>
          <c:layoutTarget val="inner"/>
          <c:xMode val="edge"/>
          <c:yMode val="edge"/>
          <c:x val="0.14585516507551957"/>
          <c:y val="0.27132400844823856"/>
          <c:w val="0.83361179119413786"/>
          <c:h val="0.5737973279219537"/>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57.4% </a:t>
                    </a:r>
                    <a:r>
                      <a:rPr lang="en-US" i="1"/>
                      <a:t>(n=3653)</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42.6% </a:t>
                    </a:r>
                    <a:r>
                      <a:rPr lang="en-US" i="1"/>
                      <a:t>(n=2711)</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DATA_charts'!$B$75:$B$76</c:f>
              <c:strCache>
                <c:ptCount val="2"/>
                <c:pt idx="0">
                  <c:v>no</c:v>
                </c:pt>
                <c:pt idx="1">
                  <c:v>yes</c:v>
                </c:pt>
              </c:strCache>
            </c:strRef>
          </c:cat>
          <c:val>
            <c:numRef>
              <c:f>'NATIONAL DATA_charts'!$E$75:$E$76</c:f>
              <c:numCache>
                <c:formatCode>0.0%</c:formatCode>
                <c:ptCount val="2"/>
                <c:pt idx="0">
                  <c:v>0.57401005656819615</c:v>
                </c:pt>
                <c:pt idx="1">
                  <c:v>0.42598994343180391</c:v>
                </c:pt>
              </c:numCache>
            </c:numRef>
          </c:val>
        </c:ser>
        <c:dLbls>
          <c:showLegendKey val="0"/>
          <c:showVal val="0"/>
          <c:showCatName val="0"/>
          <c:showSerName val="0"/>
          <c:showPercent val="0"/>
          <c:showBubbleSize val="0"/>
        </c:dLbls>
        <c:gapWidth val="60"/>
        <c:axId val="111023616"/>
        <c:axId val="111025152"/>
      </c:barChart>
      <c:catAx>
        <c:axId val="111023616"/>
        <c:scaling>
          <c:orientation val="minMax"/>
        </c:scaling>
        <c:delete val="0"/>
        <c:axPos val="l"/>
        <c:majorTickMark val="out"/>
        <c:minorTickMark val="none"/>
        <c:tickLblPos val="nextTo"/>
        <c:txPr>
          <a:bodyPr/>
          <a:lstStyle/>
          <a:p>
            <a:pPr>
              <a:defRPr sz="900"/>
            </a:pPr>
            <a:endParaRPr lang="en-US"/>
          </a:p>
        </c:txPr>
        <c:crossAx val="111025152"/>
        <c:crosses val="autoZero"/>
        <c:auto val="1"/>
        <c:lblAlgn val="ctr"/>
        <c:lblOffset val="100"/>
        <c:noMultiLvlLbl val="0"/>
      </c:catAx>
      <c:valAx>
        <c:axId val="111025152"/>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1023616"/>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stoma</a:t>
            </a:r>
            <a:r>
              <a:rPr lang="en-GB" sz="1200" baseline="0"/>
              <a:t> </a:t>
            </a:r>
            <a:r>
              <a:rPr lang="en-GB" sz="1200"/>
              <a:t>- Overall</a:t>
            </a:r>
          </a:p>
        </c:rich>
      </c:tx>
      <c:layout>
        <c:manualLayout>
          <c:xMode val="edge"/>
          <c:yMode val="edge"/>
          <c:x val="0.14369408794607594"/>
          <c:y val="3.1242398807790471E-2"/>
        </c:manualLayout>
      </c:layout>
      <c:overlay val="1"/>
    </c:title>
    <c:autoTitleDeleted val="0"/>
    <c:plotArea>
      <c:layout>
        <c:manualLayout>
          <c:layoutTarget val="inner"/>
          <c:xMode val="edge"/>
          <c:yMode val="edge"/>
          <c:x val="0.14585516507551957"/>
          <c:y val="0.1480490288048745"/>
          <c:w val="0.83361179119413786"/>
          <c:h val="0.69707202702545767"/>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79.2% </a:t>
                    </a:r>
                    <a:r>
                      <a:rPr lang="en-US" i="1"/>
                      <a:t>(n=16,360)</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20.8% </a:t>
                    </a:r>
                    <a:r>
                      <a:rPr lang="en-US" i="1"/>
                      <a:t>(n=4286)</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DATA_charts'!$B$75:$B$76</c:f>
              <c:strCache>
                <c:ptCount val="2"/>
                <c:pt idx="0">
                  <c:v>no</c:v>
                </c:pt>
                <c:pt idx="1">
                  <c:v>yes</c:v>
                </c:pt>
              </c:strCache>
            </c:strRef>
          </c:cat>
          <c:val>
            <c:numRef>
              <c:f>'NATIONAL DATA_charts'!$F$75:$F$76</c:f>
              <c:numCache>
                <c:formatCode>0.0%</c:formatCode>
                <c:ptCount val="2"/>
                <c:pt idx="0">
                  <c:v>0.79240530853434077</c:v>
                </c:pt>
                <c:pt idx="1">
                  <c:v>0.2075946914656592</c:v>
                </c:pt>
              </c:numCache>
            </c:numRef>
          </c:val>
        </c:ser>
        <c:dLbls>
          <c:showLegendKey val="0"/>
          <c:showVal val="0"/>
          <c:showCatName val="0"/>
          <c:showSerName val="0"/>
          <c:showPercent val="0"/>
          <c:showBubbleSize val="0"/>
        </c:dLbls>
        <c:gapWidth val="60"/>
        <c:axId val="111059328"/>
        <c:axId val="111060864"/>
      </c:barChart>
      <c:catAx>
        <c:axId val="111059328"/>
        <c:scaling>
          <c:orientation val="minMax"/>
        </c:scaling>
        <c:delete val="0"/>
        <c:axPos val="l"/>
        <c:majorTickMark val="out"/>
        <c:minorTickMark val="none"/>
        <c:tickLblPos val="nextTo"/>
        <c:txPr>
          <a:bodyPr/>
          <a:lstStyle/>
          <a:p>
            <a:pPr>
              <a:defRPr sz="900"/>
            </a:pPr>
            <a:endParaRPr lang="en-US"/>
          </a:p>
        </c:txPr>
        <c:crossAx val="111060864"/>
        <c:crosses val="autoZero"/>
        <c:auto val="1"/>
        <c:lblAlgn val="ctr"/>
        <c:lblOffset val="100"/>
        <c:noMultiLvlLbl val="0"/>
      </c:catAx>
      <c:valAx>
        <c:axId val="111060864"/>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1059328"/>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8033919699642"/>
          <c:y val="8.0041325715323727E-2"/>
          <c:w val="0.82304009623528018"/>
          <c:h val="0.78876201667220136"/>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a:t>21.4% </a:t>
                    </a:r>
                    <a:r>
                      <a:rPr lang="en-US" i="1"/>
                      <a:t>(n=289)</a:t>
                    </a:r>
                  </a:p>
                </c:rich>
              </c:tx>
              <c:dLblPos val="inEnd"/>
              <c:showLegendKey val="0"/>
              <c:showVal val="1"/>
              <c:showCatName val="0"/>
              <c:showSerName val="0"/>
              <c:showPercent val="0"/>
              <c:showBubbleSize val="0"/>
            </c:dLbl>
            <c:dLbl>
              <c:idx val="1"/>
              <c:tx>
                <c:rich>
                  <a:bodyPr/>
                  <a:lstStyle/>
                  <a:p>
                    <a:r>
                      <a:rPr lang="en-US"/>
                      <a:t>22.5% </a:t>
                    </a:r>
                  </a:p>
                  <a:p>
                    <a:r>
                      <a:rPr lang="en-US" i="1"/>
                      <a:t>(n=68)</a:t>
                    </a:r>
                  </a:p>
                </c:rich>
              </c:tx>
              <c:dLblPos val="inEnd"/>
              <c:showLegendKey val="0"/>
              <c:showVal val="1"/>
              <c:showCatName val="0"/>
              <c:showSerName val="0"/>
              <c:showPercent val="0"/>
              <c:showBubbleSize val="0"/>
            </c:dLbl>
            <c:dLbl>
              <c:idx val="2"/>
              <c:tx>
                <c:rich>
                  <a:bodyPr/>
                  <a:lstStyle/>
                  <a:p>
                    <a:pPr>
                      <a:defRPr>
                        <a:solidFill>
                          <a:schemeClr val="bg1"/>
                        </a:solidFill>
                      </a:defRPr>
                    </a:pPr>
                    <a:r>
                      <a:rPr lang="en-US"/>
                      <a:t>19.5% </a:t>
                    </a:r>
                    <a:r>
                      <a:rPr lang="en-US" i="1"/>
                      <a:t>(n=539)</a:t>
                    </a:r>
                  </a:p>
                </c:rich>
              </c:tx>
              <c:spPr/>
              <c:dLblPos val="inEnd"/>
              <c:showLegendKey val="0"/>
              <c:showVal val="1"/>
              <c:showCatName val="0"/>
              <c:showSerName val="0"/>
              <c:showPercent val="0"/>
              <c:showBubbleSize val="0"/>
            </c:dLbl>
            <c:dLbl>
              <c:idx val="3"/>
              <c:tx>
                <c:rich>
                  <a:bodyPr/>
                  <a:lstStyle/>
                  <a:p>
                    <a:pPr>
                      <a:defRPr>
                        <a:solidFill>
                          <a:schemeClr val="bg1"/>
                        </a:solidFill>
                      </a:defRPr>
                    </a:pPr>
                    <a:r>
                      <a:rPr lang="en-US"/>
                      <a:t>20.3% </a:t>
                    </a:r>
                    <a:r>
                      <a:rPr lang="en-US" i="1"/>
                      <a:t>(n=896)</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DATA_charts'!$C$77:$F$77</c:f>
              <c:strCache>
                <c:ptCount val="4"/>
                <c:pt idx="0">
                  <c:v>colon</c:v>
                </c:pt>
                <c:pt idx="1">
                  <c:v>rectosigmoid</c:v>
                </c:pt>
                <c:pt idx="2">
                  <c:v>rectum</c:v>
                </c:pt>
                <c:pt idx="3">
                  <c:v>overall</c:v>
                </c:pt>
              </c:strCache>
            </c:strRef>
          </c:cat>
          <c:val>
            <c:numRef>
              <c:f>'NATIONAL DATA_charts'!$C$78:$F$78</c:f>
              <c:numCache>
                <c:formatCode>0.0%</c:formatCode>
                <c:ptCount val="4"/>
                <c:pt idx="0">
                  <c:v>0.21359940872135996</c:v>
                </c:pt>
                <c:pt idx="1">
                  <c:v>0.22516556291390727</c:v>
                </c:pt>
                <c:pt idx="2">
                  <c:v>0.19486623282718729</c:v>
                </c:pt>
                <c:pt idx="3">
                  <c:v>0.2026690793938023</c:v>
                </c:pt>
              </c:numCache>
            </c:numRef>
          </c:val>
        </c:ser>
        <c:dLbls>
          <c:showLegendKey val="0"/>
          <c:showVal val="0"/>
          <c:showCatName val="0"/>
          <c:showSerName val="0"/>
          <c:showPercent val="0"/>
          <c:showBubbleSize val="0"/>
        </c:dLbls>
        <c:gapWidth val="37"/>
        <c:axId val="111480832"/>
        <c:axId val="111482368"/>
      </c:barChart>
      <c:catAx>
        <c:axId val="111480832"/>
        <c:scaling>
          <c:orientation val="minMax"/>
        </c:scaling>
        <c:delete val="0"/>
        <c:axPos val="b"/>
        <c:majorTickMark val="out"/>
        <c:minorTickMark val="none"/>
        <c:tickLblPos val="nextTo"/>
        <c:txPr>
          <a:bodyPr/>
          <a:lstStyle/>
          <a:p>
            <a:pPr>
              <a:defRPr sz="900"/>
            </a:pPr>
            <a:endParaRPr lang="en-US"/>
          </a:p>
        </c:txPr>
        <c:crossAx val="111482368"/>
        <c:crosses val="autoZero"/>
        <c:auto val="1"/>
        <c:lblAlgn val="ctr"/>
        <c:lblOffset val="100"/>
        <c:noMultiLvlLbl val="0"/>
      </c:catAx>
      <c:valAx>
        <c:axId val="111482368"/>
        <c:scaling>
          <c:orientation val="minMax"/>
          <c:max val="0.30000000000000004"/>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14808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13548803362377"/>
          <c:y val="8.1947129159629581E-2"/>
          <c:w val="0.82449466443107422"/>
          <c:h val="0.77635144009866064"/>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a:t>12.7% </a:t>
                    </a:r>
                    <a:r>
                      <a:rPr lang="en-US" i="1"/>
                      <a:t>(n=167)</a:t>
                    </a:r>
                  </a:p>
                </c:rich>
              </c:tx>
              <c:dLblPos val="inEnd"/>
              <c:showLegendKey val="0"/>
              <c:showVal val="1"/>
              <c:showCatName val="0"/>
              <c:showSerName val="0"/>
              <c:showPercent val="0"/>
              <c:showBubbleSize val="0"/>
            </c:dLbl>
            <c:dLbl>
              <c:idx val="1"/>
              <c:tx>
                <c:rich>
                  <a:bodyPr/>
                  <a:lstStyle/>
                  <a:p>
                    <a:r>
                      <a:rPr lang="en-US"/>
                      <a:t>14.6% </a:t>
                    </a:r>
                  </a:p>
                  <a:p>
                    <a:r>
                      <a:rPr lang="en-US" i="1"/>
                      <a:t>(n=44)</a:t>
                    </a:r>
                  </a:p>
                </c:rich>
              </c:tx>
              <c:dLblPos val="inEnd"/>
              <c:showLegendKey val="0"/>
              <c:showVal val="1"/>
              <c:showCatName val="0"/>
              <c:showSerName val="0"/>
              <c:showPercent val="0"/>
              <c:showBubbleSize val="0"/>
            </c:dLbl>
            <c:dLbl>
              <c:idx val="2"/>
              <c:tx>
                <c:rich>
                  <a:bodyPr/>
                  <a:lstStyle/>
                  <a:p>
                    <a:pPr>
                      <a:defRPr>
                        <a:solidFill>
                          <a:schemeClr val="bg1"/>
                        </a:solidFill>
                      </a:defRPr>
                    </a:pPr>
                    <a:r>
                      <a:rPr lang="en-US"/>
                      <a:t>9.1% </a:t>
                    </a:r>
                  </a:p>
                  <a:p>
                    <a:pPr>
                      <a:defRPr>
                        <a:solidFill>
                          <a:schemeClr val="bg1"/>
                        </a:solidFill>
                      </a:defRPr>
                    </a:pPr>
                    <a:r>
                      <a:rPr lang="en-US" i="1"/>
                      <a:t>(n=249)</a:t>
                    </a:r>
                  </a:p>
                </c:rich>
              </c:tx>
              <c:spPr/>
              <c:dLblPos val="inEnd"/>
              <c:showLegendKey val="0"/>
              <c:showVal val="1"/>
              <c:showCatName val="0"/>
              <c:showSerName val="0"/>
              <c:showPercent val="0"/>
              <c:showBubbleSize val="0"/>
            </c:dLbl>
            <c:dLbl>
              <c:idx val="3"/>
              <c:tx>
                <c:rich>
                  <a:bodyPr/>
                  <a:lstStyle/>
                  <a:p>
                    <a:pPr>
                      <a:defRPr>
                        <a:solidFill>
                          <a:schemeClr val="bg1"/>
                        </a:solidFill>
                      </a:defRPr>
                    </a:pPr>
                    <a:r>
                      <a:rPr lang="en-US"/>
                      <a:t>10.5% </a:t>
                    </a:r>
                    <a:r>
                      <a:rPr lang="en-US" i="1"/>
                      <a:t>(n=460)</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DATA_charts'!$C$79:$F$79</c:f>
              <c:strCache>
                <c:ptCount val="4"/>
                <c:pt idx="0">
                  <c:v>colon</c:v>
                </c:pt>
                <c:pt idx="1">
                  <c:v>rectosigmoid</c:v>
                </c:pt>
                <c:pt idx="2">
                  <c:v>rectum</c:v>
                </c:pt>
                <c:pt idx="3">
                  <c:v>overall</c:v>
                </c:pt>
              </c:strCache>
            </c:strRef>
          </c:cat>
          <c:val>
            <c:numRef>
              <c:f>'NATIONAL DATA_charts'!$C$80:$F$80</c:f>
              <c:numCache>
                <c:formatCode>0.0%</c:formatCode>
                <c:ptCount val="4"/>
                <c:pt idx="0">
                  <c:v>0.1271896420411272</c:v>
                </c:pt>
                <c:pt idx="1">
                  <c:v>0.1461794019933555</c:v>
                </c:pt>
                <c:pt idx="2">
                  <c:v>9.0512540894220284E-2</c:v>
                </c:pt>
                <c:pt idx="3">
                  <c:v>0.10538373424971363</c:v>
                </c:pt>
              </c:numCache>
            </c:numRef>
          </c:val>
        </c:ser>
        <c:dLbls>
          <c:showLegendKey val="0"/>
          <c:showVal val="0"/>
          <c:showCatName val="0"/>
          <c:showSerName val="0"/>
          <c:showPercent val="0"/>
          <c:showBubbleSize val="0"/>
        </c:dLbls>
        <c:gapWidth val="37"/>
        <c:axId val="111528960"/>
        <c:axId val="111538944"/>
      </c:barChart>
      <c:catAx>
        <c:axId val="111528960"/>
        <c:scaling>
          <c:orientation val="minMax"/>
        </c:scaling>
        <c:delete val="0"/>
        <c:axPos val="b"/>
        <c:majorTickMark val="out"/>
        <c:minorTickMark val="none"/>
        <c:tickLblPos val="nextTo"/>
        <c:txPr>
          <a:bodyPr/>
          <a:lstStyle/>
          <a:p>
            <a:pPr>
              <a:defRPr sz="900"/>
            </a:pPr>
            <a:endParaRPr lang="en-US"/>
          </a:p>
        </c:txPr>
        <c:crossAx val="111538944"/>
        <c:crosses val="autoZero"/>
        <c:auto val="1"/>
        <c:lblAlgn val="ctr"/>
        <c:lblOffset val="100"/>
        <c:noMultiLvlLbl val="0"/>
      </c:catAx>
      <c:valAx>
        <c:axId val="111538944"/>
        <c:scaling>
          <c:orientation val="minMax"/>
          <c:max val="0.30000000000000004"/>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15289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controlling</a:t>
            </a:r>
            <a:r>
              <a:rPr lang="en-GB" sz="1200" baseline="0"/>
              <a:t> bowels </a:t>
            </a:r>
            <a:r>
              <a:rPr lang="en-GB" sz="1200"/>
              <a:t>- Colon</a:t>
            </a:r>
          </a:p>
        </c:rich>
      </c:tx>
      <c:layout>
        <c:manualLayout>
          <c:xMode val="edge"/>
          <c:yMode val="edge"/>
          <c:x val="0.17343275159863966"/>
          <c:y val="3.1242389787087172E-2"/>
        </c:manualLayout>
      </c:layout>
      <c:overlay val="1"/>
    </c:title>
    <c:autoTitleDeleted val="0"/>
    <c:plotArea>
      <c:layout>
        <c:manualLayout>
          <c:layoutTarget val="inner"/>
          <c:xMode val="edge"/>
          <c:yMode val="edge"/>
          <c:x val="0.14585516507551957"/>
          <c:y val="0.23456059872401036"/>
          <c:w val="0.83361179119413786"/>
          <c:h val="0.6105603217051645"/>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78.5% </a:t>
                    </a:r>
                    <a:r>
                      <a:rPr lang="en-US" i="1"/>
                      <a:t>(n=7300)</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21.5% </a:t>
                    </a:r>
                    <a:r>
                      <a:rPr lang="en-US" i="1"/>
                      <a:t>(n=1998)</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DATA_charts'!$B$81:$B$82</c:f>
              <c:strCache>
                <c:ptCount val="2"/>
                <c:pt idx="0">
                  <c:v>no</c:v>
                </c:pt>
                <c:pt idx="1">
                  <c:v>yes</c:v>
                </c:pt>
              </c:strCache>
            </c:strRef>
          </c:cat>
          <c:val>
            <c:numRef>
              <c:f>'NATIONAL DATA_charts'!$C$81:$C$82</c:f>
              <c:numCache>
                <c:formatCode>0.0%</c:formatCode>
                <c:ptCount val="2"/>
                <c:pt idx="0">
                  <c:v>0.78511507851150786</c:v>
                </c:pt>
                <c:pt idx="1">
                  <c:v>0.21488492148849214</c:v>
                </c:pt>
              </c:numCache>
            </c:numRef>
          </c:val>
        </c:ser>
        <c:dLbls>
          <c:showLegendKey val="0"/>
          <c:showVal val="0"/>
          <c:showCatName val="0"/>
          <c:showSerName val="0"/>
          <c:showPercent val="0"/>
          <c:showBubbleSize val="0"/>
        </c:dLbls>
        <c:gapWidth val="60"/>
        <c:axId val="111306240"/>
        <c:axId val="111307776"/>
      </c:barChart>
      <c:catAx>
        <c:axId val="111306240"/>
        <c:scaling>
          <c:orientation val="minMax"/>
        </c:scaling>
        <c:delete val="0"/>
        <c:axPos val="l"/>
        <c:majorTickMark val="out"/>
        <c:minorTickMark val="none"/>
        <c:tickLblPos val="nextTo"/>
        <c:txPr>
          <a:bodyPr/>
          <a:lstStyle/>
          <a:p>
            <a:pPr>
              <a:defRPr sz="900"/>
            </a:pPr>
            <a:endParaRPr lang="en-US"/>
          </a:p>
        </c:txPr>
        <c:crossAx val="111307776"/>
        <c:crosses val="autoZero"/>
        <c:auto val="1"/>
        <c:lblAlgn val="ctr"/>
        <c:lblOffset val="100"/>
        <c:noMultiLvlLbl val="0"/>
      </c:catAx>
      <c:valAx>
        <c:axId val="111307776"/>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1306240"/>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controlling bowels - Rectosigmoid</a:t>
            </a:r>
          </a:p>
        </c:rich>
      </c:tx>
      <c:layout>
        <c:manualLayout>
          <c:xMode val="edge"/>
          <c:yMode val="edge"/>
          <c:x val="0.14577685832501069"/>
          <c:y val="3.1242389787087172E-2"/>
        </c:manualLayout>
      </c:layout>
      <c:overlay val="1"/>
    </c:title>
    <c:autoTitleDeleted val="0"/>
    <c:plotArea>
      <c:layout>
        <c:manualLayout>
          <c:layoutTarget val="inner"/>
          <c:xMode val="edge"/>
          <c:yMode val="edge"/>
          <c:x val="0.14585516507551957"/>
          <c:y val="0.27781641030124099"/>
          <c:w val="0.83361179119413786"/>
          <c:h val="0.56730451012793393"/>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70.1% </a:t>
                    </a:r>
                    <a:r>
                      <a:rPr lang="en-US" i="1"/>
                      <a:t>(n=756)</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29.9% </a:t>
                    </a:r>
                    <a:r>
                      <a:rPr lang="en-US" i="1"/>
                      <a:t>(n=323)</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DATA_charts'!$B$81:$B$82</c:f>
              <c:strCache>
                <c:ptCount val="2"/>
                <c:pt idx="0">
                  <c:v>no</c:v>
                </c:pt>
                <c:pt idx="1">
                  <c:v>yes</c:v>
                </c:pt>
              </c:strCache>
            </c:strRef>
          </c:cat>
          <c:val>
            <c:numRef>
              <c:f>'NATIONAL DATA_charts'!$D$81:$D$82</c:f>
              <c:numCache>
                <c:formatCode>0.0%</c:formatCode>
                <c:ptCount val="2"/>
                <c:pt idx="0">
                  <c:v>0.70064874884151995</c:v>
                </c:pt>
                <c:pt idx="1">
                  <c:v>0.29935125115848005</c:v>
                </c:pt>
              </c:numCache>
            </c:numRef>
          </c:val>
        </c:ser>
        <c:dLbls>
          <c:showLegendKey val="0"/>
          <c:showVal val="0"/>
          <c:showCatName val="0"/>
          <c:showSerName val="0"/>
          <c:showPercent val="0"/>
          <c:showBubbleSize val="0"/>
        </c:dLbls>
        <c:gapWidth val="60"/>
        <c:axId val="111341952"/>
        <c:axId val="111343488"/>
      </c:barChart>
      <c:catAx>
        <c:axId val="111341952"/>
        <c:scaling>
          <c:orientation val="minMax"/>
        </c:scaling>
        <c:delete val="0"/>
        <c:axPos val="l"/>
        <c:majorTickMark val="out"/>
        <c:minorTickMark val="none"/>
        <c:tickLblPos val="nextTo"/>
        <c:txPr>
          <a:bodyPr/>
          <a:lstStyle/>
          <a:p>
            <a:pPr>
              <a:defRPr sz="900"/>
            </a:pPr>
            <a:endParaRPr lang="en-US"/>
          </a:p>
        </c:txPr>
        <c:crossAx val="111343488"/>
        <c:crosses val="autoZero"/>
        <c:auto val="1"/>
        <c:lblAlgn val="ctr"/>
        <c:lblOffset val="100"/>
        <c:noMultiLvlLbl val="0"/>
      </c:catAx>
      <c:valAx>
        <c:axId val="111343488"/>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1341952"/>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Respondents and non-respondents by age</a:t>
            </a:r>
          </a:p>
        </c:rich>
      </c:tx>
      <c:overlay val="0"/>
    </c:title>
    <c:autoTitleDeleted val="0"/>
    <c:plotArea>
      <c:layout>
        <c:manualLayout>
          <c:layoutTarget val="inner"/>
          <c:xMode val="edge"/>
          <c:yMode val="edge"/>
          <c:x val="9.6403450912157143E-2"/>
          <c:y val="0.22298094163356572"/>
          <c:w val="0.86312168707860693"/>
          <c:h val="0.67810345756542612"/>
        </c:manualLayout>
      </c:layout>
      <c:barChart>
        <c:barDir val="col"/>
        <c:grouping val="clustered"/>
        <c:varyColors val="0"/>
        <c:ser>
          <c:idx val="0"/>
          <c:order val="0"/>
          <c:tx>
            <c:strRef>
              <c:f>'response data data'!$E$2:$F$2</c:f>
              <c:strCache>
                <c:ptCount val="1"/>
                <c:pt idx="0">
                  <c:v>Respondent</c:v>
                </c:pt>
              </c:strCache>
            </c:strRef>
          </c:tx>
          <c:spPr>
            <a:solidFill>
              <a:schemeClr val="tx2"/>
            </a:solidFill>
          </c:spPr>
          <c:invertIfNegative val="0"/>
          <c:dLbls>
            <c:dLbl>
              <c:idx val="0"/>
              <c:layout>
                <c:manualLayout>
                  <c:x val="0"/>
                  <c:y val="0.118796751666522"/>
                </c:manualLayout>
              </c:layout>
              <c:dLblPos val="outEnd"/>
              <c:showLegendKey val="0"/>
              <c:showVal val="1"/>
              <c:showCatName val="0"/>
              <c:showSerName val="0"/>
              <c:showPercent val="0"/>
              <c:showBubbleSize val="0"/>
            </c:dLbl>
            <c:dLbl>
              <c:idx val="4"/>
              <c:spPr/>
              <c:txPr>
                <a:bodyPr rot="-5400000" vert="horz"/>
                <a:lstStyle/>
                <a:p>
                  <a:pPr>
                    <a:defRPr sz="800" b="1">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800" b="1">
                    <a:solidFill>
                      <a:schemeClr val="bg1"/>
                    </a:solidFill>
                  </a:defRPr>
                </a:pPr>
                <a:endParaRPr lang="en-US"/>
              </a:p>
            </c:txPr>
            <c:dLblPos val="inBase"/>
            <c:showLegendKey val="0"/>
            <c:showVal val="1"/>
            <c:showCatName val="0"/>
            <c:showSerName val="0"/>
            <c:showPercent val="0"/>
            <c:showBubbleSize val="0"/>
            <c:showLeaderLines val="0"/>
          </c:dLbls>
          <c:cat>
            <c:strRef>
              <c:f>'response data data'!$C$5:$C$9</c:f>
              <c:strCache>
                <c:ptCount val="5"/>
                <c:pt idx="0">
                  <c:v>&lt;55 years</c:v>
                </c:pt>
                <c:pt idx="1">
                  <c:v>55-64 years</c:v>
                </c:pt>
                <c:pt idx="2">
                  <c:v>65-74 years</c:v>
                </c:pt>
                <c:pt idx="3">
                  <c:v>75-84 years</c:v>
                </c:pt>
                <c:pt idx="4">
                  <c:v>85+ years</c:v>
                </c:pt>
              </c:strCache>
            </c:strRef>
          </c:cat>
          <c:val>
            <c:numRef>
              <c:f>'response data data'!$F$5:$F$9</c:f>
              <c:numCache>
                <c:formatCode>0.0%</c:formatCode>
                <c:ptCount val="5"/>
                <c:pt idx="0">
                  <c:v>9.3569397302999721E-2</c:v>
                </c:pt>
                <c:pt idx="1">
                  <c:v>0.23640033024493165</c:v>
                </c:pt>
                <c:pt idx="2">
                  <c:v>0.35886615906797542</c:v>
                </c:pt>
                <c:pt idx="3">
                  <c:v>0.25837079167048893</c:v>
                </c:pt>
                <c:pt idx="4">
                  <c:v>5.2793321713604256E-2</c:v>
                </c:pt>
              </c:numCache>
            </c:numRef>
          </c:val>
        </c:ser>
        <c:ser>
          <c:idx val="1"/>
          <c:order val="1"/>
          <c:tx>
            <c:strRef>
              <c:f>'response data data'!$G$2:$H$2</c:f>
              <c:strCache>
                <c:ptCount val="1"/>
                <c:pt idx="0">
                  <c:v>Non-respondent</c:v>
                </c:pt>
              </c:strCache>
            </c:strRef>
          </c:tx>
          <c:spPr>
            <a:solidFill>
              <a:schemeClr val="accent1">
                <a:lumMod val="40000"/>
                <a:lumOff val="60000"/>
              </a:schemeClr>
            </a:solidFill>
          </c:spPr>
          <c:invertIfNegative val="0"/>
          <c:dLbls>
            <c:dLbl>
              <c:idx val="4"/>
              <c:layout>
                <c:manualLayout>
                  <c:x val="-1.2288146752982155E-16"/>
                  <c:y val="0.11600100575013694"/>
                </c:manualLayout>
              </c:layout>
              <c:dLblPos val="outEnd"/>
              <c:showLegendKey val="0"/>
              <c:showVal val="1"/>
              <c:showCatName val="0"/>
              <c:showSerName val="0"/>
              <c:showPercent val="0"/>
              <c:showBubbleSize val="0"/>
            </c:dLbl>
            <c:txPr>
              <a:bodyPr rot="-5400000" vert="horz"/>
              <a:lstStyle/>
              <a:p>
                <a:pPr>
                  <a:defRPr sz="800" b="1"/>
                </a:pPr>
                <a:endParaRPr lang="en-US"/>
              </a:p>
            </c:txPr>
            <c:dLblPos val="inBase"/>
            <c:showLegendKey val="0"/>
            <c:showVal val="1"/>
            <c:showCatName val="0"/>
            <c:showSerName val="0"/>
            <c:showPercent val="0"/>
            <c:showBubbleSize val="0"/>
            <c:showLeaderLines val="0"/>
          </c:dLbls>
          <c:cat>
            <c:strRef>
              <c:f>'response data data'!$C$5:$C$9</c:f>
              <c:strCache>
                <c:ptCount val="5"/>
                <c:pt idx="0">
                  <c:v>&lt;55 years</c:v>
                </c:pt>
                <c:pt idx="1">
                  <c:v>55-64 years</c:v>
                </c:pt>
                <c:pt idx="2">
                  <c:v>65-74 years</c:v>
                </c:pt>
                <c:pt idx="3">
                  <c:v>75-84 years</c:v>
                </c:pt>
                <c:pt idx="4">
                  <c:v>85+ years</c:v>
                </c:pt>
              </c:strCache>
            </c:strRef>
          </c:cat>
          <c:val>
            <c:numRef>
              <c:f>'response data data'!$H$5:$H$9</c:f>
              <c:numCache>
                <c:formatCode>0.0%</c:formatCode>
                <c:ptCount val="5"/>
                <c:pt idx="0">
                  <c:v>0.1267272009474931</c:v>
                </c:pt>
                <c:pt idx="1">
                  <c:v>0.19399921042242399</c:v>
                </c:pt>
                <c:pt idx="2">
                  <c:v>0.29490722463482039</c:v>
                </c:pt>
                <c:pt idx="3">
                  <c:v>0.28969601263324124</c:v>
                </c:pt>
                <c:pt idx="4">
                  <c:v>9.4670351362021316E-2</c:v>
                </c:pt>
              </c:numCache>
            </c:numRef>
          </c:val>
        </c:ser>
        <c:dLbls>
          <c:showLegendKey val="0"/>
          <c:showVal val="0"/>
          <c:showCatName val="0"/>
          <c:showSerName val="0"/>
          <c:showPercent val="0"/>
          <c:showBubbleSize val="0"/>
        </c:dLbls>
        <c:gapWidth val="103"/>
        <c:axId val="103460864"/>
        <c:axId val="103462400"/>
      </c:barChart>
      <c:catAx>
        <c:axId val="103460864"/>
        <c:scaling>
          <c:orientation val="minMax"/>
        </c:scaling>
        <c:delete val="0"/>
        <c:axPos val="b"/>
        <c:majorTickMark val="out"/>
        <c:minorTickMark val="none"/>
        <c:tickLblPos val="nextTo"/>
        <c:txPr>
          <a:bodyPr rot="0" vert="horz"/>
          <a:lstStyle/>
          <a:p>
            <a:pPr>
              <a:defRPr sz="800"/>
            </a:pPr>
            <a:endParaRPr lang="en-US"/>
          </a:p>
        </c:txPr>
        <c:crossAx val="103462400"/>
        <c:crosses val="autoZero"/>
        <c:auto val="1"/>
        <c:lblAlgn val="ctr"/>
        <c:lblOffset val="100"/>
        <c:noMultiLvlLbl val="0"/>
      </c:catAx>
      <c:valAx>
        <c:axId val="103462400"/>
        <c:scaling>
          <c:orientation val="minMax"/>
          <c:max val="0.70000000000000007"/>
        </c:scaling>
        <c:delete val="0"/>
        <c:axPos val="l"/>
        <c:majorGridlines>
          <c:spPr>
            <a:ln>
              <a:solidFill>
                <a:schemeClr val="bg1">
                  <a:lumMod val="85000"/>
                </a:schemeClr>
              </a:solidFill>
            </a:ln>
          </c:spPr>
        </c:majorGridlines>
        <c:numFmt formatCode="0.0%" sourceLinked="1"/>
        <c:majorTickMark val="out"/>
        <c:minorTickMark val="none"/>
        <c:tickLblPos val="nextTo"/>
        <c:crossAx val="103460864"/>
        <c:crosses val="autoZero"/>
        <c:crossBetween val="between"/>
        <c:majorUnit val="0.1"/>
      </c:valAx>
    </c:plotArea>
    <c:legend>
      <c:legendPos val="t"/>
      <c:layout>
        <c:manualLayout>
          <c:xMode val="edge"/>
          <c:yMode val="edge"/>
          <c:x val="0.19546885923575497"/>
          <c:y val="0.11921148284947018"/>
          <c:w val="0.58812075527439855"/>
          <c:h val="8.4934895192854978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controlling bowels - Rectum</a:t>
            </a:r>
          </a:p>
        </c:rich>
      </c:tx>
      <c:layout>
        <c:manualLayout>
          <c:xMode val="edge"/>
          <c:yMode val="edge"/>
          <c:x val="0.2188150956831984"/>
          <c:y val="3.1242380968966598E-2"/>
        </c:manualLayout>
      </c:layout>
      <c:overlay val="1"/>
    </c:title>
    <c:autoTitleDeleted val="0"/>
    <c:plotArea>
      <c:layout>
        <c:manualLayout>
          <c:layoutTarget val="inner"/>
          <c:xMode val="edge"/>
          <c:yMode val="edge"/>
          <c:x val="0.14585516507551957"/>
          <c:y val="0.27132400844823856"/>
          <c:w val="0.83361179119413786"/>
          <c:h val="0.5737973279219537"/>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55.4% </a:t>
                    </a:r>
                    <a:r>
                      <a:rPr lang="en-US" i="1"/>
                      <a:t>(n=2870)</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44.6% </a:t>
                    </a:r>
                    <a:r>
                      <a:rPr lang="en-US" i="1"/>
                      <a:t>(n=2310)</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DATA_charts'!$B$81:$B$82</c:f>
              <c:strCache>
                <c:ptCount val="2"/>
                <c:pt idx="0">
                  <c:v>no</c:v>
                </c:pt>
                <c:pt idx="1">
                  <c:v>yes</c:v>
                </c:pt>
              </c:strCache>
            </c:strRef>
          </c:cat>
          <c:val>
            <c:numRef>
              <c:f>'NATIONAL DATA_charts'!$E$81:$E$82</c:f>
              <c:numCache>
                <c:formatCode>0.0%</c:formatCode>
                <c:ptCount val="2"/>
                <c:pt idx="0">
                  <c:v>0.55405405405405406</c:v>
                </c:pt>
                <c:pt idx="1">
                  <c:v>0.44594594594594594</c:v>
                </c:pt>
              </c:numCache>
            </c:numRef>
          </c:val>
        </c:ser>
        <c:dLbls>
          <c:showLegendKey val="0"/>
          <c:showVal val="0"/>
          <c:showCatName val="0"/>
          <c:showSerName val="0"/>
          <c:showPercent val="0"/>
          <c:showBubbleSize val="0"/>
        </c:dLbls>
        <c:gapWidth val="60"/>
        <c:axId val="111451136"/>
        <c:axId val="111452928"/>
      </c:barChart>
      <c:catAx>
        <c:axId val="111451136"/>
        <c:scaling>
          <c:orientation val="minMax"/>
        </c:scaling>
        <c:delete val="0"/>
        <c:axPos val="l"/>
        <c:majorTickMark val="out"/>
        <c:minorTickMark val="none"/>
        <c:tickLblPos val="nextTo"/>
        <c:txPr>
          <a:bodyPr/>
          <a:lstStyle/>
          <a:p>
            <a:pPr>
              <a:defRPr sz="900"/>
            </a:pPr>
            <a:endParaRPr lang="en-US"/>
          </a:p>
        </c:txPr>
        <c:crossAx val="111452928"/>
        <c:crosses val="autoZero"/>
        <c:auto val="1"/>
        <c:lblAlgn val="ctr"/>
        <c:lblOffset val="100"/>
        <c:noMultiLvlLbl val="0"/>
      </c:catAx>
      <c:valAx>
        <c:axId val="111452928"/>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1451136"/>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controlling bowels - Overall</a:t>
            </a:r>
          </a:p>
        </c:rich>
      </c:tx>
      <c:layout>
        <c:manualLayout>
          <c:xMode val="edge"/>
          <c:yMode val="edge"/>
          <c:x val="0.14369408794607594"/>
          <c:y val="3.1242398807790471E-2"/>
        </c:manualLayout>
      </c:layout>
      <c:overlay val="1"/>
    </c:title>
    <c:autoTitleDeleted val="0"/>
    <c:plotArea>
      <c:layout>
        <c:manualLayout>
          <c:layoutTarget val="inner"/>
          <c:xMode val="edge"/>
          <c:yMode val="edge"/>
          <c:x val="0.14585516507551957"/>
          <c:y val="0.1480490288048745"/>
          <c:w val="0.83361179119413786"/>
          <c:h val="0.69707202702545767"/>
        </c:manualLayout>
      </c:layout>
      <c:barChart>
        <c:barDir val="bar"/>
        <c:grouping val="clustered"/>
        <c:varyColors val="0"/>
        <c:ser>
          <c:idx val="0"/>
          <c:order val="0"/>
          <c:spPr>
            <a:solidFill>
              <a:schemeClr val="accent1">
                <a:lumMod val="40000"/>
                <a:lumOff val="60000"/>
              </a:schemeClr>
            </a:solidFill>
            <a:ln>
              <a:solidFill>
                <a:schemeClr val="accent1">
                  <a:lumMod val="50000"/>
                </a:schemeClr>
              </a:solidFill>
            </a:ln>
          </c:spPr>
          <c:invertIfNegative val="0"/>
          <c:dPt>
            <c:idx val="0"/>
            <c:invertIfNegative val="0"/>
            <c:bubble3D val="0"/>
            <c:spPr>
              <a:solidFill>
                <a:schemeClr val="accent5">
                  <a:lumMod val="40000"/>
                  <a:lumOff val="60000"/>
                </a:schemeClr>
              </a:solidFill>
              <a:ln>
                <a:solidFill>
                  <a:schemeClr val="accent1">
                    <a:lumMod val="50000"/>
                  </a:schemeClr>
                </a:solidFill>
              </a:ln>
            </c:spPr>
          </c:dPt>
          <c:dPt>
            <c:idx val="1"/>
            <c:invertIfNegative val="0"/>
            <c:bubble3D val="0"/>
            <c:spPr>
              <a:solidFill>
                <a:schemeClr val="accent5"/>
              </a:solidFill>
              <a:ln>
                <a:solidFill>
                  <a:schemeClr val="accent1">
                    <a:lumMod val="50000"/>
                  </a:schemeClr>
                </a:solidFill>
              </a:ln>
            </c:spPr>
          </c:dPt>
          <c:dLbls>
            <c:dLbl>
              <c:idx val="0"/>
              <c:tx>
                <c:rich>
                  <a:bodyPr/>
                  <a:lstStyle/>
                  <a:p>
                    <a:r>
                      <a:rPr lang="en-US"/>
                      <a:t>70.2% </a:t>
                    </a:r>
                    <a:r>
                      <a:rPr lang="en-US" i="1"/>
                      <a:t>(n=10,926)</a:t>
                    </a:r>
                  </a:p>
                </c:rich>
              </c:tx>
              <c:dLblPos val="inEnd"/>
              <c:showLegendKey val="0"/>
              <c:showVal val="1"/>
              <c:showCatName val="0"/>
              <c:showSerName val="0"/>
              <c:showPercent val="0"/>
              <c:showBubbleSize val="0"/>
            </c:dLbl>
            <c:dLbl>
              <c:idx val="1"/>
              <c:tx>
                <c:rich>
                  <a:bodyPr/>
                  <a:lstStyle/>
                  <a:p>
                    <a:pPr>
                      <a:defRPr>
                        <a:solidFill>
                          <a:schemeClr val="bg1"/>
                        </a:solidFill>
                      </a:defRPr>
                    </a:pPr>
                    <a:r>
                      <a:rPr lang="en-US"/>
                      <a:t>29.8% </a:t>
                    </a:r>
                    <a:r>
                      <a:rPr lang="en-US" i="1"/>
                      <a:t>(n=4631)</a:t>
                    </a:r>
                  </a:p>
                </c:rich>
              </c:tx>
              <c:spPr/>
              <c:dLblPos val="in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'NATIONAL DATA_charts'!$B$81:$B$82</c:f>
              <c:strCache>
                <c:ptCount val="2"/>
                <c:pt idx="0">
                  <c:v>no</c:v>
                </c:pt>
                <c:pt idx="1">
                  <c:v>yes</c:v>
                </c:pt>
              </c:strCache>
            </c:strRef>
          </c:cat>
          <c:val>
            <c:numRef>
              <c:f>'NATIONAL DATA_charts'!$F$81:$F$82</c:f>
              <c:numCache>
                <c:formatCode>0.0%</c:formatCode>
                <c:ptCount val="2"/>
                <c:pt idx="0">
                  <c:v>0.7023204988108247</c:v>
                </c:pt>
                <c:pt idx="1">
                  <c:v>0.2976795011891753</c:v>
                </c:pt>
              </c:numCache>
            </c:numRef>
          </c:val>
        </c:ser>
        <c:dLbls>
          <c:showLegendKey val="0"/>
          <c:showVal val="0"/>
          <c:showCatName val="0"/>
          <c:showSerName val="0"/>
          <c:showPercent val="0"/>
          <c:showBubbleSize val="0"/>
        </c:dLbls>
        <c:gapWidth val="60"/>
        <c:axId val="111822720"/>
        <c:axId val="111824256"/>
      </c:barChart>
      <c:catAx>
        <c:axId val="111822720"/>
        <c:scaling>
          <c:orientation val="minMax"/>
        </c:scaling>
        <c:delete val="0"/>
        <c:axPos val="l"/>
        <c:majorTickMark val="out"/>
        <c:minorTickMark val="none"/>
        <c:tickLblPos val="nextTo"/>
        <c:txPr>
          <a:bodyPr/>
          <a:lstStyle/>
          <a:p>
            <a:pPr>
              <a:defRPr sz="900"/>
            </a:pPr>
            <a:endParaRPr lang="en-US"/>
          </a:p>
        </c:txPr>
        <c:crossAx val="111824256"/>
        <c:crosses val="autoZero"/>
        <c:auto val="1"/>
        <c:lblAlgn val="ctr"/>
        <c:lblOffset val="100"/>
        <c:noMultiLvlLbl val="0"/>
      </c:catAx>
      <c:valAx>
        <c:axId val="111824256"/>
        <c:scaling>
          <c:orientation val="minMax"/>
          <c:max val="1"/>
          <c:min val="0"/>
        </c:scaling>
        <c:delete val="0"/>
        <c:axPos val="b"/>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txPr>
          <a:bodyPr/>
          <a:lstStyle/>
          <a:p>
            <a:pPr>
              <a:defRPr sz="900"/>
            </a:pPr>
            <a:endParaRPr lang="en-US"/>
          </a:p>
        </c:txPr>
        <c:crossAx val="111822720"/>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8033919699642"/>
          <c:y val="0.12957456630838607"/>
          <c:w val="0.82304009623528018"/>
          <c:h val="0.73922871218250963"/>
        </c:manualLayout>
      </c:layout>
      <c:barChart>
        <c:barDir val="bar"/>
        <c:grouping val="clustered"/>
        <c:varyColors val="0"/>
        <c:ser>
          <c:idx val="0"/>
          <c:order val="0"/>
          <c:tx>
            <c:strRef>
              <c:f>'NATIONAL DATA_charts'!$C$79</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cat>
            <c:strRef>
              <c:f>'NATIONAL DATA_charts'!$B$83:$B$87</c:f>
              <c:strCache>
                <c:ptCount val="5"/>
                <c:pt idx="0">
                  <c:v>it varies</c:v>
                </c:pt>
                <c:pt idx="1">
                  <c:v>constantly</c:v>
                </c:pt>
                <c:pt idx="2">
                  <c:v>daily</c:v>
                </c:pt>
                <c:pt idx="3">
                  <c:v>weekly</c:v>
                </c:pt>
                <c:pt idx="4">
                  <c:v>monthly</c:v>
                </c:pt>
              </c:strCache>
            </c:strRef>
          </c:cat>
          <c:val>
            <c:numRef>
              <c:f>'NATIONAL DATA_charts'!$C$83:$C$87</c:f>
              <c:numCache>
                <c:formatCode>0.0%</c:formatCode>
                <c:ptCount val="5"/>
                <c:pt idx="0">
                  <c:v>0.6525044722719141</c:v>
                </c:pt>
                <c:pt idx="1">
                  <c:v>3.8461538461538464E-2</c:v>
                </c:pt>
                <c:pt idx="2">
                  <c:v>8.4078711985688726E-2</c:v>
                </c:pt>
                <c:pt idx="3">
                  <c:v>0.12477638640429338</c:v>
                </c:pt>
                <c:pt idx="4">
                  <c:v>0.1001788908765653</c:v>
                </c:pt>
              </c:numCache>
            </c:numRef>
          </c:val>
        </c:ser>
        <c:ser>
          <c:idx val="1"/>
          <c:order val="1"/>
          <c:tx>
            <c:strRef>
              <c:f>'NATIONAL DATA_charts'!$D$79</c:f>
              <c:strCache>
                <c:ptCount val="1"/>
                <c:pt idx="0">
                  <c:v>rectosigmoid</c:v>
                </c:pt>
              </c:strCache>
            </c:strRef>
          </c:tx>
          <c:spPr>
            <a:solidFill>
              <a:schemeClr val="accent1">
                <a:lumMod val="60000"/>
                <a:lumOff val="40000"/>
              </a:schemeClr>
            </a:solidFill>
          </c:spPr>
          <c:invertIfNegative val="0"/>
          <c:cat>
            <c:strRef>
              <c:f>'NATIONAL DATA_charts'!$B$83:$B$87</c:f>
              <c:strCache>
                <c:ptCount val="5"/>
                <c:pt idx="0">
                  <c:v>it varies</c:v>
                </c:pt>
                <c:pt idx="1">
                  <c:v>constantly</c:v>
                </c:pt>
                <c:pt idx="2">
                  <c:v>daily</c:v>
                </c:pt>
                <c:pt idx="3">
                  <c:v>weekly</c:v>
                </c:pt>
                <c:pt idx="4">
                  <c:v>monthly</c:v>
                </c:pt>
              </c:strCache>
            </c:strRef>
          </c:cat>
          <c:val>
            <c:numRef>
              <c:f>'NATIONAL DATA_charts'!$D$83:$D$87</c:f>
              <c:numCache>
                <c:formatCode>0.0%</c:formatCode>
                <c:ptCount val="5"/>
                <c:pt idx="0">
                  <c:v>0.61904761904761907</c:v>
                </c:pt>
                <c:pt idx="1">
                  <c:v>6.25E-2</c:v>
                </c:pt>
                <c:pt idx="2">
                  <c:v>7.7380952380952384E-2</c:v>
                </c:pt>
                <c:pt idx="3">
                  <c:v>0.12202380952380952</c:v>
                </c:pt>
                <c:pt idx="4">
                  <c:v>0.11904761904761904</c:v>
                </c:pt>
              </c:numCache>
            </c:numRef>
          </c:val>
        </c:ser>
        <c:ser>
          <c:idx val="2"/>
          <c:order val="2"/>
          <c:tx>
            <c:strRef>
              <c:f>'NATIONAL DATA_charts'!$E$79</c:f>
              <c:strCache>
                <c:ptCount val="1"/>
                <c:pt idx="0">
                  <c:v>rectum</c:v>
                </c:pt>
              </c:strCache>
            </c:strRef>
          </c:tx>
          <c:spPr>
            <a:solidFill>
              <a:schemeClr val="accent1"/>
            </a:solidFill>
          </c:spPr>
          <c:invertIfNegative val="0"/>
          <c:cat>
            <c:strRef>
              <c:f>'NATIONAL DATA_charts'!$B$83:$B$87</c:f>
              <c:strCache>
                <c:ptCount val="5"/>
                <c:pt idx="0">
                  <c:v>it varies</c:v>
                </c:pt>
                <c:pt idx="1">
                  <c:v>constantly</c:v>
                </c:pt>
                <c:pt idx="2">
                  <c:v>daily</c:v>
                </c:pt>
                <c:pt idx="3">
                  <c:v>weekly</c:v>
                </c:pt>
                <c:pt idx="4">
                  <c:v>monthly</c:v>
                </c:pt>
              </c:strCache>
            </c:strRef>
          </c:cat>
          <c:val>
            <c:numRef>
              <c:f>'NATIONAL DATA_charts'!$E$83:$E$87</c:f>
              <c:numCache>
                <c:formatCode>0.0%</c:formatCode>
                <c:ptCount val="5"/>
                <c:pt idx="0">
                  <c:v>0.62057747051647016</c:v>
                </c:pt>
                <c:pt idx="1">
                  <c:v>5.5713704758031724E-2</c:v>
                </c:pt>
                <c:pt idx="2">
                  <c:v>9.3127287515250096E-2</c:v>
                </c:pt>
                <c:pt idx="3">
                  <c:v>0.12078080520536803</c:v>
                </c:pt>
                <c:pt idx="4">
                  <c:v>0.10980073200488004</c:v>
                </c:pt>
              </c:numCache>
            </c:numRef>
          </c:val>
        </c:ser>
        <c:ser>
          <c:idx val="3"/>
          <c:order val="3"/>
          <c:tx>
            <c:strRef>
              <c:f>'NATIONAL DATA_charts'!$F$79</c:f>
              <c:strCache>
                <c:ptCount val="1"/>
                <c:pt idx="0">
                  <c:v>overall</c:v>
                </c:pt>
              </c:strCache>
            </c:strRef>
          </c:tx>
          <c:spPr>
            <a:solidFill>
              <a:schemeClr val="tx2"/>
            </a:solidFill>
          </c:spPr>
          <c:invertIfNegative val="0"/>
          <c:cat>
            <c:strRef>
              <c:f>'NATIONAL DATA_charts'!$B$83:$B$87</c:f>
              <c:strCache>
                <c:ptCount val="5"/>
                <c:pt idx="0">
                  <c:v>it varies</c:v>
                </c:pt>
                <c:pt idx="1">
                  <c:v>constantly</c:v>
                </c:pt>
                <c:pt idx="2">
                  <c:v>daily</c:v>
                </c:pt>
                <c:pt idx="3">
                  <c:v>weekly</c:v>
                </c:pt>
                <c:pt idx="4">
                  <c:v>monthly</c:v>
                </c:pt>
              </c:strCache>
            </c:strRef>
          </c:cat>
          <c:val>
            <c:numRef>
              <c:f>'NATIONAL DATA_charts'!$F$83:$F$87</c:f>
              <c:numCache>
                <c:formatCode>0.0%</c:formatCode>
                <c:ptCount val="5"/>
                <c:pt idx="0">
                  <c:v>0.6346650765255416</c:v>
                </c:pt>
                <c:pt idx="1">
                  <c:v>4.8499304313257802E-2</c:v>
                </c:pt>
                <c:pt idx="2">
                  <c:v>8.8054064798250842E-2</c:v>
                </c:pt>
                <c:pt idx="3">
                  <c:v>0.12263963426754125</c:v>
                </c:pt>
                <c:pt idx="4">
                  <c:v>0.10614192009540847</c:v>
                </c:pt>
              </c:numCache>
            </c:numRef>
          </c:val>
        </c:ser>
        <c:dLbls>
          <c:showLegendKey val="0"/>
          <c:showVal val="0"/>
          <c:showCatName val="0"/>
          <c:showSerName val="0"/>
          <c:showPercent val="0"/>
          <c:showBubbleSize val="0"/>
        </c:dLbls>
        <c:gapWidth val="37"/>
        <c:axId val="111875584"/>
        <c:axId val="111877120"/>
      </c:barChart>
      <c:catAx>
        <c:axId val="111875584"/>
        <c:scaling>
          <c:orientation val="minMax"/>
        </c:scaling>
        <c:delete val="0"/>
        <c:axPos val="l"/>
        <c:majorTickMark val="out"/>
        <c:minorTickMark val="none"/>
        <c:tickLblPos val="nextTo"/>
        <c:txPr>
          <a:bodyPr/>
          <a:lstStyle/>
          <a:p>
            <a:pPr>
              <a:defRPr sz="900"/>
            </a:pPr>
            <a:endParaRPr lang="en-US"/>
          </a:p>
        </c:txPr>
        <c:crossAx val="111877120"/>
        <c:crosses val="autoZero"/>
        <c:auto val="1"/>
        <c:lblAlgn val="ctr"/>
        <c:lblOffset val="100"/>
        <c:noMultiLvlLbl val="0"/>
      </c:catAx>
      <c:valAx>
        <c:axId val="111877120"/>
        <c:scaling>
          <c:orientation val="minMax"/>
          <c:max val="0.8"/>
          <c:min val="0"/>
        </c:scaling>
        <c:delete val="0"/>
        <c:axPos val="b"/>
        <c:majorGridlines>
          <c:spPr>
            <a:ln>
              <a:solidFill>
                <a:schemeClr val="bg1">
                  <a:lumMod val="85000"/>
                </a:schemeClr>
              </a:solidFill>
            </a:ln>
          </c:spPr>
        </c:majorGridlines>
        <c:numFmt formatCode="0.0%" sourceLinked="1"/>
        <c:majorTickMark val="out"/>
        <c:minorTickMark val="none"/>
        <c:tickLblPos val="nextTo"/>
        <c:crossAx val="111875584"/>
        <c:crosses val="autoZero"/>
        <c:crossBetween val="between"/>
        <c:majorUnit val="0.2"/>
      </c:valAx>
    </c:plotArea>
    <c:legend>
      <c:legendPos val="r"/>
      <c:layout>
        <c:manualLayout>
          <c:xMode val="edge"/>
          <c:yMode val="edge"/>
          <c:x val="0.60054347481515391"/>
          <c:y val="0.24708348904841362"/>
          <c:w val="0.23986387893780906"/>
          <c:h val="0.35967143703424115"/>
        </c:manualLayout>
      </c:layout>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'social distress'</a:t>
            </a:r>
            <a:r>
              <a:rPr lang="en-GB" sz="1200" baseline="0"/>
              <a:t> </a:t>
            </a:r>
            <a:r>
              <a:rPr lang="en-GB" sz="1200"/>
              <a:t>by age - Colon </a:t>
            </a:r>
            <a:endParaRPr lang="en-GB" sz="1200" i="1"/>
          </a:p>
        </c:rich>
      </c:tx>
      <c:layout>
        <c:manualLayout>
          <c:xMode val="edge"/>
          <c:yMode val="edge"/>
          <c:x val="0.19472624459429405"/>
          <c:y val="0.14919989526007976"/>
        </c:manualLayout>
      </c:layout>
      <c:overlay val="1"/>
      <c:spPr>
        <a:noFill/>
        <a:ln w="25400">
          <a:noFill/>
        </a:ln>
      </c:spPr>
    </c:title>
    <c:autoTitleDeleted val="0"/>
    <c:plotArea>
      <c:layout>
        <c:manualLayout>
          <c:layoutTarget val="inner"/>
          <c:xMode val="edge"/>
          <c:yMode val="edge"/>
          <c:x val="0.1370560074159356"/>
          <c:y val="0.12306167475060914"/>
          <c:w val="0.82487411870701977"/>
          <c:h val="0.77735584984778483"/>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26.5% </a:t>
                    </a:r>
                    <a:r>
                      <a:rPr lang="en-US" sz="1050" i="1"/>
                      <a:t>(n=255)</a:t>
                    </a:r>
                    <a:endParaRPr lang="en-US" i="1"/>
                  </a:p>
                </c:rich>
              </c:tx>
              <c:dLblPos val="inBase"/>
              <c:showLegendKey val="0"/>
              <c:showVal val="1"/>
              <c:showCatName val="0"/>
              <c:showSerName val="0"/>
              <c:showPercent val="0"/>
              <c:showBubbleSize val="0"/>
            </c:dLbl>
            <c:dLbl>
              <c:idx val="1"/>
              <c:tx>
                <c:rich>
                  <a:bodyPr/>
                  <a:lstStyle/>
                  <a:p>
                    <a:r>
                      <a:rPr lang="en-US" sz="1050"/>
                      <a:t>14.5% </a:t>
                    </a:r>
                    <a:r>
                      <a:rPr lang="en-US" sz="1050" i="1"/>
                      <a:t>(n=377)</a:t>
                    </a:r>
                    <a:endParaRPr lang="en-US" i="1"/>
                  </a:p>
                </c:rich>
              </c:tx>
              <c:dLblPos val="inBase"/>
              <c:showLegendKey val="0"/>
              <c:showVal val="1"/>
              <c:showCatName val="0"/>
              <c:showSerName val="0"/>
              <c:showPercent val="0"/>
              <c:showBubbleSize val="0"/>
            </c:dLbl>
            <c:dLbl>
              <c:idx val="2"/>
              <c:layout>
                <c:manualLayout>
                  <c:x val="5.9103732603468594E-17"/>
                  <c:y val="0.14673432481393087"/>
                </c:manualLayout>
              </c:layout>
              <c:tx>
                <c:rich>
                  <a:bodyPr/>
                  <a:lstStyle/>
                  <a:p>
                    <a:r>
                      <a:rPr lang="en-US" sz="1050"/>
                      <a:t>9.6% </a:t>
                    </a:r>
                  </a:p>
                  <a:p>
                    <a:r>
                      <a:rPr lang="en-US" sz="1050" i="1"/>
                      <a:t>(n=384)</a:t>
                    </a:r>
                    <a:endParaRPr lang="en-US" i="1"/>
                  </a:p>
                </c:rich>
              </c:tx>
              <c:dLblPos val="outEnd"/>
              <c:showLegendKey val="0"/>
              <c:showVal val="1"/>
              <c:showCatName val="0"/>
              <c:showSerName val="0"/>
              <c:showPercent val="0"/>
              <c:showBubbleSize val="0"/>
            </c:dLbl>
            <c:dLbl>
              <c:idx val="3"/>
              <c:tx>
                <c:rich>
                  <a:bodyPr/>
                  <a:lstStyle/>
                  <a:p>
                    <a:r>
                      <a:rPr lang="en-US" sz="1050"/>
                      <a:t>13.0% </a:t>
                    </a:r>
                    <a:r>
                      <a:rPr lang="en-US" sz="1050" i="1"/>
                      <a:t>(n=375)</a:t>
                    </a:r>
                    <a:endParaRPr lang="en-US" i="1"/>
                  </a:p>
                </c:rich>
              </c:tx>
              <c:dLblPos val="inBase"/>
              <c:showLegendKey val="0"/>
              <c:showVal val="1"/>
              <c:showCatName val="0"/>
              <c:showSerName val="0"/>
              <c:showPercent val="0"/>
              <c:showBubbleSize val="0"/>
            </c:dLbl>
            <c:dLbl>
              <c:idx val="4"/>
              <c:tx>
                <c:rich>
                  <a:bodyPr/>
                  <a:lstStyle/>
                  <a:p>
                    <a:r>
                      <a:rPr lang="en-US" sz="1050"/>
                      <a:t>20.1% </a:t>
                    </a:r>
                    <a:r>
                      <a:rPr lang="en-US" sz="1050" i="1"/>
                      <a:t>(n=115)</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DATA_charts'!$B$92:$B$96</c:f>
              <c:strCache>
                <c:ptCount val="5"/>
                <c:pt idx="0">
                  <c:v>&lt;55 years</c:v>
                </c:pt>
                <c:pt idx="1">
                  <c:v>55-64 years</c:v>
                </c:pt>
                <c:pt idx="2">
                  <c:v>65-74 years</c:v>
                </c:pt>
                <c:pt idx="3">
                  <c:v>75-84 years</c:v>
                </c:pt>
                <c:pt idx="4">
                  <c:v>85+ years</c:v>
                </c:pt>
              </c:strCache>
            </c:strRef>
          </c:cat>
          <c:val>
            <c:numRef>
              <c:f>'NATIONAL DATA_charts'!$C$92:$C$96</c:f>
              <c:numCache>
                <c:formatCode>0.0%</c:formatCode>
                <c:ptCount val="5"/>
                <c:pt idx="0">
                  <c:v>0.26507276507276506</c:v>
                </c:pt>
                <c:pt idx="1">
                  <c:v>0.14483288513253939</c:v>
                </c:pt>
                <c:pt idx="2">
                  <c:v>9.5904095904095904E-2</c:v>
                </c:pt>
                <c:pt idx="3">
                  <c:v>0.12975778546712802</c:v>
                </c:pt>
                <c:pt idx="4">
                  <c:v>0.20104895104895104</c:v>
                </c:pt>
              </c:numCache>
            </c:numRef>
          </c:val>
        </c:ser>
        <c:dLbls>
          <c:showLegendKey val="0"/>
          <c:showVal val="0"/>
          <c:showCatName val="0"/>
          <c:showSerName val="0"/>
          <c:showPercent val="0"/>
          <c:showBubbleSize val="0"/>
        </c:dLbls>
        <c:gapWidth val="0"/>
        <c:axId val="111645824"/>
        <c:axId val="111647360"/>
      </c:barChart>
      <c:catAx>
        <c:axId val="111645824"/>
        <c:scaling>
          <c:orientation val="minMax"/>
        </c:scaling>
        <c:delete val="0"/>
        <c:axPos val="b"/>
        <c:numFmt formatCode="General" sourceLinked="1"/>
        <c:majorTickMark val="out"/>
        <c:minorTickMark val="none"/>
        <c:tickLblPos val="nextTo"/>
        <c:txPr>
          <a:bodyPr/>
          <a:lstStyle/>
          <a:p>
            <a:pPr>
              <a:defRPr sz="800"/>
            </a:pPr>
            <a:endParaRPr lang="en-US"/>
          </a:p>
        </c:txPr>
        <c:crossAx val="111647360"/>
        <c:crosses val="autoZero"/>
        <c:auto val="1"/>
        <c:lblAlgn val="ctr"/>
        <c:lblOffset val="100"/>
        <c:noMultiLvlLbl val="0"/>
      </c:catAx>
      <c:valAx>
        <c:axId val="11164736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1645824"/>
        <c:crosses val="autoZero"/>
        <c:crossBetween val="between"/>
        <c:majorUnit val="0.1"/>
      </c:valAx>
    </c:plotArea>
    <c:plotVisOnly val="1"/>
    <c:dispBlanksAs val="gap"/>
    <c:showDLblsOverMax val="0"/>
  </c:chart>
  <c:printSettings>
    <c:headerFooter/>
    <c:pageMargins b="1" l="0.75" r="0.75" t="1" header="0.5" footer="0.5"/>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'social distress' by age - Rectosigmoid</a:t>
            </a:r>
          </a:p>
        </c:rich>
      </c:tx>
      <c:layout>
        <c:manualLayout>
          <c:xMode val="edge"/>
          <c:yMode val="edge"/>
          <c:x val="0.20237576858066345"/>
          <c:y val="0.13173180295630696"/>
        </c:manualLayout>
      </c:layout>
      <c:overlay val="1"/>
      <c:spPr>
        <a:noFill/>
        <a:ln w="25400">
          <a:noFill/>
        </a:ln>
      </c:spPr>
    </c:title>
    <c:autoTitleDeleted val="0"/>
    <c:plotArea>
      <c:layout>
        <c:manualLayout>
          <c:layoutTarget val="inner"/>
          <c:xMode val="edge"/>
          <c:yMode val="edge"/>
          <c:x val="0.13775510204081631"/>
          <c:y val="8.9729918204300541E-2"/>
          <c:w val="0.82397959183673475"/>
          <c:h val="0.81932737070091854"/>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27.2%</a:t>
                    </a:r>
                  </a:p>
                  <a:p>
                    <a:r>
                      <a:rPr lang="en-US" sz="1050"/>
                      <a:t> </a:t>
                    </a:r>
                    <a:r>
                      <a:rPr lang="en-US" sz="1050" i="1"/>
                      <a:t>(n=41)</a:t>
                    </a:r>
                    <a:endParaRPr lang="en-US" i="1"/>
                  </a:p>
                </c:rich>
              </c:tx>
              <c:dLblPos val="inBase"/>
              <c:showLegendKey val="0"/>
              <c:showVal val="1"/>
              <c:showCatName val="0"/>
              <c:showSerName val="0"/>
              <c:showPercent val="0"/>
              <c:showBubbleSize val="0"/>
            </c:dLbl>
            <c:dLbl>
              <c:idx val="1"/>
              <c:tx>
                <c:rich>
                  <a:bodyPr/>
                  <a:lstStyle/>
                  <a:p>
                    <a:r>
                      <a:rPr lang="en-US" sz="1050"/>
                      <a:t>18.0% </a:t>
                    </a:r>
                  </a:p>
                  <a:p>
                    <a:r>
                      <a:rPr lang="en-US" sz="1050" i="1"/>
                      <a:t>(n=64)</a:t>
                    </a:r>
                    <a:endParaRPr lang="en-US" i="1"/>
                  </a:p>
                </c:rich>
              </c:tx>
              <c:dLblPos val="inBase"/>
              <c:showLegendKey val="0"/>
              <c:showVal val="1"/>
              <c:showCatName val="0"/>
              <c:showSerName val="0"/>
              <c:showPercent val="0"/>
              <c:showBubbleSize val="0"/>
            </c:dLbl>
            <c:dLbl>
              <c:idx val="2"/>
              <c:layout>
                <c:manualLayout>
                  <c:x val="0"/>
                  <c:y val="0.15127824291946418"/>
                </c:manualLayout>
              </c:layout>
              <c:tx>
                <c:rich>
                  <a:bodyPr/>
                  <a:lstStyle/>
                  <a:p>
                    <a:r>
                      <a:rPr lang="en-US" sz="1050"/>
                      <a:t>10.4%</a:t>
                    </a:r>
                  </a:p>
                  <a:p>
                    <a:r>
                      <a:rPr lang="en-US" sz="1050" i="1"/>
                      <a:t>(n=48)</a:t>
                    </a:r>
                    <a:endParaRPr lang="en-US" i="1"/>
                  </a:p>
                </c:rich>
              </c:tx>
              <c:dLblPos val="outEnd"/>
              <c:showLegendKey val="0"/>
              <c:showVal val="1"/>
              <c:showCatName val="0"/>
              <c:showSerName val="0"/>
              <c:showPercent val="0"/>
              <c:showBubbleSize val="0"/>
            </c:dLbl>
            <c:dLbl>
              <c:idx val="3"/>
              <c:layout>
                <c:manualLayout>
                  <c:x val="0"/>
                  <c:y val="0.13600115853636652"/>
                </c:manualLayout>
              </c:layout>
              <c:tx>
                <c:rich>
                  <a:bodyPr/>
                  <a:lstStyle/>
                  <a:p>
                    <a:r>
                      <a:rPr lang="en-US" sz="1050"/>
                      <a:t>9.1%</a:t>
                    </a:r>
                  </a:p>
                  <a:p>
                    <a:r>
                      <a:rPr lang="en-US" sz="1050"/>
                      <a:t> </a:t>
                    </a:r>
                    <a:r>
                      <a:rPr lang="en-US" sz="1050" i="1"/>
                      <a:t>(n=22)</a:t>
                    </a:r>
                    <a:endParaRPr lang="en-US" i="1"/>
                  </a:p>
                </c:rich>
              </c:tx>
              <c:dLblPos val="outEnd"/>
              <c:showLegendKey val="0"/>
              <c:showVal val="1"/>
              <c:showCatName val="0"/>
              <c:showSerName val="0"/>
              <c:showPercent val="0"/>
              <c:showBubbleSize val="0"/>
            </c:dLbl>
            <c:dLbl>
              <c:idx val="4"/>
              <c:tx>
                <c:rich>
                  <a:bodyPr/>
                  <a:lstStyle/>
                  <a:p>
                    <a:r>
                      <a:rPr lang="en-US" sz="1050"/>
                      <a:t>23.8% </a:t>
                    </a:r>
                  </a:p>
                  <a:p>
                    <a:r>
                      <a:rPr lang="en-US" sz="1050" i="1"/>
                      <a:t>(n=10)</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DATA_charts'!$B$92:$B$96</c:f>
              <c:strCache>
                <c:ptCount val="5"/>
                <c:pt idx="0">
                  <c:v>&lt;55 years</c:v>
                </c:pt>
                <c:pt idx="1">
                  <c:v>55-64 years</c:v>
                </c:pt>
                <c:pt idx="2">
                  <c:v>65-74 years</c:v>
                </c:pt>
                <c:pt idx="3">
                  <c:v>75-84 years</c:v>
                </c:pt>
                <c:pt idx="4">
                  <c:v>85+ years</c:v>
                </c:pt>
              </c:strCache>
            </c:strRef>
          </c:cat>
          <c:val>
            <c:numRef>
              <c:f>'NATIONAL DATA_charts'!$D$92:$D$96</c:f>
              <c:numCache>
                <c:formatCode>0.0%</c:formatCode>
                <c:ptCount val="5"/>
                <c:pt idx="0">
                  <c:v>0.27152317880794702</c:v>
                </c:pt>
                <c:pt idx="1">
                  <c:v>0.17977528089887643</c:v>
                </c:pt>
                <c:pt idx="2">
                  <c:v>0.10389610389610389</c:v>
                </c:pt>
                <c:pt idx="3">
                  <c:v>9.1286307053941904E-2</c:v>
                </c:pt>
                <c:pt idx="4">
                  <c:v>0.23809523809523805</c:v>
                </c:pt>
              </c:numCache>
            </c:numRef>
          </c:val>
        </c:ser>
        <c:dLbls>
          <c:showLegendKey val="0"/>
          <c:showVal val="0"/>
          <c:showCatName val="0"/>
          <c:showSerName val="0"/>
          <c:showPercent val="0"/>
          <c:showBubbleSize val="0"/>
        </c:dLbls>
        <c:gapWidth val="0"/>
        <c:axId val="44309504"/>
        <c:axId val="44319488"/>
      </c:barChart>
      <c:catAx>
        <c:axId val="44309504"/>
        <c:scaling>
          <c:orientation val="minMax"/>
        </c:scaling>
        <c:delete val="0"/>
        <c:axPos val="b"/>
        <c:numFmt formatCode="General" sourceLinked="1"/>
        <c:majorTickMark val="out"/>
        <c:minorTickMark val="none"/>
        <c:tickLblPos val="nextTo"/>
        <c:txPr>
          <a:bodyPr/>
          <a:lstStyle/>
          <a:p>
            <a:pPr>
              <a:defRPr sz="800"/>
            </a:pPr>
            <a:endParaRPr lang="en-US"/>
          </a:p>
        </c:txPr>
        <c:crossAx val="44319488"/>
        <c:crosses val="autoZero"/>
        <c:auto val="1"/>
        <c:lblAlgn val="ctr"/>
        <c:lblOffset val="100"/>
        <c:noMultiLvlLbl val="0"/>
      </c:catAx>
      <c:valAx>
        <c:axId val="4431948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44309504"/>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'social distress' by age - Rectum</a:t>
            </a:r>
          </a:p>
        </c:rich>
      </c:tx>
      <c:layout>
        <c:manualLayout>
          <c:xMode val="edge"/>
          <c:yMode val="edge"/>
          <c:x val="0.27304531961998052"/>
          <c:y val="0.10599586031915605"/>
        </c:manualLayout>
      </c:layout>
      <c:overlay val="1"/>
      <c:spPr>
        <a:noFill/>
        <a:ln w="25400">
          <a:noFill/>
        </a:ln>
      </c:spPr>
    </c:title>
    <c:autoTitleDeleted val="0"/>
    <c:plotArea>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32.7% </a:t>
                    </a:r>
                    <a:r>
                      <a:rPr lang="en-US" sz="1050" i="1"/>
                      <a:t>(n=244)</a:t>
                    </a:r>
                    <a:endParaRPr lang="en-US" i="1"/>
                  </a:p>
                </c:rich>
              </c:tx>
              <c:dLblPos val="inBase"/>
              <c:showLegendKey val="0"/>
              <c:showVal val="1"/>
              <c:showCatName val="0"/>
              <c:showSerName val="0"/>
              <c:showPercent val="0"/>
              <c:showBubbleSize val="0"/>
            </c:dLbl>
            <c:dLbl>
              <c:idx val="1"/>
              <c:tx>
                <c:rich>
                  <a:bodyPr/>
                  <a:lstStyle/>
                  <a:p>
                    <a:r>
                      <a:rPr lang="en-US" sz="1050"/>
                      <a:t>19.5% </a:t>
                    </a:r>
                    <a:r>
                      <a:rPr lang="en-US" sz="1050" i="1"/>
                      <a:t>(n=320)</a:t>
                    </a:r>
                    <a:endParaRPr lang="en-US" i="1"/>
                  </a:p>
                </c:rich>
              </c:tx>
              <c:dLblPos val="inBase"/>
              <c:showLegendKey val="0"/>
              <c:showVal val="1"/>
              <c:showCatName val="0"/>
              <c:showSerName val="0"/>
              <c:showPercent val="0"/>
              <c:showBubbleSize val="0"/>
            </c:dLbl>
            <c:dLbl>
              <c:idx val="2"/>
              <c:tx>
                <c:rich>
                  <a:bodyPr/>
                  <a:lstStyle/>
                  <a:p>
                    <a:r>
                      <a:rPr lang="en-US" sz="1050"/>
                      <a:t>13.1% </a:t>
                    </a:r>
                    <a:r>
                      <a:rPr lang="en-US" sz="1050" i="1"/>
                      <a:t>(n=258)</a:t>
                    </a:r>
                    <a:endParaRPr lang="en-US" i="1"/>
                  </a:p>
                </c:rich>
              </c:tx>
              <c:dLblPos val="inBase"/>
              <c:showLegendKey val="0"/>
              <c:showVal val="1"/>
              <c:showCatName val="0"/>
              <c:showSerName val="0"/>
              <c:showPercent val="0"/>
              <c:showBubbleSize val="0"/>
            </c:dLbl>
            <c:dLbl>
              <c:idx val="3"/>
              <c:tx>
                <c:rich>
                  <a:bodyPr/>
                  <a:lstStyle/>
                  <a:p>
                    <a:r>
                      <a:rPr lang="en-US" sz="1050"/>
                      <a:t>13.4% </a:t>
                    </a:r>
                    <a:r>
                      <a:rPr lang="en-US" sz="1050" i="1"/>
                      <a:t>(n=137)</a:t>
                    </a:r>
                    <a:endParaRPr lang="en-US" i="1"/>
                  </a:p>
                </c:rich>
              </c:tx>
              <c:dLblPos val="inBase"/>
              <c:showLegendKey val="0"/>
              <c:showVal val="1"/>
              <c:showCatName val="0"/>
              <c:showSerName val="0"/>
              <c:showPercent val="0"/>
              <c:showBubbleSize val="0"/>
            </c:dLbl>
            <c:dLbl>
              <c:idx val="4"/>
              <c:tx>
                <c:rich>
                  <a:bodyPr/>
                  <a:lstStyle/>
                  <a:p>
                    <a:r>
                      <a:rPr lang="en-US" sz="1050"/>
                      <a:t>21.7%</a:t>
                    </a:r>
                  </a:p>
                  <a:p>
                    <a:r>
                      <a:rPr lang="en-US" sz="1050" i="1"/>
                      <a:t>(n=38)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DATA_charts'!$B$92:$B$96</c:f>
              <c:strCache>
                <c:ptCount val="5"/>
                <c:pt idx="0">
                  <c:v>&lt;55 years</c:v>
                </c:pt>
                <c:pt idx="1">
                  <c:v>55-64 years</c:v>
                </c:pt>
                <c:pt idx="2">
                  <c:v>65-74 years</c:v>
                </c:pt>
                <c:pt idx="3">
                  <c:v>75-84 years</c:v>
                </c:pt>
                <c:pt idx="4">
                  <c:v>85+ years</c:v>
                </c:pt>
              </c:strCache>
            </c:strRef>
          </c:cat>
          <c:val>
            <c:numRef>
              <c:f>'NATIONAL DATA_charts'!$E$92:$E$96</c:f>
              <c:numCache>
                <c:formatCode>0.0%</c:formatCode>
                <c:ptCount val="5"/>
                <c:pt idx="0">
                  <c:v>0.32663989290495316</c:v>
                </c:pt>
                <c:pt idx="1">
                  <c:v>0.19476567255021301</c:v>
                </c:pt>
                <c:pt idx="2">
                  <c:v>0.13149847094801223</c:v>
                </c:pt>
                <c:pt idx="3">
                  <c:v>0.13431372549019607</c:v>
                </c:pt>
                <c:pt idx="4">
                  <c:v>0.21714285714285717</c:v>
                </c:pt>
              </c:numCache>
            </c:numRef>
          </c:val>
        </c:ser>
        <c:dLbls>
          <c:showLegendKey val="0"/>
          <c:showVal val="0"/>
          <c:showCatName val="0"/>
          <c:showSerName val="0"/>
          <c:showPercent val="0"/>
          <c:showBubbleSize val="0"/>
        </c:dLbls>
        <c:gapWidth val="0"/>
        <c:axId val="109327104"/>
        <c:axId val="109328640"/>
      </c:barChart>
      <c:catAx>
        <c:axId val="109327104"/>
        <c:scaling>
          <c:orientation val="minMax"/>
        </c:scaling>
        <c:delete val="0"/>
        <c:axPos val="b"/>
        <c:numFmt formatCode="General" sourceLinked="1"/>
        <c:majorTickMark val="out"/>
        <c:minorTickMark val="none"/>
        <c:tickLblPos val="nextTo"/>
        <c:txPr>
          <a:bodyPr/>
          <a:lstStyle/>
          <a:p>
            <a:pPr>
              <a:defRPr sz="800"/>
            </a:pPr>
            <a:endParaRPr lang="en-US"/>
          </a:p>
        </c:txPr>
        <c:crossAx val="109328640"/>
        <c:crosses val="autoZero"/>
        <c:auto val="1"/>
        <c:lblAlgn val="ctr"/>
        <c:lblOffset val="100"/>
        <c:noMultiLvlLbl val="0"/>
      </c:catAx>
      <c:valAx>
        <c:axId val="10932864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327104"/>
        <c:crosses val="autoZero"/>
        <c:crossBetween val="between"/>
        <c:majorUnit val="0.1"/>
      </c:valAx>
    </c:plotArea>
    <c:plotVisOnly val="1"/>
    <c:dispBlanksAs val="gap"/>
    <c:showDLblsOverMax val="0"/>
  </c:chart>
  <c:printSettings>
    <c:headerFooter/>
    <c:pageMargins b="1" l="0.75" r="0.75" t="1" header="0.5" footer="0.5"/>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'social distress' by age -  Overall</a:t>
            </a:r>
          </a:p>
        </c:rich>
      </c:tx>
      <c:layout>
        <c:manualLayout>
          <c:xMode val="edge"/>
          <c:yMode val="edge"/>
          <c:x val="0.17334947566589023"/>
          <c:y val="0.17030276840050032"/>
        </c:manualLayout>
      </c:layout>
      <c:overlay val="1"/>
      <c:spPr>
        <a:noFill/>
        <a:ln w="25400">
          <a:noFill/>
        </a:ln>
      </c:spPr>
    </c:title>
    <c:autoTitleDeleted val="0"/>
    <c:plotArea>
      <c:layout>
        <c:manualLayout>
          <c:layoutTarget val="inner"/>
          <c:xMode val="edge"/>
          <c:yMode val="edge"/>
          <c:x val="0.1370560074159356"/>
          <c:y val="0.13495730932873065"/>
          <c:w val="0.82487411870701977"/>
          <c:h val="0.77256686161785859"/>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29.0% </a:t>
                    </a:r>
                    <a:r>
                      <a:rPr lang="en-US" sz="1050" i="1"/>
                      <a:t>(n=540)</a:t>
                    </a:r>
                    <a:endParaRPr lang="en-US" i="1"/>
                  </a:p>
                </c:rich>
              </c:tx>
              <c:dLblPos val="inBase"/>
              <c:showLegendKey val="0"/>
              <c:showVal val="1"/>
              <c:showCatName val="0"/>
              <c:showSerName val="0"/>
              <c:showPercent val="0"/>
              <c:showBubbleSize val="0"/>
            </c:dLbl>
            <c:dLbl>
              <c:idx val="1"/>
              <c:tx>
                <c:rich>
                  <a:bodyPr/>
                  <a:lstStyle/>
                  <a:p>
                    <a:r>
                      <a:rPr lang="en-US" sz="1050"/>
                      <a:t>16.5% </a:t>
                    </a:r>
                    <a:r>
                      <a:rPr lang="en-US" sz="1050" i="1"/>
                      <a:t>(n=761)</a:t>
                    </a:r>
                    <a:endParaRPr lang="en-US" i="1"/>
                  </a:p>
                </c:rich>
              </c:tx>
              <c:dLblPos val="inBase"/>
              <c:showLegendKey val="0"/>
              <c:showVal val="1"/>
              <c:showCatName val="0"/>
              <c:showSerName val="0"/>
              <c:showPercent val="0"/>
              <c:showBubbleSize val="0"/>
            </c:dLbl>
            <c:dLbl>
              <c:idx val="2"/>
              <c:tx>
                <c:rich>
                  <a:bodyPr/>
                  <a:lstStyle/>
                  <a:p>
                    <a:r>
                      <a:rPr lang="en-US" sz="1050"/>
                      <a:t>10.7% </a:t>
                    </a:r>
                    <a:r>
                      <a:rPr lang="en-US" sz="1050" i="1"/>
                      <a:t>(n=690)</a:t>
                    </a:r>
                    <a:endParaRPr lang="en-US" i="1"/>
                  </a:p>
                </c:rich>
              </c:tx>
              <c:dLblPos val="inBase"/>
              <c:showLegendKey val="0"/>
              <c:showVal val="1"/>
              <c:showCatName val="0"/>
              <c:showSerName val="0"/>
              <c:showPercent val="0"/>
              <c:showBubbleSize val="0"/>
            </c:dLbl>
            <c:dLbl>
              <c:idx val="3"/>
              <c:tx>
                <c:rich>
                  <a:bodyPr/>
                  <a:lstStyle/>
                  <a:p>
                    <a:r>
                      <a:rPr lang="en-US" sz="1050"/>
                      <a:t>12.9% </a:t>
                    </a:r>
                    <a:r>
                      <a:rPr lang="en-US" sz="1050" i="1"/>
                      <a:t>(n=534)</a:t>
                    </a:r>
                    <a:endParaRPr lang="en-US" i="1"/>
                  </a:p>
                </c:rich>
              </c:tx>
              <c:dLblPos val="inBase"/>
              <c:showLegendKey val="0"/>
              <c:showVal val="1"/>
              <c:showCatName val="0"/>
              <c:showSerName val="0"/>
              <c:showPercent val="0"/>
              <c:showBubbleSize val="0"/>
            </c:dLbl>
            <c:dLbl>
              <c:idx val="4"/>
              <c:tx>
                <c:rich>
                  <a:bodyPr/>
                  <a:lstStyle/>
                  <a:p>
                    <a:r>
                      <a:rPr lang="en-US" sz="1050"/>
                      <a:t>20.7% </a:t>
                    </a:r>
                    <a:r>
                      <a:rPr lang="en-US" sz="1050" i="1"/>
                      <a:t>(n=163)</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DATA_charts'!$B$92:$B$96</c:f>
              <c:strCache>
                <c:ptCount val="5"/>
                <c:pt idx="0">
                  <c:v>&lt;55 years</c:v>
                </c:pt>
                <c:pt idx="1">
                  <c:v>55-64 years</c:v>
                </c:pt>
                <c:pt idx="2">
                  <c:v>65-74 years</c:v>
                </c:pt>
                <c:pt idx="3">
                  <c:v>75-84 years</c:v>
                </c:pt>
                <c:pt idx="4">
                  <c:v>85+ years</c:v>
                </c:pt>
              </c:strCache>
            </c:strRef>
          </c:cat>
          <c:val>
            <c:numRef>
              <c:f>'NATIONAL DATA_charts'!$F$92:$F$96</c:f>
              <c:numCache>
                <c:formatCode>0.0%</c:formatCode>
                <c:ptCount val="5"/>
                <c:pt idx="0">
                  <c:v>0.29032258064516131</c:v>
                </c:pt>
                <c:pt idx="1">
                  <c:v>0.16536288570186877</c:v>
                </c:pt>
                <c:pt idx="2">
                  <c:v>0.10734287492221531</c:v>
                </c:pt>
                <c:pt idx="3">
                  <c:v>0.12864370031317754</c:v>
                </c:pt>
                <c:pt idx="4">
                  <c:v>0.20659062103929024</c:v>
                </c:pt>
              </c:numCache>
            </c:numRef>
          </c:val>
        </c:ser>
        <c:dLbls>
          <c:showLegendKey val="0"/>
          <c:showVal val="0"/>
          <c:showCatName val="0"/>
          <c:showSerName val="0"/>
          <c:showPercent val="0"/>
          <c:showBubbleSize val="0"/>
        </c:dLbls>
        <c:gapWidth val="0"/>
        <c:axId val="109365888"/>
        <c:axId val="109375872"/>
      </c:barChart>
      <c:catAx>
        <c:axId val="109365888"/>
        <c:scaling>
          <c:orientation val="minMax"/>
        </c:scaling>
        <c:delete val="0"/>
        <c:axPos val="b"/>
        <c:numFmt formatCode="General" sourceLinked="1"/>
        <c:majorTickMark val="out"/>
        <c:minorTickMark val="none"/>
        <c:tickLblPos val="nextTo"/>
        <c:txPr>
          <a:bodyPr/>
          <a:lstStyle/>
          <a:p>
            <a:pPr>
              <a:defRPr sz="800"/>
            </a:pPr>
            <a:endParaRPr lang="en-US"/>
          </a:p>
        </c:txPr>
        <c:crossAx val="109375872"/>
        <c:crosses val="autoZero"/>
        <c:auto val="1"/>
        <c:lblAlgn val="ctr"/>
        <c:lblOffset val="100"/>
        <c:noMultiLvlLbl val="0"/>
      </c:catAx>
      <c:valAx>
        <c:axId val="10937587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365888"/>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High Social Distress Score by tumour type</a:t>
            </a:r>
            <a:endParaRPr lang="en-US" sz="1200" i="1"/>
          </a:p>
        </c:rich>
      </c:tx>
      <c:layout>
        <c:manualLayout>
          <c:xMode val="edge"/>
          <c:yMode val="edge"/>
          <c:x val="0.16893522697618593"/>
          <c:y val="4.2913018462046051E-2"/>
        </c:manualLayout>
      </c:layout>
      <c:overlay val="1"/>
      <c:spPr>
        <a:noFill/>
        <a:ln w="25400">
          <a:noFill/>
        </a:ln>
      </c:spPr>
    </c:title>
    <c:autoTitleDeleted val="0"/>
    <c:plotArea>
      <c:layout>
        <c:manualLayout>
          <c:layoutTarget val="inner"/>
          <c:xMode val="edge"/>
          <c:yMode val="edge"/>
          <c:x val="0.1370560074159356"/>
          <c:y val="0.12306167475060914"/>
          <c:w val="0.82487411870701977"/>
          <c:h val="0.77735584984778483"/>
        </c:manualLayout>
      </c:layout>
      <c:barChart>
        <c:barDir val="col"/>
        <c:grouping val="clustered"/>
        <c:varyColors val="0"/>
        <c:ser>
          <c:idx val="1"/>
          <c:order val="0"/>
          <c:spPr>
            <a:ln>
              <a:solidFill>
                <a:schemeClr val="bg1">
                  <a:lumMod val="85000"/>
                </a:schemeClr>
              </a:solidFill>
            </a:ln>
          </c:spPr>
          <c:invertIfNegative val="0"/>
          <c:dPt>
            <c:idx val="0"/>
            <c:invertIfNegative val="0"/>
            <c:bubble3D val="0"/>
            <c:spPr>
              <a:solidFill>
                <a:schemeClr val="accent1">
                  <a:lumMod val="40000"/>
                  <a:lumOff val="60000"/>
                </a:schemeClr>
              </a:solidFill>
              <a:ln>
                <a:solidFill>
                  <a:schemeClr val="bg1">
                    <a:lumMod val="85000"/>
                  </a:schemeClr>
                </a:solidFill>
              </a:ln>
            </c:spPr>
          </c:dPt>
          <c:dPt>
            <c:idx val="1"/>
            <c:invertIfNegative val="0"/>
            <c:bubble3D val="0"/>
            <c:spPr>
              <a:solidFill>
                <a:schemeClr val="accent1">
                  <a:lumMod val="60000"/>
                  <a:lumOff val="40000"/>
                </a:schemeClr>
              </a:solidFill>
              <a:ln>
                <a:solidFill>
                  <a:schemeClr val="bg1">
                    <a:lumMod val="85000"/>
                  </a:schemeClr>
                </a:solidFill>
              </a:ln>
            </c:spPr>
          </c:dPt>
          <c:dPt>
            <c:idx val="2"/>
            <c:invertIfNegative val="0"/>
            <c:bubble3D val="0"/>
            <c:spPr>
              <a:solidFill>
                <a:schemeClr val="accent1"/>
              </a:solidFill>
              <a:ln>
                <a:solidFill>
                  <a:schemeClr val="bg1">
                    <a:lumMod val="85000"/>
                  </a:schemeClr>
                </a:solidFill>
              </a:ln>
            </c:spPr>
          </c:dPt>
          <c:dPt>
            <c:idx val="3"/>
            <c:invertIfNegative val="0"/>
            <c:bubble3D val="0"/>
            <c:spPr>
              <a:solidFill>
                <a:schemeClr val="tx2">
                  <a:lumMod val="75000"/>
                </a:schemeClr>
              </a:solidFill>
              <a:ln>
                <a:solidFill>
                  <a:schemeClr val="bg1">
                    <a:lumMod val="85000"/>
                  </a:schemeClr>
                </a:solidFill>
              </a:ln>
            </c:spPr>
          </c:dPt>
          <c:dLbls>
            <c:dLbl>
              <c:idx val="0"/>
              <c:tx>
                <c:rich>
                  <a:bodyPr/>
                  <a:lstStyle/>
                  <a:p>
                    <a:r>
                      <a:rPr lang="en-US" sz="1050"/>
                      <a:t>13.7% </a:t>
                    </a:r>
                    <a:r>
                      <a:rPr lang="en-US" sz="1050" i="1"/>
                      <a:t>(n=1,506)</a:t>
                    </a:r>
                    <a:endParaRPr lang="en-US" i="1"/>
                  </a:p>
                </c:rich>
              </c:tx>
              <c:dLblPos val="inBase"/>
              <c:showLegendKey val="0"/>
              <c:showVal val="1"/>
              <c:showCatName val="0"/>
              <c:showSerName val="0"/>
              <c:showPercent val="0"/>
              <c:showBubbleSize val="0"/>
            </c:dLbl>
            <c:dLbl>
              <c:idx val="1"/>
              <c:tx>
                <c:rich>
                  <a:bodyPr/>
                  <a:lstStyle/>
                  <a:p>
                    <a:r>
                      <a:rPr lang="en-US" sz="1050"/>
                      <a:t>14.8% </a:t>
                    </a:r>
                    <a:r>
                      <a:rPr lang="en-US" sz="1050" i="1"/>
                      <a:t>(n=185</a:t>
                    </a:r>
                    <a:r>
                      <a:rPr lang="en-US" sz="1050"/>
                      <a:t>)</a:t>
                    </a:r>
                    <a:endParaRPr lang="en-US"/>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18.0% </a:t>
                    </a:r>
                    <a:r>
                      <a:rPr lang="en-US" sz="1050" i="1"/>
                      <a:t>(n=997)</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15.1% </a:t>
                    </a:r>
                    <a:r>
                      <a:rPr lang="en-US" sz="1050" i="1"/>
                      <a:t>(n=2,688)</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'SDI Scales'!$A$18:$A$21</c:f>
              <c:strCache>
                <c:ptCount val="4"/>
                <c:pt idx="0">
                  <c:v>Colon</c:v>
                </c:pt>
                <c:pt idx="1">
                  <c:v>Rectosigmoid</c:v>
                </c:pt>
                <c:pt idx="2">
                  <c:v>Rectum</c:v>
                </c:pt>
                <c:pt idx="3">
                  <c:v>Total</c:v>
                </c:pt>
              </c:strCache>
            </c:strRef>
          </c:cat>
          <c:val>
            <c:numRef>
              <c:f>'SDI Scales'!$C$18:$C$21</c:f>
              <c:numCache>
                <c:formatCode>0.0%</c:formatCode>
                <c:ptCount val="4"/>
                <c:pt idx="0">
                  <c:v>0.13652434049496873</c:v>
                </c:pt>
                <c:pt idx="1">
                  <c:v>0.14776357827476039</c:v>
                </c:pt>
                <c:pt idx="2">
                  <c:v>0.17973679466378223</c:v>
                </c:pt>
                <c:pt idx="3">
                  <c:v>0.15075715086932137</c:v>
                </c:pt>
              </c:numCache>
            </c:numRef>
          </c:val>
        </c:ser>
        <c:dLbls>
          <c:showLegendKey val="0"/>
          <c:showVal val="0"/>
          <c:showCatName val="0"/>
          <c:showSerName val="0"/>
          <c:showPercent val="0"/>
          <c:showBubbleSize val="0"/>
        </c:dLbls>
        <c:gapWidth val="50"/>
        <c:axId val="109431424"/>
        <c:axId val="111743360"/>
      </c:barChart>
      <c:catAx>
        <c:axId val="109431424"/>
        <c:scaling>
          <c:orientation val="minMax"/>
        </c:scaling>
        <c:delete val="0"/>
        <c:axPos val="b"/>
        <c:numFmt formatCode="General" sourceLinked="1"/>
        <c:majorTickMark val="out"/>
        <c:minorTickMark val="none"/>
        <c:tickLblPos val="nextTo"/>
        <c:txPr>
          <a:bodyPr/>
          <a:lstStyle/>
          <a:p>
            <a:pPr>
              <a:defRPr sz="900"/>
            </a:pPr>
            <a:endParaRPr lang="en-US"/>
          </a:p>
        </c:txPr>
        <c:crossAx val="111743360"/>
        <c:crosses val="autoZero"/>
        <c:auto val="1"/>
        <c:lblAlgn val="ctr"/>
        <c:lblOffset val="100"/>
        <c:noMultiLvlLbl val="0"/>
      </c:catAx>
      <c:valAx>
        <c:axId val="111743360"/>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431424"/>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i="0" baseline="0"/>
              <a:t>Score above 5 for 'Everyday Living' subscale </a:t>
            </a:r>
            <a:endParaRPr lang="en-US" sz="1200" i="1"/>
          </a:p>
        </c:rich>
      </c:tx>
      <c:layout>
        <c:manualLayout>
          <c:xMode val="edge"/>
          <c:yMode val="edge"/>
          <c:x val="0.17215906047611323"/>
          <c:y val="2.433136214148468E-2"/>
        </c:manualLayout>
      </c:layout>
      <c:overlay val="1"/>
      <c:spPr>
        <a:noFill/>
        <a:ln w="25400">
          <a:noFill/>
        </a:ln>
      </c:spPr>
    </c:title>
    <c:autoTitleDeleted val="0"/>
    <c:plotArea>
      <c:layout>
        <c:manualLayout>
          <c:layoutTarget val="inner"/>
          <c:xMode val="edge"/>
          <c:yMode val="edge"/>
          <c:x val="0.1370560074159356"/>
          <c:y val="0.12306167475060914"/>
          <c:w val="0.82487411870701977"/>
          <c:h val="0.77735584984778483"/>
        </c:manualLayout>
      </c:layout>
      <c:barChart>
        <c:barDir val="col"/>
        <c:grouping val="clustered"/>
        <c:varyColors val="0"/>
        <c:ser>
          <c:idx val="1"/>
          <c:order val="0"/>
          <c:spPr>
            <a:ln>
              <a:solidFill>
                <a:schemeClr val="bg1">
                  <a:lumMod val="85000"/>
                </a:schemeClr>
              </a:solidFill>
            </a:ln>
          </c:spPr>
          <c:invertIfNegative val="0"/>
          <c:dPt>
            <c:idx val="0"/>
            <c:invertIfNegative val="0"/>
            <c:bubble3D val="0"/>
            <c:spPr>
              <a:solidFill>
                <a:schemeClr val="accent1">
                  <a:lumMod val="40000"/>
                  <a:lumOff val="60000"/>
                </a:schemeClr>
              </a:solidFill>
              <a:ln>
                <a:solidFill>
                  <a:schemeClr val="bg1">
                    <a:lumMod val="85000"/>
                  </a:schemeClr>
                </a:solidFill>
              </a:ln>
            </c:spPr>
          </c:dPt>
          <c:dPt>
            <c:idx val="1"/>
            <c:invertIfNegative val="0"/>
            <c:bubble3D val="0"/>
            <c:spPr>
              <a:solidFill>
                <a:schemeClr val="accent1">
                  <a:lumMod val="60000"/>
                  <a:lumOff val="40000"/>
                </a:schemeClr>
              </a:solidFill>
              <a:ln>
                <a:solidFill>
                  <a:schemeClr val="bg1">
                    <a:lumMod val="85000"/>
                  </a:schemeClr>
                </a:solidFill>
              </a:ln>
            </c:spPr>
          </c:dPt>
          <c:dPt>
            <c:idx val="2"/>
            <c:invertIfNegative val="0"/>
            <c:bubble3D val="0"/>
            <c:spPr>
              <a:solidFill>
                <a:schemeClr val="accent1"/>
              </a:solidFill>
              <a:ln>
                <a:solidFill>
                  <a:schemeClr val="bg1">
                    <a:lumMod val="85000"/>
                  </a:schemeClr>
                </a:solidFill>
              </a:ln>
            </c:spPr>
          </c:dPt>
          <c:dPt>
            <c:idx val="3"/>
            <c:invertIfNegative val="0"/>
            <c:bubble3D val="0"/>
            <c:spPr>
              <a:solidFill>
                <a:schemeClr val="tx2">
                  <a:lumMod val="75000"/>
                </a:schemeClr>
              </a:solidFill>
              <a:ln>
                <a:solidFill>
                  <a:schemeClr val="bg1">
                    <a:lumMod val="85000"/>
                  </a:schemeClr>
                </a:solidFill>
              </a:ln>
            </c:spPr>
          </c:dPt>
          <c:dLbls>
            <c:dLbl>
              <c:idx val="0"/>
              <c:tx>
                <c:rich>
                  <a:bodyPr/>
                  <a:lstStyle/>
                  <a:p>
                    <a:r>
                      <a:rPr lang="en-US" sz="1050"/>
                      <a:t>18.5% </a:t>
                    </a:r>
                    <a:r>
                      <a:rPr lang="en-US" sz="1050" i="1"/>
                      <a:t>(n=2,303)</a:t>
                    </a:r>
                    <a:endParaRPr lang="en-US" i="1"/>
                  </a:p>
                </c:rich>
              </c:tx>
              <c:dLblPos val="inBase"/>
              <c:showLegendKey val="0"/>
              <c:showVal val="1"/>
              <c:showCatName val="0"/>
              <c:showSerName val="0"/>
              <c:showPercent val="0"/>
              <c:showBubbleSize val="0"/>
            </c:dLbl>
            <c:dLbl>
              <c:idx val="1"/>
              <c:tx>
                <c:rich>
                  <a:bodyPr/>
                  <a:lstStyle/>
                  <a:p>
                    <a:r>
                      <a:rPr lang="en-US" sz="1050"/>
                      <a:t>18.2% </a:t>
                    </a:r>
                    <a:r>
                      <a:rPr lang="en-US" sz="1050" i="1"/>
                      <a:t>(n=253)</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21.7% </a:t>
                    </a:r>
                    <a:r>
                      <a:rPr lang="en-US" sz="1050" i="1"/>
                      <a:t>(n=1,350)</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19.5% </a:t>
                    </a:r>
                    <a:r>
                      <a:rPr lang="en-US" sz="1050" i="1"/>
                      <a:t>(n=3,906)</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'SDI Scales'!$F$18:$F$21</c:f>
              <c:strCache>
                <c:ptCount val="4"/>
                <c:pt idx="0">
                  <c:v>Colon</c:v>
                </c:pt>
                <c:pt idx="1">
                  <c:v>Rectosigmoid</c:v>
                </c:pt>
                <c:pt idx="2">
                  <c:v>Rectum</c:v>
                </c:pt>
                <c:pt idx="3">
                  <c:v>Total</c:v>
                </c:pt>
              </c:strCache>
            </c:strRef>
          </c:cat>
          <c:val>
            <c:numRef>
              <c:f>'SDI Scales'!$H$18:$H$21</c:f>
              <c:numCache>
                <c:formatCode>0.0%</c:formatCode>
                <c:ptCount val="4"/>
                <c:pt idx="0">
                  <c:v>0.18539687650941877</c:v>
                </c:pt>
                <c:pt idx="1">
                  <c:v>0.18240807498197548</c:v>
                </c:pt>
                <c:pt idx="2">
                  <c:v>0.21683263732733699</c:v>
                </c:pt>
                <c:pt idx="3">
                  <c:v>0.19495882206139256</c:v>
                </c:pt>
              </c:numCache>
            </c:numRef>
          </c:val>
        </c:ser>
        <c:dLbls>
          <c:showLegendKey val="0"/>
          <c:showVal val="0"/>
          <c:showCatName val="0"/>
          <c:showSerName val="0"/>
          <c:showPercent val="0"/>
          <c:showBubbleSize val="0"/>
        </c:dLbls>
        <c:gapWidth val="50"/>
        <c:axId val="112200320"/>
        <c:axId val="112218496"/>
      </c:barChart>
      <c:catAx>
        <c:axId val="112200320"/>
        <c:scaling>
          <c:orientation val="minMax"/>
        </c:scaling>
        <c:delete val="0"/>
        <c:axPos val="b"/>
        <c:numFmt formatCode="General" sourceLinked="1"/>
        <c:majorTickMark val="out"/>
        <c:minorTickMark val="none"/>
        <c:tickLblPos val="nextTo"/>
        <c:txPr>
          <a:bodyPr/>
          <a:lstStyle/>
          <a:p>
            <a:pPr>
              <a:defRPr sz="900"/>
            </a:pPr>
            <a:endParaRPr lang="en-US"/>
          </a:p>
        </c:txPr>
        <c:crossAx val="112218496"/>
        <c:crosses val="autoZero"/>
        <c:auto val="1"/>
        <c:lblAlgn val="ctr"/>
        <c:lblOffset val="100"/>
        <c:noMultiLvlLbl val="0"/>
      </c:catAx>
      <c:valAx>
        <c:axId val="112218496"/>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2200320"/>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i="0"/>
              <a:t>Score above</a:t>
            </a:r>
            <a:r>
              <a:rPr lang="en-US" sz="1200" i="0" baseline="0"/>
              <a:t> 2 for 'Money matters' subscale</a:t>
            </a:r>
            <a:endParaRPr lang="en-US" sz="1200" i="1"/>
          </a:p>
        </c:rich>
      </c:tx>
      <c:layout>
        <c:manualLayout>
          <c:xMode val="edge"/>
          <c:yMode val="edge"/>
          <c:x val="0.15058882720932051"/>
          <c:y val="3.3622190301765366E-2"/>
        </c:manualLayout>
      </c:layout>
      <c:overlay val="1"/>
      <c:spPr>
        <a:noFill/>
        <a:ln w="25400">
          <a:noFill/>
        </a:ln>
      </c:spPr>
    </c:title>
    <c:autoTitleDeleted val="0"/>
    <c:plotArea>
      <c:layout>
        <c:manualLayout>
          <c:layoutTarget val="inner"/>
          <c:xMode val="edge"/>
          <c:yMode val="edge"/>
          <c:x val="0.1370560074159356"/>
          <c:y val="0.12306167475060914"/>
          <c:w val="0.82487411870701977"/>
          <c:h val="0.77735584984778483"/>
        </c:manualLayout>
      </c:layout>
      <c:barChart>
        <c:barDir val="col"/>
        <c:grouping val="clustered"/>
        <c:varyColors val="0"/>
        <c:ser>
          <c:idx val="1"/>
          <c:order val="0"/>
          <c:spPr>
            <a:ln>
              <a:solidFill>
                <a:schemeClr val="bg1">
                  <a:lumMod val="85000"/>
                </a:schemeClr>
              </a:solidFill>
            </a:ln>
          </c:spPr>
          <c:invertIfNegative val="0"/>
          <c:dPt>
            <c:idx val="0"/>
            <c:invertIfNegative val="0"/>
            <c:bubble3D val="0"/>
            <c:spPr>
              <a:solidFill>
                <a:schemeClr val="accent1">
                  <a:lumMod val="40000"/>
                  <a:lumOff val="60000"/>
                </a:schemeClr>
              </a:solidFill>
              <a:ln>
                <a:solidFill>
                  <a:schemeClr val="bg1">
                    <a:lumMod val="85000"/>
                  </a:schemeClr>
                </a:solidFill>
              </a:ln>
            </c:spPr>
          </c:dPt>
          <c:dPt>
            <c:idx val="1"/>
            <c:invertIfNegative val="0"/>
            <c:bubble3D val="0"/>
            <c:spPr>
              <a:solidFill>
                <a:schemeClr val="accent1">
                  <a:lumMod val="60000"/>
                  <a:lumOff val="40000"/>
                </a:schemeClr>
              </a:solidFill>
              <a:ln>
                <a:solidFill>
                  <a:schemeClr val="bg1">
                    <a:lumMod val="85000"/>
                  </a:schemeClr>
                </a:solidFill>
              </a:ln>
            </c:spPr>
          </c:dPt>
          <c:dPt>
            <c:idx val="2"/>
            <c:invertIfNegative val="0"/>
            <c:bubble3D val="0"/>
            <c:spPr>
              <a:solidFill>
                <a:schemeClr val="accent1"/>
              </a:solidFill>
              <a:ln>
                <a:solidFill>
                  <a:schemeClr val="bg1">
                    <a:lumMod val="85000"/>
                  </a:schemeClr>
                </a:solidFill>
              </a:ln>
            </c:spPr>
          </c:dPt>
          <c:dPt>
            <c:idx val="3"/>
            <c:invertIfNegative val="0"/>
            <c:bubble3D val="0"/>
            <c:spPr>
              <a:solidFill>
                <a:schemeClr val="tx2">
                  <a:lumMod val="75000"/>
                </a:schemeClr>
              </a:solidFill>
              <a:ln>
                <a:solidFill>
                  <a:schemeClr val="bg1">
                    <a:lumMod val="85000"/>
                  </a:schemeClr>
                </a:solidFill>
              </a:ln>
            </c:spPr>
          </c:dPt>
          <c:dLbls>
            <c:dLbl>
              <c:idx val="0"/>
              <c:tx>
                <c:rich>
                  <a:bodyPr/>
                  <a:lstStyle/>
                  <a:p>
                    <a:r>
                      <a:rPr lang="en-US" sz="1050"/>
                      <a:t>13.7% </a:t>
                    </a:r>
                    <a:r>
                      <a:rPr lang="en-US" sz="1050" i="1"/>
                      <a:t>(n=1,649)</a:t>
                    </a:r>
                    <a:endParaRPr lang="en-US" i="1"/>
                  </a:p>
                </c:rich>
              </c:tx>
              <c:dLblPos val="inBase"/>
              <c:showLegendKey val="0"/>
              <c:showVal val="1"/>
              <c:showCatName val="0"/>
              <c:showSerName val="0"/>
              <c:showPercent val="0"/>
              <c:showBubbleSize val="0"/>
            </c:dLbl>
            <c:dLbl>
              <c:idx val="1"/>
              <c:tx>
                <c:rich>
                  <a:bodyPr/>
                  <a:lstStyle/>
                  <a:p>
                    <a:r>
                      <a:rPr lang="en-US" sz="1050"/>
                      <a:t>16.1% </a:t>
                    </a:r>
                    <a:r>
                      <a:rPr lang="en-US" sz="1050" i="1"/>
                      <a:t>(n=218)</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19.2% </a:t>
                    </a:r>
                    <a:r>
                      <a:rPr lang="en-US" sz="1050" i="1"/>
                      <a:t>(n=1,155)</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15.6% </a:t>
                    </a:r>
                    <a:r>
                      <a:rPr lang="en-US" sz="1050" i="1"/>
                      <a:t>(n=3,022)</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'SDI Scales'!$K$18:$K$21</c:f>
              <c:strCache>
                <c:ptCount val="4"/>
                <c:pt idx="0">
                  <c:v>Colon</c:v>
                </c:pt>
                <c:pt idx="1">
                  <c:v>Rectosigmoid</c:v>
                </c:pt>
                <c:pt idx="2">
                  <c:v>Rectum</c:v>
                </c:pt>
                <c:pt idx="3">
                  <c:v>Total</c:v>
                </c:pt>
              </c:strCache>
            </c:strRef>
          </c:cat>
          <c:val>
            <c:numRef>
              <c:f>'SDI Scales'!$M$18:$M$21</c:f>
              <c:numCache>
                <c:formatCode>0.0%</c:formatCode>
                <c:ptCount val="4"/>
                <c:pt idx="0">
                  <c:v>0.13698288752284432</c:v>
                </c:pt>
                <c:pt idx="1">
                  <c:v>0.16064848931466469</c:v>
                </c:pt>
                <c:pt idx="2">
                  <c:v>0.19237175216522318</c:v>
                </c:pt>
                <c:pt idx="3">
                  <c:v>0.15578122583638332</c:v>
                </c:pt>
              </c:numCache>
            </c:numRef>
          </c:val>
        </c:ser>
        <c:dLbls>
          <c:showLegendKey val="0"/>
          <c:showVal val="0"/>
          <c:showCatName val="0"/>
          <c:showSerName val="0"/>
          <c:showPercent val="0"/>
          <c:showBubbleSize val="0"/>
        </c:dLbls>
        <c:gapWidth val="50"/>
        <c:axId val="112241280"/>
        <c:axId val="112263552"/>
      </c:barChart>
      <c:catAx>
        <c:axId val="112241280"/>
        <c:scaling>
          <c:orientation val="minMax"/>
        </c:scaling>
        <c:delete val="0"/>
        <c:axPos val="b"/>
        <c:numFmt formatCode="General" sourceLinked="1"/>
        <c:majorTickMark val="out"/>
        <c:minorTickMark val="none"/>
        <c:tickLblPos val="nextTo"/>
        <c:txPr>
          <a:bodyPr/>
          <a:lstStyle/>
          <a:p>
            <a:pPr>
              <a:defRPr sz="900"/>
            </a:pPr>
            <a:endParaRPr lang="en-US"/>
          </a:p>
        </c:txPr>
        <c:crossAx val="112263552"/>
        <c:crosses val="autoZero"/>
        <c:auto val="1"/>
        <c:lblAlgn val="ctr"/>
        <c:lblOffset val="100"/>
        <c:noMultiLvlLbl val="0"/>
      </c:catAx>
      <c:valAx>
        <c:axId val="112263552"/>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2241280"/>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Respondents and non-respondents by sex</a:t>
            </a:r>
          </a:p>
        </c:rich>
      </c:tx>
      <c:overlay val="0"/>
    </c:title>
    <c:autoTitleDeleted val="0"/>
    <c:plotArea>
      <c:layout>
        <c:manualLayout>
          <c:layoutTarget val="inner"/>
          <c:xMode val="edge"/>
          <c:yMode val="edge"/>
          <c:x val="0.10503068834467176"/>
          <c:y val="0.20835314254899354"/>
          <c:w val="0.85413101205303577"/>
          <c:h val="0.69443186418426206"/>
        </c:manualLayout>
      </c:layout>
      <c:barChart>
        <c:barDir val="col"/>
        <c:grouping val="clustered"/>
        <c:varyColors val="0"/>
        <c:ser>
          <c:idx val="0"/>
          <c:order val="0"/>
          <c:tx>
            <c:strRef>
              <c:f>'response data data'!$E$2:$F$2</c:f>
              <c:strCache>
                <c:ptCount val="1"/>
                <c:pt idx="0">
                  <c:v>Respondent</c:v>
                </c:pt>
              </c:strCache>
            </c:strRef>
          </c:tx>
          <c:spPr>
            <a:solidFill>
              <a:schemeClr val="tx2"/>
            </a:solidFill>
          </c:spPr>
          <c:invertIfNegative val="0"/>
          <c:dLbls>
            <c:txPr>
              <a:bodyPr rot="-5400000" vert="horz"/>
              <a:lstStyle/>
              <a:p>
                <a:pPr>
                  <a:defRPr sz="800" b="1">
                    <a:solidFill>
                      <a:schemeClr val="bg1"/>
                    </a:solidFill>
                  </a:defRPr>
                </a:pPr>
                <a:endParaRPr lang="en-US"/>
              </a:p>
            </c:txPr>
            <c:dLblPos val="inBase"/>
            <c:showLegendKey val="0"/>
            <c:showVal val="1"/>
            <c:showCatName val="0"/>
            <c:showSerName val="0"/>
            <c:showPercent val="0"/>
            <c:showBubbleSize val="0"/>
            <c:showLeaderLines val="0"/>
          </c:dLbls>
          <c:cat>
            <c:strRef>
              <c:f>'response data data'!$C$11:$C$12</c:f>
              <c:strCache>
                <c:ptCount val="2"/>
                <c:pt idx="0">
                  <c:v>Male</c:v>
                </c:pt>
                <c:pt idx="1">
                  <c:v>Female</c:v>
                </c:pt>
              </c:strCache>
            </c:strRef>
          </c:cat>
          <c:val>
            <c:numRef>
              <c:f>'response data data'!$F$11:$F$12</c:f>
              <c:numCache>
                <c:formatCode>0.0%</c:formatCode>
                <c:ptCount val="2"/>
                <c:pt idx="0">
                  <c:v>0.5817356205852674</c:v>
                </c:pt>
                <c:pt idx="1">
                  <c:v>0.4182643794147326</c:v>
                </c:pt>
              </c:numCache>
            </c:numRef>
          </c:val>
        </c:ser>
        <c:ser>
          <c:idx val="1"/>
          <c:order val="1"/>
          <c:tx>
            <c:strRef>
              <c:f>'response data data'!$G$2:$H$2</c:f>
              <c:strCache>
                <c:ptCount val="1"/>
                <c:pt idx="0">
                  <c:v>Non-respondent</c:v>
                </c:pt>
              </c:strCache>
            </c:strRef>
          </c:tx>
          <c:spPr>
            <a:solidFill>
              <a:schemeClr val="accent1">
                <a:lumMod val="40000"/>
                <a:lumOff val="60000"/>
              </a:schemeClr>
            </a:solidFill>
          </c:spPr>
          <c:invertIfNegative val="0"/>
          <c:dLbls>
            <c:txPr>
              <a:bodyPr rot="-5400000" vert="horz"/>
              <a:lstStyle/>
              <a:p>
                <a:pPr>
                  <a:defRPr sz="800"/>
                </a:pPr>
                <a:endParaRPr lang="en-US"/>
              </a:p>
            </c:txPr>
            <c:dLblPos val="inBase"/>
            <c:showLegendKey val="0"/>
            <c:showVal val="1"/>
            <c:showCatName val="0"/>
            <c:showSerName val="0"/>
            <c:showPercent val="0"/>
            <c:showBubbleSize val="0"/>
            <c:showLeaderLines val="0"/>
          </c:dLbls>
          <c:cat>
            <c:strRef>
              <c:f>'response data data'!$C$11:$C$12</c:f>
              <c:strCache>
                <c:ptCount val="2"/>
                <c:pt idx="0">
                  <c:v>Male</c:v>
                </c:pt>
                <c:pt idx="1">
                  <c:v>Female</c:v>
                </c:pt>
              </c:strCache>
            </c:strRef>
          </c:cat>
          <c:val>
            <c:numRef>
              <c:f>'response data data'!$H$11:$H$12</c:f>
              <c:numCache>
                <c:formatCode>0.0%</c:formatCode>
                <c:ptCount val="2"/>
                <c:pt idx="0">
                  <c:v>0.54457165416502173</c:v>
                </c:pt>
                <c:pt idx="1">
                  <c:v>0.45542834583497827</c:v>
                </c:pt>
              </c:numCache>
            </c:numRef>
          </c:val>
        </c:ser>
        <c:dLbls>
          <c:showLegendKey val="0"/>
          <c:showVal val="0"/>
          <c:showCatName val="0"/>
          <c:showSerName val="0"/>
          <c:showPercent val="0"/>
          <c:showBubbleSize val="0"/>
        </c:dLbls>
        <c:gapWidth val="150"/>
        <c:axId val="103480320"/>
        <c:axId val="103564032"/>
      </c:barChart>
      <c:catAx>
        <c:axId val="103480320"/>
        <c:scaling>
          <c:orientation val="minMax"/>
        </c:scaling>
        <c:delete val="0"/>
        <c:axPos val="b"/>
        <c:majorTickMark val="out"/>
        <c:minorTickMark val="none"/>
        <c:tickLblPos val="nextTo"/>
        <c:txPr>
          <a:bodyPr rot="0" vert="horz"/>
          <a:lstStyle/>
          <a:p>
            <a:pPr>
              <a:defRPr sz="900"/>
            </a:pPr>
            <a:endParaRPr lang="en-US"/>
          </a:p>
        </c:txPr>
        <c:crossAx val="103564032"/>
        <c:crosses val="autoZero"/>
        <c:auto val="1"/>
        <c:lblAlgn val="ctr"/>
        <c:lblOffset val="100"/>
        <c:noMultiLvlLbl val="0"/>
      </c:catAx>
      <c:valAx>
        <c:axId val="10356403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03480320"/>
        <c:crosses val="autoZero"/>
        <c:crossBetween val="between"/>
      </c:valAx>
    </c:plotArea>
    <c:legend>
      <c:legendPos val="t"/>
      <c:layout>
        <c:manualLayout>
          <c:xMode val="edge"/>
          <c:yMode val="edge"/>
          <c:x val="0.21628992835491606"/>
          <c:y val="0.10693934662259445"/>
          <c:w val="0.61453353390984466"/>
          <c:h val="9.1149649377102585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i="0"/>
              <a:t>Score above 3 for 'Self and others' subscale</a:t>
            </a:r>
            <a:endParaRPr lang="en-US" sz="1200" i="1"/>
          </a:p>
        </c:rich>
      </c:tx>
      <c:layout>
        <c:manualLayout>
          <c:xMode val="edge"/>
          <c:yMode val="edge"/>
          <c:x val="0.14636808656034131"/>
          <c:y val="2.8976776221625023E-2"/>
        </c:manualLayout>
      </c:layout>
      <c:overlay val="1"/>
      <c:spPr>
        <a:noFill/>
        <a:ln w="25400">
          <a:noFill/>
        </a:ln>
      </c:spPr>
    </c:title>
    <c:autoTitleDeleted val="0"/>
    <c:plotArea>
      <c:layout>
        <c:manualLayout>
          <c:layoutTarget val="inner"/>
          <c:xMode val="edge"/>
          <c:yMode val="edge"/>
          <c:x val="0.1370560074159356"/>
          <c:y val="0.12306167475060914"/>
          <c:w val="0.82487411870701977"/>
          <c:h val="0.77735584984778483"/>
        </c:manualLayout>
      </c:layout>
      <c:barChart>
        <c:barDir val="col"/>
        <c:grouping val="clustered"/>
        <c:varyColors val="0"/>
        <c:ser>
          <c:idx val="1"/>
          <c:order val="0"/>
          <c:spPr>
            <a:ln>
              <a:solidFill>
                <a:schemeClr val="bg1">
                  <a:lumMod val="85000"/>
                </a:schemeClr>
              </a:solidFill>
            </a:ln>
          </c:spPr>
          <c:invertIfNegative val="0"/>
          <c:dPt>
            <c:idx val="0"/>
            <c:invertIfNegative val="0"/>
            <c:bubble3D val="0"/>
            <c:spPr>
              <a:solidFill>
                <a:schemeClr val="accent1">
                  <a:lumMod val="40000"/>
                  <a:lumOff val="60000"/>
                </a:schemeClr>
              </a:solidFill>
              <a:ln>
                <a:solidFill>
                  <a:schemeClr val="bg1">
                    <a:lumMod val="85000"/>
                  </a:schemeClr>
                </a:solidFill>
              </a:ln>
            </c:spPr>
          </c:dPt>
          <c:dPt>
            <c:idx val="1"/>
            <c:invertIfNegative val="0"/>
            <c:bubble3D val="0"/>
            <c:spPr>
              <a:solidFill>
                <a:schemeClr val="accent1">
                  <a:lumMod val="60000"/>
                  <a:lumOff val="40000"/>
                </a:schemeClr>
              </a:solidFill>
              <a:ln>
                <a:solidFill>
                  <a:schemeClr val="bg1">
                    <a:lumMod val="85000"/>
                  </a:schemeClr>
                </a:solidFill>
              </a:ln>
            </c:spPr>
          </c:dPt>
          <c:dPt>
            <c:idx val="2"/>
            <c:invertIfNegative val="0"/>
            <c:bubble3D val="0"/>
            <c:spPr>
              <a:solidFill>
                <a:schemeClr val="accent1"/>
              </a:solidFill>
              <a:ln>
                <a:solidFill>
                  <a:schemeClr val="bg1">
                    <a:lumMod val="85000"/>
                  </a:schemeClr>
                </a:solidFill>
              </a:ln>
            </c:spPr>
          </c:dPt>
          <c:dPt>
            <c:idx val="3"/>
            <c:invertIfNegative val="0"/>
            <c:bubble3D val="0"/>
            <c:spPr>
              <a:solidFill>
                <a:schemeClr val="tx2">
                  <a:lumMod val="75000"/>
                </a:schemeClr>
              </a:solidFill>
              <a:ln>
                <a:solidFill>
                  <a:schemeClr val="bg1">
                    <a:lumMod val="85000"/>
                  </a:schemeClr>
                </a:solidFill>
              </a:ln>
            </c:spPr>
          </c:dPt>
          <c:dLbls>
            <c:dLbl>
              <c:idx val="0"/>
              <c:tx>
                <c:rich>
                  <a:bodyPr/>
                  <a:lstStyle/>
                  <a:p>
                    <a:r>
                      <a:rPr lang="en-US" sz="1050"/>
                      <a:t>16.2% </a:t>
                    </a:r>
                    <a:r>
                      <a:rPr lang="en-US" sz="1050" i="1"/>
                      <a:t>(n=1,964)</a:t>
                    </a:r>
                    <a:endParaRPr lang="en-US" i="1"/>
                  </a:p>
                </c:rich>
              </c:tx>
              <c:dLblPos val="inBase"/>
              <c:showLegendKey val="0"/>
              <c:showVal val="1"/>
              <c:showCatName val="0"/>
              <c:showSerName val="0"/>
              <c:showPercent val="0"/>
              <c:showBubbleSize val="0"/>
            </c:dLbl>
            <c:dLbl>
              <c:idx val="1"/>
              <c:tx>
                <c:rich>
                  <a:bodyPr/>
                  <a:lstStyle/>
                  <a:p>
                    <a:r>
                      <a:rPr lang="en-US" sz="1050"/>
                      <a:t>17.3% </a:t>
                    </a:r>
                    <a:r>
                      <a:rPr lang="en-US" sz="1050" i="1"/>
                      <a:t>(n=236)</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21.9% </a:t>
                    </a:r>
                    <a:r>
                      <a:rPr lang="en-US" sz="1050" i="1"/>
                      <a:t>(n=1,331)</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18.1% </a:t>
                    </a:r>
                    <a:r>
                      <a:rPr lang="en-US" sz="1050" i="1"/>
                      <a:t>(n=3,531)</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'SDI Scales'!$P$18:$P$21</c:f>
              <c:strCache>
                <c:ptCount val="4"/>
                <c:pt idx="0">
                  <c:v>Colon</c:v>
                </c:pt>
                <c:pt idx="1">
                  <c:v>Rectosigmoid</c:v>
                </c:pt>
                <c:pt idx="2">
                  <c:v>Rectum</c:v>
                </c:pt>
                <c:pt idx="3">
                  <c:v>Total</c:v>
                </c:pt>
              </c:strCache>
            </c:strRef>
          </c:cat>
          <c:val>
            <c:numRef>
              <c:f>'SDI Scales'!$R$18:$R$21</c:f>
              <c:numCache>
                <c:formatCode>0.0%</c:formatCode>
                <c:ptCount val="4"/>
                <c:pt idx="0">
                  <c:v>0.1622604097818903</c:v>
                </c:pt>
                <c:pt idx="1">
                  <c:v>0.17289377289377289</c:v>
                </c:pt>
                <c:pt idx="2">
                  <c:v>0.21949208443271767</c:v>
                </c:pt>
                <c:pt idx="3">
                  <c:v>0.18077100291813852</c:v>
                </c:pt>
              </c:numCache>
            </c:numRef>
          </c:val>
        </c:ser>
        <c:dLbls>
          <c:showLegendKey val="0"/>
          <c:showVal val="0"/>
          <c:showCatName val="0"/>
          <c:showSerName val="0"/>
          <c:showPercent val="0"/>
          <c:showBubbleSize val="0"/>
        </c:dLbls>
        <c:gapWidth val="50"/>
        <c:axId val="112286336"/>
        <c:axId val="112292224"/>
      </c:barChart>
      <c:catAx>
        <c:axId val="112286336"/>
        <c:scaling>
          <c:orientation val="minMax"/>
        </c:scaling>
        <c:delete val="0"/>
        <c:axPos val="b"/>
        <c:numFmt formatCode="General" sourceLinked="1"/>
        <c:majorTickMark val="out"/>
        <c:minorTickMark val="none"/>
        <c:tickLblPos val="nextTo"/>
        <c:txPr>
          <a:bodyPr/>
          <a:lstStyle/>
          <a:p>
            <a:pPr>
              <a:defRPr sz="900"/>
            </a:pPr>
            <a:endParaRPr lang="en-US"/>
          </a:p>
        </c:txPr>
        <c:crossAx val="112292224"/>
        <c:crosses val="autoZero"/>
        <c:auto val="1"/>
        <c:lblAlgn val="ctr"/>
        <c:lblOffset val="100"/>
        <c:noMultiLvlLbl val="0"/>
      </c:catAx>
      <c:valAx>
        <c:axId val="112292224"/>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2286336"/>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Difficulty concerning sexual matters</a:t>
            </a:r>
          </a:p>
        </c:rich>
      </c:tx>
      <c:layout>
        <c:manualLayout>
          <c:xMode val="edge"/>
          <c:yMode val="edge"/>
          <c:x val="0.19395811395285162"/>
          <c:y val="1.3320321186378915E-2"/>
        </c:manualLayout>
      </c:layout>
      <c:overlay val="1"/>
    </c:title>
    <c:autoTitleDeleted val="0"/>
    <c:plotArea>
      <c:layout>
        <c:manualLayout>
          <c:layoutTarget val="inner"/>
          <c:xMode val="edge"/>
          <c:yMode val="edge"/>
          <c:x val="0.13928033919699642"/>
          <c:y val="0.13937167961341029"/>
          <c:w val="0.82304009623528018"/>
          <c:h val="0.75440513829424438"/>
        </c:manualLayout>
      </c:layout>
      <c:barChart>
        <c:barDir val="col"/>
        <c:grouping val="clustered"/>
        <c:varyColors val="0"/>
        <c:ser>
          <c:idx val="0"/>
          <c:order val="0"/>
          <c:tx>
            <c:strRef>
              <c:f>'NATIONAL DATA_charts'!$C$180</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dLbl>
              <c:idx val="2"/>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dLbl>
              <c:idx val="3"/>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DATA_charts'!$B$181:$B$182</c:f>
              <c:strCache>
                <c:ptCount val="2"/>
                <c:pt idx="0">
                  <c:v>no difficulty/a little</c:v>
                </c:pt>
                <c:pt idx="1">
                  <c:v>quite a bit/very much</c:v>
                </c:pt>
              </c:strCache>
            </c:strRef>
          </c:cat>
          <c:val>
            <c:numRef>
              <c:f>'NATIONAL DATA_charts'!$C$181:$C$182</c:f>
              <c:numCache>
                <c:formatCode>0.0%</c:formatCode>
                <c:ptCount val="2"/>
                <c:pt idx="0">
                  <c:v>0.81596509240246407</c:v>
                </c:pt>
                <c:pt idx="1">
                  <c:v>0.18403490759753593</c:v>
                </c:pt>
              </c:numCache>
            </c:numRef>
          </c:val>
        </c:ser>
        <c:ser>
          <c:idx val="1"/>
          <c:order val="1"/>
          <c:tx>
            <c:strRef>
              <c:f>'NATIONAL DATA_charts'!$D$180</c:f>
              <c:strCache>
                <c:ptCount val="1"/>
                <c:pt idx="0">
                  <c:v>rectosigmoid</c:v>
                </c:pt>
              </c:strCache>
            </c:strRef>
          </c:tx>
          <c:spPr>
            <a:solidFill>
              <a:schemeClr val="accent1">
                <a:lumMod val="60000"/>
                <a:lumOff val="40000"/>
              </a:schemeClr>
            </a:solidFill>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DATA_charts'!$B$181:$B$182</c:f>
              <c:strCache>
                <c:ptCount val="2"/>
                <c:pt idx="0">
                  <c:v>no difficulty/a little</c:v>
                </c:pt>
                <c:pt idx="1">
                  <c:v>quite a bit/very much</c:v>
                </c:pt>
              </c:strCache>
            </c:strRef>
          </c:cat>
          <c:val>
            <c:numRef>
              <c:f>'NATIONAL DATA_charts'!$D$181:$D$182</c:f>
              <c:numCache>
                <c:formatCode>0.0%</c:formatCode>
                <c:ptCount val="2"/>
                <c:pt idx="0">
                  <c:v>0.75555555555555554</c:v>
                </c:pt>
                <c:pt idx="1">
                  <c:v>0.24444444444444446</c:v>
                </c:pt>
              </c:numCache>
            </c:numRef>
          </c:val>
        </c:ser>
        <c:ser>
          <c:idx val="2"/>
          <c:order val="2"/>
          <c:tx>
            <c:strRef>
              <c:f>'NATIONAL DATA_charts'!$E$180</c:f>
              <c:strCache>
                <c:ptCount val="1"/>
                <c:pt idx="0">
                  <c:v>rectum</c:v>
                </c:pt>
              </c:strCache>
            </c:strRef>
          </c:tx>
          <c:spPr>
            <a:solidFill>
              <a:schemeClr val="accent1"/>
            </a:solidFill>
          </c:spPr>
          <c:invertIfNegative val="0"/>
          <c:dLbls>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DATA_charts'!$B$181:$B$182</c:f>
              <c:strCache>
                <c:ptCount val="2"/>
                <c:pt idx="0">
                  <c:v>no difficulty/a little</c:v>
                </c:pt>
                <c:pt idx="1">
                  <c:v>quite a bit/very much</c:v>
                </c:pt>
              </c:strCache>
            </c:strRef>
          </c:cat>
          <c:val>
            <c:numRef>
              <c:f>'NATIONAL DATA_charts'!$E$181:$E$182</c:f>
              <c:numCache>
                <c:formatCode>0.0%</c:formatCode>
                <c:ptCount val="2"/>
                <c:pt idx="0">
                  <c:v>0.62387706855791958</c:v>
                </c:pt>
                <c:pt idx="1">
                  <c:v>0.37612293144208037</c:v>
                </c:pt>
              </c:numCache>
            </c:numRef>
          </c:val>
        </c:ser>
        <c:ser>
          <c:idx val="3"/>
          <c:order val="3"/>
          <c:tx>
            <c:strRef>
              <c:f>'NATIONAL DATA_charts'!$F$180</c:f>
              <c:strCache>
                <c:ptCount val="1"/>
                <c:pt idx="0">
                  <c:v>overall</c:v>
                </c:pt>
              </c:strCache>
            </c:strRef>
          </c:tx>
          <c:spPr>
            <a:solidFill>
              <a:schemeClr val="tx2"/>
            </a:solidFill>
          </c:spPr>
          <c:invertIfNegative val="0"/>
          <c:dLbls>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DATA_charts'!$B$181:$B$182</c:f>
              <c:strCache>
                <c:ptCount val="2"/>
                <c:pt idx="0">
                  <c:v>no difficulty/a little</c:v>
                </c:pt>
                <c:pt idx="1">
                  <c:v>quite a bit/very much</c:v>
                </c:pt>
              </c:strCache>
            </c:strRef>
          </c:cat>
          <c:val>
            <c:numRef>
              <c:f>'NATIONAL DATA_charts'!$F$181:$F$182</c:f>
              <c:numCache>
                <c:formatCode>0.0%</c:formatCode>
                <c:ptCount val="2"/>
                <c:pt idx="0">
                  <c:v>0.74890105652810979</c:v>
                </c:pt>
                <c:pt idx="1">
                  <c:v>0.25109894347189016</c:v>
                </c:pt>
              </c:numCache>
            </c:numRef>
          </c:val>
        </c:ser>
        <c:dLbls>
          <c:showLegendKey val="0"/>
          <c:showVal val="0"/>
          <c:showCatName val="0"/>
          <c:showSerName val="0"/>
          <c:showPercent val="0"/>
          <c:showBubbleSize val="0"/>
        </c:dLbls>
        <c:gapWidth val="70"/>
        <c:axId val="112628480"/>
        <c:axId val="112630016"/>
      </c:barChart>
      <c:catAx>
        <c:axId val="112628480"/>
        <c:scaling>
          <c:orientation val="minMax"/>
        </c:scaling>
        <c:delete val="0"/>
        <c:axPos val="b"/>
        <c:majorTickMark val="out"/>
        <c:minorTickMark val="none"/>
        <c:tickLblPos val="nextTo"/>
        <c:txPr>
          <a:bodyPr/>
          <a:lstStyle/>
          <a:p>
            <a:pPr>
              <a:defRPr sz="900"/>
            </a:pPr>
            <a:endParaRPr lang="en-US"/>
          </a:p>
        </c:txPr>
        <c:crossAx val="112630016"/>
        <c:crosses val="autoZero"/>
        <c:auto val="1"/>
        <c:lblAlgn val="ctr"/>
        <c:lblOffset val="100"/>
        <c:noMultiLvlLbl val="0"/>
      </c:catAx>
      <c:valAx>
        <c:axId val="11263001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2628480"/>
        <c:crosses val="autoZero"/>
        <c:crossBetween val="between"/>
        <c:majorUnit val="0.2"/>
      </c:valAx>
    </c:plotArea>
    <c:legend>
      <c:legendPos val="r"/>
      <c:layout>
        <c:manualLayout>
          <c:xMode val="edge"/>
          <c:yMode val="edge"/>
          <c:x val="0.6173129078818238"/>
          <c:y val="0.16083424742264188"/>
          <c:w val="0.32600138701439851"/>
          <c:h val="0.32828342049879355"/>
        </c:manualLayout>
      </c:layout>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Difficulty concerning plans to</a:t>
            </a:r>
            <a:r>
              <a:rPr lang="en-US" sz="1200" baseline="0"/>
              <a:t> have a family</a:t>
            </a:r>
            <a:endParaRPr lang="en-US" sz="1200"/>
          </a:p>
        </c:rich>
      </c:tx>
      <c:layout>
        <c:manualLayout>
          <c:xMode val="edge"/>
          <c:yMode val="edge"/>
          <c:x val="0.19395811395285162"/>
          <c:y val="1.3320321186378915E-2"/>
        </c:manualLayout>
      </c:layout>
      <c:overlay val="1"/>
    </c:title>
    <c:autoTitleDeleted val="0"/>
    <c:plotArea>
      <c:layout>
        <c:manualLayout>
          <c:layoutTarget val="inner"/>
          <c:xMode val="edge"/>
          <c:yMode val="edge"/>
          <c:x val="0.13928033919699642"/>
          <c:y val="0.13937167961341029"/>
          <c:w val="0.82304009623528018"/>
          <c:h val="0.75440513829424438"/>
        </c:manualLayout>
      </c:layout>
      <c:barChart>
        <c:barDir val="col"/>
        <c:grouping val="clustered"/>
        <c:varyColors val="0"/>
        <c:ser>
          <c:idx val="0"/>
          <c:order val="0"/>
          <c:tx>
            <c:strRef>
              <c:f>'NATIONAL DATA_charts'!$C$180</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dLbl>
              <c:idx val="2"/>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dLbl>
              <c:idx val="3"/>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DATA_charts'!$B$183:$B$184</c:f>
              <c:strCache>
                <c:ptCount val="2"/>
                <c:pt idx="0">
                  <c:v>no difficulty/a little</c:v>
                </c:pt>
                <c:pt idx="1">
                  <c:v>quite a bit/very much</c:v>
                </c:pt>
              </c:strCache>
            </c:strRef>
          </c:cat>
          <c:val>
            <c:numRef>
              <c:f>'NATIONAL DATA_charts'!$C$183:$C$184</c:f>
              <c:numCache>
                <c:formatCode>0.0%</c:formatCode>
                <c:ptCount val="2"/>
                <c:pt idx="0">
                  <c:v>0.96431969552806851</c:v>
                </c:pt>
                <c:pt idx="1">
                  <c:v>3.6156041864890576E-2</c:v>
                </c:pt>
              </c:numCache>
            </c:numRef>
          </c:val>
        </c:ser>
        <c:ser>
          <c:idx val="1"/>
          <c:order val="1"/>
          <c:tx>
            <c:strRef>
              <c:f>'NATIONAL DATA_charts'!$D$180</c:f>
              <c:strCache>
                <c:ptCount val="1"/>
                <c:pt idx="0">
                  <c:v>rectosigmoid</c:v>
                </c:pt>
              </c:strCache>
            </c:strRef>
          </c:tx>
          <c:spPr>
            <a:solidFill>
              <a:schemeClr val="accent1">
                <a:lumMod val="60000"/>
                <a:lumOff val="40000"/>
              </a:schemeClr>
            </a:solidFill>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DATA_charts'!$B$183:$B$184</c:f>
              <c:strCache>
                <c:ptCount val="2"/>
                <c:pt idx="0">
                  <c:v>no difficulty/a little</c:v>
                </c:pt>
                <c:pt idx="1">
                  <c:v>quite a bit/very much</c:v>
                </c:pt>
              </c:strCache>
            </c:strRef>
          </c:cat>
          <c:val>
            <c:numRef>
              <c:f>'NATIONAL DATA_charts'!$D$183:$D$184</c:f>
              <c:numCache>
                <c:formatCode>0.0%</c:formatCode>
                <c:ptCount val="2"/>
                <c:pt idx="0">
                  <c:v>0.96862745098039216</c:v>
                </c:pt>
                <c:pt idx="1">
                  <c:v>3.1372549019607843E-2</c:v>
                </c:pt>
              </c:numCache>
            </c:numRef>
          </c:val>
        </c:ser>
        <c:ser>
          <c:idx val="2"/>
          <c:order val="2"/>
          <c:tx>
            <c:strRef>
              <c:f>'NATIONAL DATA_charts'!$E$180</c:f>
              <c:strCache>
                <c:ptCount val="1"/>
                <c:pt idx="0">
                  <c:v>rectum</c:v>
                </c:pt>
              </c:strCache>
            </c:strRef>
          </c:tx>
          <c:spPr>
            <a:solidFill>
              <a:schemeClr val="accent1"/>
            </a:solidFill>
          </c:spPr>
          <c:invertIfNegative val="0"/>
          <c:dLbls>
            <c:dLbl>
              <c:idx val="1"/>
              <c:layout>
                <c:manualLayout>
                  <c:x val="0"/>
                  <c:y val="9.9562498686094555E-3"/>
                </c:manualLayout>
              </c:layout>
              <c:spPr/>
              <c:txPr>
                <a:bodyPr rot="-5400000" vert="horz"/>
                <a:lstStyle/>
                <a:p>
                  <a:pPr>
                    <a:defRPr>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DATA_charts'!$B$183:$B$184</c:f>
              <c:strCache>
                <c:ptCount val="2"/>
                <c:pt idx="0">
                  <c:v>no difficulty/a little</c:v>
                </c:pt>
                <c:pt idx="1">
                  <c:v>quite a bit/very much</c:v>
                </c:pt>
              </c:strCache>
            </c:strRef>
          </c:cat>
          <c:val>
            <c:numRef>
              <c:f>'NATIONAL DATA_charts'!$E$183:$E$184</c:f>
              <c:numCache>
                <c:formatCode>0.0%</c:formatCode>
                <c:ptCount val="2"/>
                <c:pt idx="0">
                  <c:v>0.93961573650503205</c:v>
                </c:pt>
                <c:pt idx="1">
                  <c:v>6.0384263494967984E-2</c:v>
                </c:pt>
              </c:numCache>
            </c:numRef>
          </c:val>
        </c:ser>
        <c:ser>
          <c:idx val="3"/>
          <c:order val="3"/>
          <c:tx>
            <c:strRef>
              <c:f>'NATIONAL DATA_charts'!$F$180</c:f>
              <c:strCache>
                <c:ptCount val="1"/>
                <c:pt idx="0">
                  <c:v>overall</c:v>
                </c:pt>
              </c:strCache>
            </c:strRef>
          </c:tx>
          <c:spPr>
            <a:solidFill>
              <a:schemeClr val="tx2"/>
            </a:solidFill>
          </c:spPr>
          <c:invertIfNegative val="0"/>
          <c:dLbls>
            <c:dLbl>
              <c:idx val="1"/>
              <c:spPr/>
              <c:txPr>
                <a:bodyPr rot="-5400000" vert="horz"/>
                <a:lstStyle/>
                <a:p>
                  <a:pPr>
                    <a:defRPr>
                      <a:solidFill>
                        <a:sysClr val="windowText" lastClr="000000"/>
                      </a:solidFill>
                    </a:defRPr>
                  </a:pPr>
                  <a:endParaRPr lang="en-US"/>
                </a:p>
              </c:txPr>
              <c:dLblPos val="inBase"/>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DATA_charts'!$B$183:$B$184</c:f>
              <c:strCache>
                <c:ptCount val="2"/>
                <c:pt idx="0">
                  <c:v>no difficulty/a little</c:v>
                </c:pt>
                <c:pt idx="1">
                  <c:v>quite a bit/very much</c:v>
                </c:pt>
              </c:strCache>
            </c:strRef>
          </c:cat>
          <c:val>
            <c:numRef>
              <c:f>'NATIONAL DATA_charts'!$F$183:$F$184</c:f>
              <c:numCache>
                <c:formatCode>0.0%</c:formatCode>
                <c:ptCount val="2"/>
                <c:pt idx="0">
                  <c:v>0.95653433787308029</c:v>
                </c:pt>
                <c:pt idx="1">
                  <c:v>4.3465662126919734E-2</c:v>
                </c:pt>
              </c:numCache>
            </c:numRef>
          </c:val>
        </c:ser>
        <c:dLbls>
          <c:showLegendKey val="0"/>
          <c:showVal val="0"/>
          <c:showCatName val="0"/>
          <c:showSerName val="0"/>
          <c:showPercent val="0"/>
          <c:showBubbleSize val="0"/>
        </c:dLbls>
        <c:gapWidth val="70"/>
        <c:axId val="112754688"/>
        <c:axId val="112756224"/>
      </c:barChart>
      <c:catAx>
        <c:axId val="112754688"/>
        <c:scaling>
          <c:orientation val="minMax"/>
        </c:scaling>
        <c:delete val="0"/>
        <c:axPos val="b"/>
        <c:majorTickMark val="out"/>
        <c:minorTickMark val="none"/>
        <c:tickLblPos val="nextTo"/>
        <c:txPr>
          <a:bodyPr/>
          <a:lstStyle/>
          <a:p>
            <a:pPr>
              <a:defRPr sz="900"/>
            </a:pPr>
            <a:endParaRPr lang="en-US"/>
          </a:p>
        </c:txPr>
        <c:crossAx val="112756224"/>
        <c:crosses val="autoZero"/>
        <c:auto val="1"/>
        <c:lblAlgn val="ctr"/>
        <c:lblOffset val="100"/>
        <c:noMultiLvlLbl val="0"/>
      </c:catAx>
      <c:valAx>
        <c:axId val="11275622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2754688"/>
        <c:crosses val="autoZero"/>
        <c:crossBetween val="between"/>
        <c:majorUnit val="0.2"/>
      </c:valAx>
    </c:plotArea>
    <c:legend>
      <c:legendPos val="r"/>
      <c:layout>
        <c:manualLayout>
          <c:xMode val="edge"/>
          <c:yMode val="edge"/>
          <c:x val="0.6173129078818238"/>
          <c:y val="0.16083424742264188"/>
          <c:w val="0.32600138701439851"/>
          <c:h val="0.32828342049879355"/>
        </c:manualLayout>
      </c:layout>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Difficulty concerning where you live</a:t>
            </a:r>
          </a:p>
        </c:rich>
      </c:tx>
      <c:layout>
        <c:manualLayout>
          <c:xMode val="edge"/>
          <c:yMode val="edge"/>
          <c:x val="0.19395811395285162"/>
          <c:y val="1.3320321186378915E-2"/>
        </c:manualLayout>
      </c:layout>
      <c:overlay val="1"/>
    </c:title>
    <c:autoTitleDeleted val="0"/>
    <c:plotArea>
      <c:layout>
        <c:manualLayout>
          <c:layoutTarget val="inner"/>
          <c:xMode val="edge"/>
          <c:yMode val="edge"/>
          <c:x val="0.13928033919699642"/>
          <c:y val="0.13937167961341029"/>
          <c:w val="0.82304009623528018"/>
          <c:h val="0.75440513829424438"/>
        </c:manualLayout>
      </c:layout>
      <c:barChart>
        <c:barDir val="col"/>
        <c:grouping val="clustered"/>
        <c:varyColors val="0"/>
        <c:ser>
          <c:idx val="0"/>
          <c:order val="0"/>
          <c:tx>
            <c:strRef>
              <c:f>'NATIONAL DATA_charts'!$C$180</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dLbl>
              <c:idx val="2"/>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dLbl>
              <c:idx val="3"/>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DATA_charts'!$B$185:$B$186</c:f>
              <c:strCache>
                <c:ptCount val="2"/>
                <c:pt idx="0">
                  <c:v>no difficulty/a little</c:v>
                </c:pt>
                <c:pt idx="1">
                  <c:v>quite a bit/very much</c:v>
                </c:pt>
              </c:strCache>
            </c:strRef>
          </c:cat>
          <c:val>
            <c:numRef>
              <c:f>'NATIONAL DATA_charts'!$C$185:$C$186</c:f>
              <c:numCache>
                <c:formatCode>0.0%</c:formatCode>
                <c:ptCount val="2"/>
                <c:pt idx="0">
                  <c:v>0.96825019794140932</c:v>
                </c:pt>
                <c:pt idx="1">
                  <c:v>3.1749802058590654E-2</c:v>
                </c:pt>
              </c:numCache>
            </c:numRef>
          </c:val>
        </c:ser>
        <c:ser>
          <c:idx val="1"/>
          <c:order val="1"/>
          <c:tx>
            <c:strRef>
              <c:f>'NATIONAL DATA_charts'!$D$180</c:f>
              <c:strCache>
                <c:ptCount val="1"/>
                <c:pt idx="0">
                  <c:v>rectosigmoid</c:v>
                </c:pt>
              </c:strCache>
            </c:strRef>
          </c:tx>
          <c:spPr>
            <a:solidFill>
              <a:schemeClr val="accent1">
                <a:lumMod val="60000"/>
                <a:lumOff val="40000"/>
              </a:schemeClr>
            </a:solidFill>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DATA_charts'!$B$185:$B$186</c:f>
              <c:strCache>
                <c:ptCount val="2"/>
                <c:pt idx="0">
                  <c:v>no difficulty/a little</c:v>
                </c:pt>
                <c:pt idx="1">
                  <c:v>quite a bit/very much</c:v>
                </c:pt>
              </c:strCache>
            </c:strRef>
          </c:cat>
          <c:val>
            <c:numRef>
              <c:f>'NATIONAL DATA_charts'!$D$185:$D$186</c:f>
              <c:numCache>
                <c:formatCode>0.0%</c:formatCode>
                <c:ptCount val="2"/>
                <c:pt idx="0">
                  <c:v>0.96749116607773855</c:v>
                </c:pt>
                <c:pt idx="1">
                  <c:v>3.2508833922261483E-2</c:v>
                </c:pt>
              </c:numCache>
            </c:numRef>
          </c:val>
        </c:ser>
        <c:ser>
          <c:idx val="2"/>
          <c:order val="2"/>
          <c:tx>
            <c:strRef>
              <c:f>'NATIONAL DATA_charts'!$E$180</c:f>
              <c:strCache>
                <c:ptCount val="1"/>
                <c:pt idx="0">
                  <c:v>rectum</c:v>
                </c:pt>
              </c:strCache>
            </c:strRef>
          </c:tx>
          <c:spPr>
            <a:solidFill>
              <a:schemeClr val="accent1"/>
            </a:solidFill>
          </c:spPr>
          <c:invertIfNegative val="0"/>
          <c:dLbls>
            <c:dLbl>
              <c:idx val="1"/>
              <c:layout>
                <c:manualLayout>
                  <c:x val="0"/>
                  <c:y val="9.9562498686094555E-3"/>
                </c:manualLayout>
              </c:layout>
              <c:spPr/>
              <c:txPr>
                <a:bodyPr rot="-5400000" vert="horz"/>
                <a:lstStyle/>
                <a:p>
                  <a:pPr>
                    <a:defRPr>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DATA_charts'!$B$185:$B$186</c:f>
              <c:strCache>
                <c:ptCount val="2"/>
                <c:pt idx="0">
                  <c:v>no difficulty/a little</c:v>
                </c:pt>
                <c:pt idx="1">
                  <c:v>quite a bit/very much</c:v>
                </c:pt>
              </c:strCache>
            </c:strRef>
          </c:cat>
          <c:val>
            <c:numRef>
              <c:f>'NATIONAL DATA_charts'!$E$185:$E$186</c:f>
              <c:numCache>
                <c:formatCode>0.0%</c:formatCode>
                <c:ptCount val="2"/>
                <c:pt idx="0">
                  <c:v>0.96417815818671737</c:v>
                </c:pt>
                <c:pt idx="1">
                  <c:v>3.5821841813282615E-2</c:v>
                </c:pt>
              </c:numCache>
            </c:numRef>
          </c:val>
        </c:ser>
        <c:ser>
          <c:idx val="3"/>
          <c:order val="3"/>
          <c:tx>
            <c:strRef>
              <c:f>'NATIONAL DATA_charts'!$F$180</c:f>
              <c:strCache>
                <c:ptCount val="1"/>
                <c:pt idx="0">
                  <c:v>overall</c:v>
                </c:pt>
              </c:strCache>
            </c:strRef>
          </c:tx>
          <c:spPr>
            <a:solidFill>
              <a:schemeClr val="tx2"/>
            </a:solidFill>
          </c:spPr>
          <c:invertIfNegative val="0"/>
          <c:dLbls>
            <c:dLbl>
              <c:idx val="1"/>
              <c:spPr/>
              <c:txPr>
                <a:bodyPr rot="-5400000" vert="horz"/>
                <a:lstStyle/>
                <a:p>
                  <a:pPr>
                    <a:defRPr>
                      <a:solidFill>
                        <a:sysClr val="windowText" lastClr="000000"/>
                      </a:solidFill>
                    </a:defRPr>
                  </a:pPr>
                  <a:endParaRPr lang="en-US"/>
                </a:p>
              </c:txPr>
              <c:dLblPos val="inBase"/>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DATA_charts'!$B$185:$B$186</c:f>
              <c:strCache>
                <c:ptCount val="2"/>
                <c:pt idx="0">
                  <c:v>no difficulty/a little</c:v>
                </c:pt>
                <c:pt idx="1">
                  <c:v>quite a bit/very much</c:v>
                </c:pt>
              </c:strCache>
            </c:strRef>
          </c:cat>
          <c:val>
            <c:numRef>
              <c:f>'NATIONAL DATA_charts'!$F$185:$F$186</c:f>
              <c:numCache>
                <c:formatCode>0.0%</c:formatCode>
                <c:ptCount val="2"/>
                <c:pt idx="0">
                  <c:v>0.9669352461432642</c:v>
                </c:pt>
                <c:pt idx="1">
                  <c:v>3.3064753856735775E-2</c:v>
                </c:pt>
              </c:numCache>
            </c:numRef>
          </c:val>
        </c:ser>
        <c:dLbls>
          <c:showLegendKey val="0"/>
          <c:showVal val="0"/>
          <c:showCatName val="0"/>
          <c:showSerName val="0"/>
          <c:showPercent val="0"/>
          <c:showBubbleSize val="0"/>
        </c:dLbls>
        <c:gapWidth val="70"/>
        <c:axId val="112815104"/>
        <c:axId val="112837376"/>
      </c:barChart>
      <c:catAx>
        <c:axId val="112815104"/>
        <c:scaling>
          <c:orientation val="minMax"/>
        </c:scaling>
        <c:delete val="0"/>
        <c:axPos val="b"/>
        <c:majorTickMark val="out"/>
        <c:minorTickMark val="none"/>
        <c:tickLblPos val="nextTo"/>
        <c:txPr>
          <a:bodyPr/>
          <a:lstStyle/>
          <a:p>
            <a:pPr>
              <a:defRPr sz="900"/>
            </a:pPr>
            <a:endParaRPr lang="en-US"/>
          </a:p>
        </c:txPr>
        <c:crossAx val="112837376"/>
        <c:crosses val="autoZero"/>
        <c:auto val="1"/>
        <c:lblAlgn val="ctr"/>
        <c:lblOffset val="100"/>
        <c:noMultiLvlLbl val="0"/>
      </c:catAx>
      <c:valAx>
        <c:axId val="11283737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2815104"/>
        <c:crosses val="autoZero"/>
        <c:crossBetween val="between"/>
        <c:majorUnit val="0.2"/>
      </c:valAx>
    </c:plotArea>
    <c:legend>
      <c:legendPos val="r"/>
      <c:layout>
        <c:manualLayout>
          <c:xMode val="edge"/>
          <c:yMode val="edge"/>
          <c:x val="0.6173129078818238"/>
          <c:y val="0.16083424742264188"/>
          <c:w val="0.32600138701439851"/>
          <c:h val="0.3104843814600351"/>
        </c:manualLayout>
      </c:layout>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Difficulty concerning travel plans</a:t>
            </a:r>
          </a:p>
        </c:rich>
      </c:tx>
      <c:layout>
        <c:manualLayout>
          <c:xMode val="edge"/>
          <c:yMode val="edge"/>
          <c:x val="0.19395811395285162"/>
          <c:y val="1.3320321186378915E-2"/>
        </c:manualLayout>
      </c:layout>
      <c:overlay val="1"/>
    </c:title>
    <c:autoTitleDeleted val="0"/>
    <c:plotArea>
      <c:layout>
        <c:manualLayout>
          <c:layoutTarget val="inner"/>
          <c:xMode val="edge"/>
          <c:yMode val="edge"/>
          <c:x val="0.13928033919699642"/>
          <c:y val="0.13937167961341029"/>
          <c:w val="0.82304009623528018"/>
          <c:h val="0.75440513829424438"/>
        </c:manualLayout>
      </c:layout>
      <c:barChart>
        <c:barDir val="col"/>
        <c:grouping val="clustered"/>
        <c:varyColors val="0"/>
        <c:ser>
          <c:idx val="0"/>
          <c:order val="0"/>
          <c:tx>
            <c:strRef>
              <c:f>'NATIONAL DATA_charts'!$C$180</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dLbl>
              <c:idx val="2"/>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dLbl>
              <c:idx val="3"/>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DATA_charts'!$B$187:$B$188</c:f>
              <c:strCache>
                <c:ptCount val="2"/>
                <c:pt idx="0">
                  <c:v>no difficulty/a little</c:v>
                </c:pt>
                <c:pt idx="1">
                  <c:v>quite a bit/very much</c:v>
                </c:pt>
              </c:strCache>
            </c:strRef>
          </c:cat>
          <c:val>
            <c:numRef>
              <c:f>'NATIONAL DATA_charts'!$C$187:$C$188</c:f>
              <c:numCache>
                <c:formatCode>0.0%</c:formatCode>
                <c:ptCount val="2"/>
                <c:pt idx="0">
                  <c:v>0.80470439798125459</c:v>
                </c:pt>
                <c:pt idx="1">
                  <c:v>0.19529560201874549</c:v>
                </c:pt>
              </c:numCache>
            </c:numRef>
          </c:val>
        </c:ser>
        <c:ser>
          <c:idx val="1"/>
          <c:order val="1"/>
          <c:tx>
            <c:strRef>
              <c:f>'NATIONAL DATA_charts'!$D$180</c:f>
              <c:strCache>
                <c:ptCount val="1"/>
                <c:pt idx="0">
                  <c:v>rectosigmoid</c:v>
                </c:pt>
              </c:strCache>
            </c:strRef>
          </c:tx>
          <c:spPr>
            <a:solidFill>
              <a:schemeClr val="accent1">
                <a:lumMod val="60000"/>
                <a:lumOff val="40000"/>
              </a:schemeClr>
            </a:solidFill>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DATA_charts'!$B$187:$B$188</c:f>
              <c:strCache>
                <c:ptCount val="2"/>
                <c:pt idx="0">
                  <c:v>no difficulty/a little</c:v>
                </c:pt>
                <c:pt idx="1">
                  <c:v>quite a bit/very much</c:v>
                </c:pt>
              </c:strCache>
            </c:strRef>
          </c:cat>
          <c:val>
            <c:numRef>
              <c:f>'NATIONAL DATA_charts'!$D$187:$D$188</c:f>
              <c:numCache>
                <c:formatCode>0.0%</c:formatCode>
                <c:ptCount val="2"/>
                <c:pt idx="0">
                  <c:v>0.79397781299524561</c:v>
                </c:pt>
                <c:pt idx="1">
                  <c:v>0.20602218700475436</c:v>
                </c:pt>
              </c:numCache>
            </c:numRef>
          </c:val>
        </c:ser>
        <c:ser>
          <c:idx val="2"/>
          <c:order val="2"/>
          <c:tx>
            <c:strRef>
              <c:f>'NATIONAL DATA_charts'!$E$180</c:f>
              <c:strCache>
                <c:ptCount val="1"/>
                <c:pt idx="0">
                  <c:v>rectum</c:v>
                </c:pt>
              </c:strCache>
            </c:strRef>
          </c:tx>
          <c:spPr>
            <a:solidFill>
              <a:schemeClr val="accent1"/>
            </a:solidFill>
          </c:spPr>
          <c:invertIfNegative val="0"/>
          <c:dLbls>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DATA_charts'!$B$187:$B$188</c:f>
              <c:strCache>
                <c:ptCount val="2"/>
                <c:pt idx="0">
                  <c:v>no difficulty/a little</c:v>
                </c:pt>
                <c:pt idx="1">
                  <c:v>quite a bit/very much</c:v>
                </c:pt>
              </c:strCache>
            </c:strRef>
          </c:cat>
          <c:val>
            <c:numRef>
              <c:f>'NATIONAL DATA_charts'!$E$187:$E$188</c:f>
              <c:numCache>
                <c:formatCode>0.0%</c:formatCode>
                <c:ptCount val="2"/>
                <c:pt idx="0">
                  <c:v>0.73749556580347642</c:v>
                </c:pt>
                <c:pt idx="1">
                  <c:v>0.26250443419652358</c:v>
                </c:pt>
              </c:numCache>
            </c:numRef>
          </c:val>
        </c:ser>
        <c:ser>
          <c:idx val="3"/>
          <c:order val="3"/>
          <c:tx>
            <c:strRef>
              <c:f>'NATIONAL DATA_charts'!$F$180</c:f>
              <c:strCache>
                <c:ptCount val="1"/>
                <c:pt idx="0">
                  <c:v>overall</c:v>
                </c:pt>
              </c:strCache>
            </c:strRef>
          </c:tx>
          <c:spPr>
            <a:solidFill>
              <a:schemeClr val="tx2"/>
            </a:solidFill>
          </c:spPr>
          <c:invertIfNegative val="0"/>
          <c:dLbls>
            <c:dLbl>
              <c:idx val="1"/>
              <c:layout>
                <c:manualLayout>
                  <c:x val="-1.1778790427545672E-16"/>
                  <c:y val="0.18158336700824315"/>
                </c:manualLayout>
              </c:layout>
              <c:dLblPos val="outEnd"/>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DATA_charts'!$B$187:$B$188</c:f>
              <c:strCache>
                <c:ptCount val="2"/>
                <c:pt idx="0">
                  <c:v>no difficulty/a little</c:v>
                </c:pt>
                <c:pt idx="1">
                  <c:v>quite a bit/very much</c:v>
                </c:pt>
              </c:strCache>
            </c:strRef>
          </c:cat>
          <c:val>
            <c:numRef>
              <c:f>'NATIONAL DATA_charts'!$F$187:$F$188</c:f>
              <c:numCache>
                <c:formatCode>0.0%</c:formatCode>
                <c:ptCount val="2"/>
                <c:pt idx="0">
                  <c:v>0.7828961991553679</c:v>
                </c:pt>
                <c:pt idx="1">
                  <c:v>0.21710380084463216</c:v>
                </c:pt>
              </c:numCache>
            </c:numRef>
          </c:val>
        </c:ser>
        <c:dLbls>
          <c:showLegendKey val="0"/>
          <c:showVal val="0"/>
          <c:showCatName val="0"/>
          <c:showSerName val="0"/>
          <c:showPercent val="0"/>
          <c:showBubbleSize val="0"/>
        </c:dLbls>
        <c:gapWidth val="70"/>
        <c:axId val="112367104"/>
        <c:axId val="112368640"/>
      </c:barChart>
      <c:catAx>
        <c:axId val="112367104"/>
        <c:scaling>
          <c:orientation val="minMax"/>
        </c:scaling>
        <c:delete val="0"/>
        <c:axPos val="b"/>
        <c:majorTickMark val="out"/>
        <c:minorTickMark val="none"/>
        <c:tickLblPos val="nextTo"/>
        <c:txPr>
          <a:bodyPr/>
          <a:lstStyle/>
          <a:p>
            <a:pPr>
              <a:defRPr sz="900"/>
            </a:pPr>
            <a:endParaRPr lang="en-US"/>
          </a:p>
        </c:txPr>
        <c:crossAx val="112368640"/>
        <c:crosses val="autoZero"/>
        <c:auto val="1"/>
        <c:lblAlgn val="ctr"/>
        <c:lblOffset val="100"/>
        <c:noMultiLvlLbl val="0"/>
      </c:catAx>
      <c:valAx>
        <c:axId val="11236864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2367104"/>
        <c:crosses val="autoZero"/>
        <c:crossBetween val="between"/>
        <c:majorUnit val="0.2"/>
      </c:valAx>
    </c:plotArea>
    <c:legend>
      <c:legendPos val="r"/>
      <c:layout>
        <c:manualLayout>
          <c:xMode val="edge"/>
          <c:yMode val="edge"/>
          <c:x val="0.6173129078818238"/>
          <c:y val="0.16083424742264188"/>
          <c:w val="0.32600138701439851"/>
          <c:h val="0.32828342049879355"/>
        </c:manualLayout>
      </c:layout>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Difficulty with any other area of everyday life</a:t>
            </a:r>
          </a:p>
        </c:rich>
      </c:tx>
      <c:layout>
        <c:manualLayout>
          <c:xMode val="edge"/>
          <c:yMode val="edge"/>
          <c:x val="0.19395811395285162"/>
          <c:y val="1.3320321186378915E-2"/>
        </c:manualLayout>
      </c:layout>
      <c:overlay val="1"/>
    </c:title>
    <c:autoTitleDeleted val="0"/>
    <c:plotArea>
      <c:layout>
        <c:manualLayout>
          <c:layoutTarget val="inner"/>
          <c:xMode val="edge"/>
          <c:yMode val="edge"/>
          <c:x val="0.13928033919699642"/>
          <c:y val="0.13937167961341029"/>
          <c:w val="0.82304009623528018"/>
          <c:h val="0.75440513829424438"/>
        </c:manualLayout>
      </c:layout>
      <c:barChart>
        <c:barDir val="col"/>
        <c:grouping val="clustered"/>
        <c:varyColors val="0"/>
        <c:ser>
          <c:idx val="0"/>
          <c:order val="0"/>
          <c:tx>
            <c:strRef>
              <c:f>'NATIONAL DATA_charts'!$C$180</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dLbl>
              <c:idx val="1"/>
              <c:layout>
                <c:manualLayout>
                  <c:x val="0"/>
                  <c:y val="-5.8685440526216213E-3"/>
                </c:manualLayout>
              </c:layout>
              <c:dLblPos val="outEnd"/>
              <c:showLegendKey val="0"/>
              <c:showVal val="1"/>
              <c:showCatName val="0"/>
              <c:showSerName val="0"/>
              <c:showPercent val="0"/>
              <c:showBubbleSize val="0"/>
            </c:dLbl>
            <c:dLbl>
              <c:idx val="2"/>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dLbl>
              <c:idx val="3"/>
              <c:spPr/>
              <c:txPr>
                <a:bodyPr rot="-5400000" vert="horz"/>
                <a:lstStyle/>
                <a:p>
                  <a:pPr>
                    <a:defRPr>
                      <a:solidFill>
                        <a:schemeClr val="bg1"/>
                      </a:solidFill>
                    </a:defRPr>
                  </a:pPr>
                  <a:endParaRPr lang="en-US"/>
                </a:p>
              </c:txPr>
              <c:dLblPos val="inBase"/>
              <c:showLegendKey val="0"/>
              <c:showVal val="1"/>
              <c:showCatName val="0"/>
              <c:showSerName val="0"/>
              <c:showPercent val="0"/>
              <c:showBubbleSize val="0"/>
            </c:dLbl>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DATA_charts'!$B$189:$B$190</c:f>
              <c:strCache>
                <c:ptCount val="2"/>
                <c:pt idx="0">
                  <c:v>no difficulty/a little</c:v>
                </c:pt>
                <c:pt idx="1">
                  <c:v>quite a bit/very much</c:v>
                </c:pt>
              </c:strCache>
            </c:strRef>
          </c:cat>
          <c:val>
            <c:numRef>
              <c:f>'NATIONAL DATA_charts'!$C$189:$C$190</c:f>
              <c:numCache>
                <c:formatCode>0.0%</c:formatCode>
                <c:ptCount val="2"/>
                <c:pt idx="0">
                  <c:v>0.91340508806262233</c:v>
                </c:pt>
                <c:pt idx="1">
                  <c:v>8.6594911937377686E-2</c:v>
                </c:pt>
              </c:numCache>
            </c:numRef>
          </c:val>
        </c:ser>
        <c:ser>
          <c:idx val="1"/>
          <c:order val="1"/>
          <c:tx>
            <c:strRef>
              <c:f>'NATIONAL DATA_charts'!$D$180</c:f>
              <c:strCache>
                <c:ptCount val="1"/>
                <c:pt idx="0">
                  <c:v>rectosigmoid</c:v>
                </c:pt>
              </c:strCache>
            </c:strRef>
          </c:tx>
          <c:spPr>
            <a:solidFill>
              <a:schemeClr val="accent1">
                <a:lumMod val="60000"/>
                <a:lumOff val="40000"/>
              </a:schemeClr>
            </a:solidFill>
          </c:spPr>
          <c:invertIfNegative val="0"/>
          <c:dLbls>
            <c:dLbl>
              <c:idx val="1"/>
              <c:layout>
                <c:manualLayout>
                  <c:x val="0"/>
                  <c:y val="-4.3694071425067682E-3"/>
                </c:manualLayout>
              </c:layout>
              <c:dLblPos val="outEnd"/>
              <c:showLegendKey val="0"/>
              <c:showVal val="1"/>
              <c:showCatName val="0"/>
              <c:showSerName val="0"/>
              <c:showPercent val="0"/>
              <c:showBubbleSize val="0"/>
            </c:dLbl>
            <c:txPr>
              <a:bodyPr rot="-5400000" vert="horz"/>
              <a:lstStyle/>
              <a:p>
                <a:pPr>
                  <a:defRPr/>
                </a:pPr>
                <a:endParaRPr lang="en-US"/>
              </a:p>
            </c:txPr>
            <c:dLblPos val="inBase"/>
            <c:showLegendKey val="0"/>
            <c:showVal val="1"/>
            <c:showCatName val="0"/>
            <c:showSerName val="0"/>
            <c:showPercent val="0"/>
            <c:showBubbleSize val="0"/>
            <c:showLeaderLines val="0"/>
          </c:dLbls>
          <c:cat>
            <c:strRef>
              <c:f>'NATIONAL DATA_charts'!$B$189:$B$190</c:f>
              <c:strCache>
                <c:ptCount val="2"/>
                <c:pt idx="0">
                  <c:v>no difficulty/a little</c:v>
                </c:pt>
                <c:pt idx="1">
                  <c:v>quite a bit/very much</c:v>
                </c:pt>
              </c:strCache>
            </c:strRef>
          </c:cat>
          <c:val>
            <c:numRef>
              <c:f>'NATIONAL DATA_charts'!$D$189:$D$190</c:f>
              <c:numCache>
                <c:formatCode>0.0%</c:formatCode>
                <c:ptCount val="2"/>
                <c:pt idx="0">
                  <c:v>0.90355329949238583</c:v>
                </c:pt>
                <c:pt idx="1">
                  <c:v>9.6446700507614211E-2</c:v>
                </c:pt>
              </c:numCache>
            </c:numRef>
          </c:val>
        </c:ser>
        <c:ser>
          <c:idx val="2"/>
          <c:order val="2"/>
          <c:tx>
            <c:strRef>
              <c:f>'NATIONAL DATA_charts'!$E$180</c:f>
              <c:strCache>
                <c:ptCount val="1"/>
                <c:pt idx="0">
                  <c:v>rectum</c:v>
                </c:pt>
              </c:strCache>
            </c:strRef>
          </c:tx>
          <c:spPr>
            <a:solidFill>
              <a:schemeClr val="accent1"/>
            </a:solidFill>
          </c:spPr>
          <c:invertIfNegative val="0"/>
          <c:dLbls>
            <c:dLbl>
              <c:idx val="1"/>
              <c:layout>
                <c:manualLayout>
                  <c:x val="-3.2124344992194038E-3"/>
                  <c:y val="1.2406070359928337E-2"/>
                </c:manualLayout>
              </c:layout>
              <c:spPr/>
              <c:txPr>
                <a:bodyPr rot="-5400000" vert="horz"/>
                <a:lstStyle/>
                <a:p>
                  <a:pPr>
                    <a:defRPr>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DATA_charts'!$B$189:$B$190</c:f>
              <c:strCache>
                <c:ptCount val="2"/>
                <c:pt idx="0">
                  <c:v>no difficulty/a little</c:v>
                </c:pt>
                <c:pt idx="1">
                  <c:v>quite a bit/very much</c:v>
                </c:pt>
              </c:strCache>
            </c:strRef>
          </c:cat>
          <c:val>
            <c:numRef>
              <c:f>'NATIONAL DATA_charts'!$E$189:$E$190</c:f>
              <c:numCache>
                <c:formatCode>0.0%</c:formatCode>
                <c:ptCount val="2"/>
                <c:pt idx="0">
                  <c:v>0.88918119039789545</c:v>
                </c:pt>
                <c:pt idx="1">
                  <c:v>0.11081880960210456</c:v>
                </c:pt>
              </c:numCache>
            </c:numRef>
          </c:val>
        </c:ser>
        <c:ser>
          <c:idx val="3"/>
          <c:order val="3"/>
          <c:tx>
            <c:strRef>
              <c:f>'NATIONAL DATA_charts'!$F$180</c:f>
              <c:strCache>
                <c:ptCount val="1"/>
                <c:pt idx="0">
                  <c:v>overall</c:v>
                </c:pt>
              </c:strCache>
            </c:strRef>
          </c:tx>
          <c:spPr>
            <a:solidFill>
              <a:schemeClr val="tx2"/>
            </a:solidFill>
          </c:spPr>
          <c:invertIfNegative val="0"/>
          <c:dLbls>
            <c:dLbl>
              <c:idx val="1"/>
              <c:layout>
                <c:manualLayout>
                  <c:x val="-2.5294759836373259E-7"/>
                  <c:y val="3.5929766206585644E-3"/>
                </c:manualLayout>
              </c:layout>
              <c:spPr/>
              <c:txPr>
                <a:bodyPr rot="-5400000" vert="horz"/>
                <a:lstStyle/>
                <a:p>
                  <a:pPr>
                    <a:defRPr>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'NATIONAL DATA_charts'!$B$189:$B$190</c:f>
              <c:strCache>
                <c:ptCount val="2"/>
                <c:pt idx="0">
                  <c:v>no difficulty/a little</c:v>
                </c:pt>
                <c:pt idx="1">
                  <c:v>quite a bit/very much</c:v>
                </c:pt>
              </c:strCache>
            </c:strRef>
          </c:cat>
          <c:val>
            <c:numRef>
              <c:f>'NATIONAL DATA_charts'!$F$189:$F$190</c:f>
              <c:numCache>
                <c:formatCode>0.0%</c:formatCode>
                <c:ptCount val="2"/>
                <c:pt idx="0">
                  <c:v>0.90524714828897335</c:v>
                </c:pt>
                <c:pt idx="1">
                  <c:v>9.4752851711026626E-2</c:v>
                </c:pt>
              </c:numCache>
            </c:numRef>
          </c:val>
        </c:ser>
        <c:dLbls>
          <c:showLegendKey val="0"/>
          <c:showVal val="0"/>
          <c:showCatName val="0"/>
          <c:showSerName val="0"/>
          <c:showPercent val="0"/>
          <c:showBubbleSize val="0"/>
        </c:dLbls>
        <c:gapWidth val="70"/>
        <c:axId val="112435968"/>
        <c:axId val="112437504"/>
      </c:barChart>
      <c:catAx>
        <c:axId val="112435968"/>
        <c:scaling>
          <c:orientation val="minMax"/>
        </c:scaling>
        <c:delete val="0"/>
        <c:axPos val="b"/>
        <c:majorTickMark val="out"/>
        <c:minorTickMark val="none"/>
        <c:tickLblPos val="nextTo"/>
        <c:txPr>
          <a:bodyPr/>
          <a:lstStyle/>
          <a:p>
            <a:pPr>
              <a:defRPr sz="900"/>
            </a:pPr>
            <a:endParaRPr lang="en-US"/>
          </a:p>
        </c:txPr>
        <c:crossAx val="112437504"/>
        <c:crosses val="autoZero"/>
        <c:auto val="1"/>
        <c:lblAlgn val="ctr"/>
        <c:lblOffset val="100"/>
        <c:noMultiLvlLbl val="0"/>
      </c:catAx>
      <c:valAx>
        <c:axId val="11243750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2435968"/>
        <c:crosses val="autoZero"/>
        <c:crossBetween val="between"/>
        <c:majorUnit val="0.2"/>
      </c:valAx>
    </c:plotArea>
    <c:legend>
      <c:legendPos val="r"/>
      <c:layout>
        <c:manualLayout>
          <c:xMode val="edge"/>
          <c:yMode val="edge"/>
          <c:x val="0.6173129078818238"/>
          <c:y val="0.16083424742264188"/>
          <c:w val="0.32600138701439851"/>
          <c:h val="0.33421643351171304"/>
        </c:manualLayout>
      </c:layout>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leak urine</a:t>
            </a:r>
            <a:r>
              <a:rPr lang="en-GB" sz="1200" baseline="0"/>
              <a:t> </a:t>
            </a:r>
            <a:r>
              <a:rPr lang="en-GB" sz="1200"/>
              <a:t>- Rectum</a:t>
            </a:r>
          </a:p>
        </c:rich>
      </c:tx>
      <c:layout>
        <c:manualLayout>
          <c:xMode val="edge"/>
          <c:yMode val="edge"/>
          <c:x val="0.25339183747069788"/>
          <c:y val="2.267189204089215E-2"/>
        </c:manualLayout>
      </c:layout>
      <c:overlay val="1"/>
      <c:spPr>
        <a:noFill/>
        <a:ln w="25400">
          <a:noFill/>
        </a:ln>
      </c:spPr>
    </c:title>
    <c:autoTitleDeleted val="0"/>
    <c:plotArea>
      <c:layout/>
      <c:barChart>
        <c:barDir val="col"/>
        <c:grouping val="clustered"/>
        <c:varyColors val="0"/>
        <c:dLbls>
          <c:showLegendKey val="0"/>
          <c:showVal val="0"/>
          <c:showCatName val="0"/>
          <c:showSerName val="0"/>
          <c:showPercent val="0"/>
          <c:showBubbleSize val="0"/>
        </c:dLbls>
        <c:gapWidth val="0"/>
        <c:axId val="112873856"/>
        <c:axId val="112875392"/>
      </c:barChart>
      <c:catAx>
        <c:axId val="112873856"/>
        <c:scaling>
          <c:orientation val="minMax"/>
        </c:scaling>
        <c:delete val="0"/>
        <c:axPos val="b"/>
        <c:majorTickMark val="out"/>
        <c:minorTickMark val="none"/>
        <c:tickLblPos val="nextTo"/>
        <c:txPr>
          <a:bodyPr/>
          <a:lstStyle/>
          <a:p>
            <a:pPr>
              <a:defRPr sz="900"/>
            </a:pPr>
            <a:endParaRPr lang="en-US"/>
          </a:p>
        </c:txPr>
        <c:crossAx val="112875392"/>
        <c:crosses val="autoZero"/>
        <c:auto val="1"/>
        <c:lblAlgn val="ctr"/>
        <c:lblOffset val="100"/>
        <c:noMultiLvlLbl val="0"/>
      </c:catAx>
      <c:valAx>
        <c:axId val="112875392"/>
        <c:scaling>
          <c:orientation val="minMax"/>
          <c:max val="1"/>
          <c:min val="0"/>
        </c:scaling>
        <c:delete val="1"/>
        <c:axPos val="l"/>
        <c:majorTickMark val="out"/>
        <c:minorTickMark val="none"/>
        <c:tickLblPos val="nextTo"/>
        <c:crossAx val="112873856"/>
        <c:crosses val="autoZero"/>
        <c:crossBetween val="between"/>
        <c:majorUnit val="0.2"/>
      </c:valAx>
      <c:spPr>
        <a:noFill/>
        <a:ln w="25400">
          <a:noFill/>
        </a:ln>
      </c:spPr>
    </c:plotArea>
    <c:plotVisOnly val="1"/>
    <c:dispBlanksAs val="gap"/>
    <c:showDLblsOverMax val="0"/>
  </c:chart>
  <c:printSettings>
    <c:headerFooter alignWithMargins="0"/>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gender - Colon</a:t>
            </a:r>
          </a:p>
        </c:rich>
      </c:tx>
      <c:layout>
        <c:manualLayout>
          <c:xMode val="edge"/>
          <c:yMode val="edge"/>
          <c:x val="0.19728983977234124"/>
          <c:y val="0.15897735087128917"/>
        </c:manualLayout>
      </c:layout>
      <c:overlay val="1"/>
      <c:spPr>
        <a:noFill/>
        <a:ln w="25400">
          <a:noFill/>
        </a:ln>
      </c:spPr>
    </c:title>
    <c:autoTitleDeleted val="0"/>
    <c:plotArea>
      <c:layout>
        <c:manualLayout>
          <c:layoutTarget val="inner"/>
          <c:xMode val="edge"/>
          <c:yMode val="edge"/>
          <c:x val="0.13130068773608508"/>
          <c:y val="0.1355508621922015"/>
          <c:w val="0.83317848592287025"/>
          <c:h val="0.75342645935880326"/>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13.4% </a:t>
                    </a:r>
                    <a:r>
                      <a:rPr lang="en-US" sz="1050" i="1"/>
                      <a:t>(n=828)</a:t>
                    </a:r>
                    <a:endParaRPr lang="en-US" i="1"/>
                  </a:p>
                </c:rich>
              </c:tx>
              <c:dLblPos val="inBase"/>
              <c:showLegendKey val="0"/>
              <c:showVal val="1"/>
              <c:showCatName val="0"/>
              <c:showSerName val="0"/>
              <c:showPercent val="0"/>
              <c:showBubbleSize val="0"/>
            </c:dLbl>
            <c:dLbl>
              <c:idx val="1"/>
              <c:tx>
                <c:rich>
                  <a:bodyPr/>
                  <a:lstStyle/>
                  <a:p>
                    <a:r>
                      <a:rPr lang="en-US" sz="1050"/>
                      <a:t>14.0% </a:t>
                    </a:r>
                    <a:r>
                      <a:rPr lang="en-US" sz="1050" i="1"/>
                      <a:t>(n=678)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DATA_charts'!$B$97:$B$98</c:f>
              <c:strCache>
                <c:ptCount val="2"/>
                <c:pt idx="0">
                  <c:v>Male</c:v>
                </c:pt>
                <c:pt idx="1">
                  <c:v>Female</c:v>
                </c:pt>
              </c:strCache>
            </c:strRef>
          </c:cat>
          <c:val>
            <c:numRef>
              <c:f>'NATIONAL DATA_charts'!$C$97:$C$98</c:f>
              <c:numCache>
                <c:formatCode>0.0%</c:formatCode>
                <c:ptCount val="2"/>
                <c:pt idx="0">
                  <c:v>0.13406735751295337</c:v>
                </c:pt>
                <c:pt idx="1">
                  <c:v>0.13964984552008239</c:v>
                </c:pt>
              </c:numCache>
            </c:numRef>
          </c:val>
        </c:ser>
        <c:dLbls>
          <c:showLegendKey val="0"/>
          <c:showVal val="0"/>
          <c:showCatName val="0"/>
          <c:showSerName val="0"/>
          <c:showPercent val="0"/>
          <c:showBubbleSize val="0"/>
        </c:dLbls>
        <c:gapWidth val="82"/>
        <c:axId val="112899968"/>
        <c:axId val="112901504"/>
      </c:barChart>
      <c:catAx>
        <c:axId val="112899968"/>
        <c:scaling>
          <c:orientation val="minMax"/>
        </c:scaling>
        <c:delete val="0"/>
        <c:axPos val="b"/>
        <c:numFmt formatCode="General" sourceLinked="1"/>
        <c:majorTickMark val="out"/>
        <c:minorTickMark val="none"/>
        <c:tickLblPos val="nextTo"/>
        <c:txPr>
          <a:bodyPr/>
          <a:lstStyle/>
          <a:p>
            <a:pPr>
              <a:defRPr sz="900"/>
            </a:pPr>
            <a:endParaRPr lang="en-US"/>
          </a:p>
        </c:txPr>
        <c:crossAx val="112901504"/>
        <c:crosses val="autoZero"/>
        <c:auto val="1"/>
        <c:lblAlgn val="ctr"/>
        <c:lblOffset val="100"/>
        <c:noMultiLvlLbl val="0"/>
      </c:catAx>
      <c:valAx>
        <c:axId val="11290150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2899968"/>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a:t>
            </a:r>
            <a:r>
              <a:rPr lang="en-GB" baseline="0"/>
              <a:t> </a:t>
            </a:r>
            <a:r>
              <a:rPr lang="en-GB"/>
              <a:t>by gender - Rectosigmoid</a:t>
            </a:r>
          </a:p>
        </c:rich>
      </c:tx>
      <c:layout>
        <c:manualLayout>
          <c:xMode val="edge"/>
          <c:yMode val="edge"/>
          <c:x val="0.23927926859341908"/>
          <c:y val="0.1399717852149488"/>
        </c:manualLayout>
      </c:layout>
      <c:overlay val="1"/>
      <c:spPr>
        <a:noFill/>
        <a:ln w="25400">
          <a:noFill/>
        </a:ln>
      </c:spPr>
    </c:title>
    <c:autoTitleDeleted val="0"/>
    <c:plotArea>
      <c:layout>
        <c:manualLayout>
          <c:layoutTarget val="inner"/>
          <c:xMode val="edge"/>
          <c:yMode val="edge"/>
          <c:x val="0.1370560074159356"/>
          <c:y val="0.11862687521255558"/>
          <c:w val="0.82487411870701977"/>
          <c:h val="0.78642966457155106"/>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13.3% </a:t>
                    </a:r>
                    <a:r>
                      <a:rPr lang="en-US" sz="1050" i="1"/>
                      <a:t>(n=108)</a:t>
                    </a:r>
                    <a:endParaRPr lang="en-US" i="1"/>
                  </a:p>
                </c:rich>
              </c:tx>
              <c:dLblPos val="inBase"/>
              <c:showLegendKey val="0"/>
              <c:showVal val="1"/>
              <c:showCatName val="0"/>
              <c:showSerName val="0"/>
              <c:showPercent val="0"/>
              <c:showBubbleSize val="0"/>
            </c:dLbl>
            <c:dLbl>
              <c:idx val="1"/>
              <c:tx>
                <c:rich>
                  <a:bodyPr/>
                  <a:lstStyle/>
                  <a:p>
                    <a:r>
                      <a:rPr lang="en-US" sz="1050"/>
                      <a:t>17.4% </a:t>
                    </a:r>
                  </a:p>
                  <a:p>
                    <a:r>
                      <a:rPr lang="en-US" sz="1050" i="1"/>
                      <a:t>(n=77)</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DATA_charts'!$B$97:$B$98</c:f>
              <c:strCache>
                <c:ptCount val="2"/>
                <c:pt idx="0">
                  <c:v>Male</c:v>
                </c:pt>
                <c:pt idx="1">
                  <c:v>Female</c:v>
                </c:pt>
              </c:strCache>
            </c:strRef>
          </c:cat>
          <c:val>
            <c:numRef>
              <c:f>'NATIONAL DATA_charts'!$D$97:$D$98</c:f>
              <c:numCache>
                <c:formatCode>0.0%</c:formatCode>
                <c:ptCount val="2"/>
                <c:pt idx="0">
                  <c:v>0.13349814585908529</c:v>
                </c:pt>
                <c:pt idx="1">
                  <c:v>0.17381489841986453</c:v>
                </c:pt>
              </c:numCache>
            </c:numRef>
          </c:val>
        </c:ser>
        <c:dLbls>
          <c:showLegendKey val="0"/>
          <c:showVal val="0"/>
          <c:showCatName val="0"/>
          <c:showSerName val="0"/>
          <c:showPercent val="0"/>
          <c:showBubbleSize val="0"/>
        </c:dLbls>
        <c:gapWidth val="82"/>
        <c:axId val="112958848"/>
        <c:axId val="112977024"/>
      </c:barChart>
      <c:catAx>
        <c:axId val="112958848"/>
        <c:scaling>
          <c:orientation val="minMax"/>
        </c:scaling>
        <c:delete val="0"/>
        <c:axPos val="b"/>
        <c:numFmt formatCode="General" sourceLinked="1"/>
        <c:majorTickMark val="out"/>
        <c:minorTickMark val="none"/>
        <c:tickLblPos val="nextTo"/>
        <c:txPr>
          <a:bodyPr/>
          <a:lstStyle/>
          <a:p>
            <a:pPr>
              <a:defRPr sz="900"/>
            </a:pPr>
            <a:endParaRPr lang="en-US"/>
          </a:p>
        </c:txPr>
        <c:crossAx val="112977024"/>
        <c:crosses val="autoZero"/>
        <c:auto val="1"/>
        <c:lblAlgn val="ctr"/>
        <c:lblOffset val="100"/>
        <c:noMultiLvlLbl val="0"/>
      </c:catAx>
      <c:valAx>
        <c:axId val="11297702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2958848"/>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a:t>
            </a:r>
            <a:r>
              <a:rPr lang="en-GB" baseline="0"/>
              <a:t> </a:t>
            </a:r>
            <a:r>
              <a:rPr lang="en-GB"/>
              <a:t>by gender - Rectum</a:t>
            </a:r>
          </a:p>
        </c:rich>
      </c:tx>
      <c:layout>
        <c:manualLayout>
          <c:xMode val="edge"/>
          <c:yMode val="edge"/>
          <c:x val="0.16490101132238599"/>
          <c:y val="0.16837659776894295"/>
        </c:manualLayout>
      </c:layout>
      <c:overlay val="1"/>
      <c:spPr>
        <a:noFill/>
        <a:ln w="25400">
          <a:noFill/>
        </a:ln>
      </c:spPr>
    </c:title>
    <c:autoTitleDeleted val="0"/>
    <c:plotArea>
      <c:layout>
        <c:manualLayout>
          <c:layoutTarget val="inner"/>
          <c:xMode val="edge"/>
          <c:yMode val="edge"/>
          <c:x val="0.13809350004001653"/>
          <c:y val="0.14474387554952847"/>
          <c:w val="0.83277344166175171"/>
          <c:h val="0.7634016334327283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17.9% </a:t>
                    </a:r>
                    <a:r>
                      <a:rPr lang="en-US" sz="1050" i="1"/>
                      <a:t>(n=667)</a:t>
                    </a:r>
                    <a:endParaRPr lang="en-US" i="1"/>
                  </a:p>
                </c:rich>
              </c:tx>
              <c:dLblPos val="inBase"/>
              <c:showLegendKey val="0"/>
              <c:showVal val="1"/>
              <c:showCatName val="0"/>
              <c:showSerName val="0"/>
              <c:showPercent val="0"/>
              <c:showBubbleSize val="0"/>
            </c:dLbl>
            <c:dLbl>
              <c:idx val="1"/>
              <c:tx>
                <c:rich>
                  <a:bodyPr/>
                  <a:lstStyle/>
                  <a:p>
                    <a:r>
                      <a:rPr lang="en-US" sz="1050"/>
                      <a:t>18.2% </a:t>
                    </a:r>
                    <a:r>
                      <a:rPr lang="en-US" sz="1050" i="1"/>
                      <a:t>(n=330)</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DATA_charts'!$B$97:$B$98</c:f>
              <c:strCache>
                <c:ptCount val="2"/>
                <c:pt idx="0">
                  <c:v>Male</c:v>
                </c:pt>
                <c:pt idx="1">
                  <c:v>Female</c:v>
                </c:pt>
              </c:strCache>
            </c:strRef>
          </c:cat>
          <c:val>
            <c:numRef>
              <c:f>'NATIONAL DATA_charts'!$E$97:$E$98</c:f>
              <c:numCache>
                <c:formatCode>0.0%</c:formatCode>
                <c:ptCount val="2"/>
                <c:pt idx="0">
                  <c:v>0.17882037533512066</c:v>
                </c:pt>
                <c:pt idx="1">
                  <c:v>0.18161805173362688</c:v>
                </c:pt>
              </c:numCache>
            </c:numRef>
          </c:val>
        </c:ser>
        <c:dLbls>
          <c:showLegendKey val="0"/>
          <c:showVal val="0"/>
          <c:showCatName val="0"/>
          <c:showSerName val="0"/>
          <c:showPercent val="0"/>
          <c:showBubbleSize val="0"/>
        </c:dLbls>
        <c:gapWidth val="82"/>
        <c:axId val="113013888"/>
        <c:axId val="113015424"/>
      </c:barChart>
      <c:catAx>
        <c:axId val="113013888"/>
        <c:scaling>
          <c:orientation val="minMax"/>
        </c:scaling>
        <c:delete val="0"/>
        <c:axPos val="b"/>
        <c:numFmt formatCode="General" sourceLinked="1"/>
        <c:majorTickMark val="out"/>
        <c:minorTickMark val="none"/>
        <c:tickLblPos val="nextTo"/>
        <c:txPr>
          <a:bodyPr/>
          <a:lstStyle/>
          <a:p>
            <a:pPr>
              <a:defRPr sz="900"/>
            </a:pPr>
            <a:endParaRPr lang="en-US"/>
          </a:p>
        </c:txPr>
        <c:crossAx val="113015424"/>
        <c:crosses val="autoZero"/>
        <c:auto val="1"/>
        <c:lblAlgn val="ctr"/>
        <c:lblOffset val="100"/>
        <c:noMultiLvlLbl val="0"/>
      </c:catAx>
      <c:valAx>
        <c:axId val="11301542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013888"/>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Respondents and non-respondents by tumour type</a:t>
            </a:r>
          </a:p>
        </c:rich>
      </c:tx>
      <c:layout>
        <c:manualLayout>
          <c:xMode val="edge"/>
          <c:yMode val="edge"/>
          <c:x val="0.13994649446655788"/>
          <c:y val="2.551438609574444E-2"/>
        </c:manualLayout>
      </c:layout>
      <c:overlay val="1"/>
    </c:title>
    <c:autoTitleDeleted val="0"/>
    <c:plotArea>
      <c:layout>
        <c:manualLayout>
          <c:layoutTarget val="inner"/>
          <c:xMode val="edge"/>
          <c:yMode val="edge"/>
          <c:x val="0.10595403439063418"/>
          <c:y val="0.21306906036428921"/>
          <c:w val="0.85540572937678971"/>
          <c:h val="0.67713742315664105"/>
        </c:manualLayout>
      </c:layout>
      <c:barChart>
        <c:barDir val="col"/>
        <c:grouping val="clustered"/>
        <c:varyColors val="0"/>
        <c:ser>
          <c:idx val="0"/>
          <c:order val="0"/>
          <c:tx>
            <c:strRef>
              <c:f>'response data data'!$E$2:$F$2</c:f>
              <c:strCache>
                <c:ptCount val="1"/>
                <c:pt idx="0">
                  <c:v>Respondent</c:v>
                </c:pt>
              </c:strCache>
            </c:strRef>
          </c:tx>
          <c:spPr>
            <a:solidFill>
              <a:schemeClr val="tx2"/>
            </a:solidFill>
          </c:spPr>
          <c:invertIfNegative val="0"/>
          <c:dLbls>
            <c:dLbl>
              <c:idx val="1"/>
              <c:spPr/>
              <c:txPr>
                <a:bodyPr rot="-5400000" vert="horz"/>
                <a:lstStyle/>
                <a:p>
                  <a:pPr>
                    <a:defRPr sz="8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800">
                    <a:solidFill>
                      <a:schemeClr val="bg1"/>
                    </a:solidFill>
                  </a:defRPr>
                </a:pPr>
                <a:endParaRPr lang="en-US"/>
              </a:p>
            </c:txPr>
            <c:dLblPos val="inBase"/>
            <c:showLegendKey val="0"/>
            <c:showVal val="1"/>
            <c:showCatName val="0"/>
            <c:showSerName val="0"/>
            <c:showPercent val="0"/>
            <c:showBubbleSize val="0"/>
            <c:showLeaderLines val="0"/>
          </c:dLbls>
          <c:cat>
            <c:strRef>
              <c:f>'response data data'!$C$14:$C$16</c:f>
              <c:strCache>
                <c:ptCount val="3"/>
                <c:pt idx="0">
                  <c:v>Colon</c:v>
                </c:pt>
                <c:pt idx="1">
                  <c:v>Rectosigmoid</c:v>
                </c:pt>
                <c:pt idx="2">
                  <c:v>Rectum</c:v>
                </c:pt>
              </c:strCache>
            </c:strRef>
          </c:cat>
          <c:val>
            <c:numRef>
              <c:f>'response data data'!$F$14:$F$16</c:f>
              <c:numCache>
                <c:formatCode>0.0%</c:formatCode>
                <c:ptCount val="3"/>
                <c:pt idx="0">
                  <c:v>0.62274103293275851</c:v>
                </c:pt>
                <c:pt idx="1">
                  <c:v>6.9351435648105683E-2</c:v>
                </c:pt>
                <c:pt idx="2">
                  <c:v>0.30790753141913585</c:v>
                </c:pt>
              </c:numCache>
            </c:numRef>
          </c:val>
        </c:ser>
        <c:ser>
          <c:idx val="1"/>
          <c:order val="1"/>
          <c:tx>
            <c:strRef>
              <c:f>'response data data'!$G$2:$H$2</c:f>
              <c:strCache>
                <c:ptCount val="1"/>
                <c:pt idx="0">
                  <c:v>Non-respondent</c:v>
                </c:pt>
              </c:strCache>
            </c:strRef>
          </c:tx>
          <c:spPr>
            <a:solidFill>
              <a:schemeClr val="accent1">
                <a:lumMod val="40000"/>
                <a:lumOff val="60000"/>
              </a:schemeClr>
            </a:solidFill>
          </c:spPr>
          <c:invertIfNegative val="0"/>
          <c:dLbls>
            <c:dLbl>
              <c:idx val="1"/>
              <c:layout>
                <c:manualLayout>
                  <c:x val="0"/>
                  <c:y val="8.0593294966398804E-2"/>
                </c:manualLayout>
              </c:layout>
              <c:dLblPos val="outEnd"/>
              <c:showLegendKey val="0"/>
              <c:showVal val="1"/>
              <c:showCatName val="0"/>
              <c:showSerName val="0"/>
              <c:showPercent val="0"/>
              <c:showBubbleSize val="0"/>
            </c:dLbl>
            <c:txPr>
              <a:bodyPr rot="-5400000" vert="horz"/>
              <a:lstStyle/>
              <a:p>
                <a:pPr>
                  <a:defRPr sz="800"/>
                </a:pPr>
                <a:endParaRPr lang="en-US"/>
              </a:p>
            </c:txPr>
            <c:dLblPos val="inBase"/>
            <c:showLegendKey val="0"/>
            <c:showVal val="1"/>
            <c:showCatName val="0"/>
            <c:showSerName val="0"/>
            <c:showPercent val="0"/>
            <c:showBubbleSize val="0"/>
            <c:showLeaderLines val="0"/>
          </c:dLbls>
          <c:cat>
            <c:strRef>
              <c:f>'response data data'!$C$14:$C$16</c:f>
              <c:strCache>
                <c:ptCount val="3"/>
                <c:pt idx="0">
                  <c:v>Colon</c:v>
                </c:pt>
                <c:pt idx="1">
                  <c:v>Rectosigmoid</c:v>
                </c:pt>
                <c:pt idx="2">
                  <c:v>Rectum</c:v>
                </c:pt>
              </c:strCache>
            </c:strRef>
          </c:cat>
          <c:val>
            <c:numRef>
              <c:f>'response data data'!$H$14:$H$16</c:f>
              <c:numCache>
                <c:formatCode>0.0%</c:formatCode>
                <c:ptCount val="3"/>
                <c:pt idx="0">
                  <c:v>0.6410580339518358</c:v>
                </c:pt>
                <c:pt idx="1">
                  <c:v>6.3718910382945124E-2</c:v>
                </c:pt>
                <c:pt idx="2">
                  <c:v>0.29522305566521911</c:v>
                </c:pt>
              </c:numCache>
            </c:numRef>
          </c:val>
        </c:ser>
        <c:dLbls>
          <c:showLegendKey val="0"/>
          <c:showVal val="0"/>
          <c:showCatName val="0"/>
          <c:showSerName val="0"/>
          <c:showPercent val="0"/>
          <c:showBubbleSize val="0"/>
        </c:dLbls>
        <c:gapWidth val="100"/>
        <c:axId val="103606912"/>
        <c:axId val="103682432"/>
      </c:barChart>
      <c:catAx>
        <c:axId val="103606912"/>
        <c:scaling>
          <c:orientation val="minMax"/>
        </c:scaling>
        <c:delete val="0"/>
        <c:axPos val="b"/>
        <c:majorTickMark val="out"/>
        <c:minorTickMark val="none"/>
        <c:tickLblPos val="nextTo"/>
        <c:txPr>
          <a:bodyPr rot="0" vert="horz"/>
          <a:lstStyle/>
          <a:p>
            <a:pPr>
              <a:defRPr sz="900"/>
            </a:pPr>
            <a:endParaRPr lang="en-US"/>
          </a:p>
        </c:txPr>
        <c:crossAx val="103682432"/>
        <c:crosses val="autoZero"/>
        <c:auto val="1"/>
        <c:lblAlgn val="ctr"/>
        <c:lblOffset val="100"/>
        <c:noMultiLvlLbl val="0"/>
      </c:catAx>
      <c:valAx>
        <c:axId val="10368243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03606912"/>
        <c:crosses val="autoZero"/>
        <c:crossBetween val="between"/>
      </c:valAx>
    </c:plotArea>
    <c:legend>
      <c:legendPos val="t"/>
      <c:layout>
        <c:manualLayout>
          <c:xMode val="edge"/>
          <c:yMode val="edge"/>
          <c:x val="0.1748966409886604"/>
          <c:y val="0.11403723378386559"/>
          <c:w val="0.61269927226295651"/>
          <c:h val="9.2274886772377926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a:t>
            </a:r>
            <a:r>
              <a:rPr lang="en-GB" baseline="0"/>
              <a:t> 'social distress'  </a:t>
            </a:r>
            <a:r>
              <a:rPr lang="en-GB"/>
              <a:t>by gender -  Overall</a:t>
            </a:r>
          </a:p>
        </c:rich>
      </c:tx>
      <c:layout>
        <c:manualLayout>
          <c:xMode val="edge"/>
          <c:yMode val="edge"/>
          <c:x val="0.17673437757067975"/>
          <c:y val="0.12787133936080278"/>
        </c:manualLayout>
      </c:layout>
      <c:overlay val="1"/>
      <c:spPr>
        <a:noFill/>
        <a:ln w="25400">
          <a:noFill/>
        </a:ln>
      </c:spPr>
    </c:title>
    <c:autoTitleDeleted val="0"/>
    <c:plotArea>
      <c:layout>
        <c:manualLayout>
          <c:layoutTarget val="inner"/>
          <c:xMode val="edge"/>
          <c:yMode val="edge"/>
          <c:x val="0.13810758934871192"/>
          <c:y val="0.12854036754240419"/>
          <c:w val="0.82353044019046739"/>
          <c:h val="0.77649387822503901"/>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15.0% </a:t>
                    </a:r>
                    <a:r>
                      <a:rPr lang="en-US" sz="1050" i="1"/>
                      <a:t>(n=1,603)</a:t>
                    </a:r>
                    <a:endParaRPr lang="en-US" i="1"/>
                  </a:p>
                </c:rich>
              </c:tx>
              <c:dLblPos val="inBase"/>
              <c:showLegendKey val="0"/>
              <c:showVal val="1"/>
              <c:showCatName val="0"/>
              <c:showSerName val="0"/>
              <c:showPercent val="0"/>
              <c:showBubbleSize val="0"/>
            </c:dLbl>
            <c:dLbl>
              <c:idx val="1"/>
              <c:tx>
                <c:rich>
                  <a:bodyPr/>
                  <a:lstStyle/>
                  <a:p>
                    <a:r>
                      <a:rPr lang="en-US" sz="1050"/>
                      <a:t>15.2% </a:t>
                    </a:r>
                    <a:r>
                      <a:rPr lang="en-US" sz="1050" i="1"/>
                      <a:t>(n=1,085)</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DATA_charts'!$B$97:$B$98</c:f>
              <c:strCache>
                <c:ptCount val="2"/>
                <c:pt idx="0">
                  <c:v>Male</c:v>
                </c:pt>
                <c:pt idx="1">
                  <c:v>Female</c:v>
                </c:pt>
              </c:strCache>
            </c:strRef>
          </c:cat>
          <c:val>
            <c:numRef>
              <c:f>'NATIONAL DATA_charts'!$F$97:$F$98</c:f>
              <c:numCache>
                <c:formatCode>0.0%</c:formatCode>
                <c:ptCount val="2"/>
                <c:pt idx="0">
                  <c:v>0.14960335977601494</c:v>
                </c:pt>
                <c:pt idx="1">
                  <c:v>0.15249472944483486</c:v>
                </c:pt>
              </c:numCache>
            </c:numRef>
          </c:val>
        </c:ser>
        <c:dLbls>
          <c:showLegendKey val="0"/>
          <c:showVal val="0"/>
          <c:showCatName val="0"/>
          <c:showSerName val="0"/>
          <c:showPercent val="0"/>
          <c:showBubbleSize val="0"/>
        </c:dLbls>
        <c:gapWidth val="82"/>
        <c:axId val="113031808"/>
        <c:axId val="113045888"/>
      </c:barChart>
      <c:catAx>
        <c:axId val="113031808"/>
        <c:scaling>
          <c:orientation val="minMax"/>
        </c:scaling>
        <c:delete val="0"/>
        <c:axPos val="b"/>
        <c:numFmt formatCode="General" sourceLinked="1"/>
        <c:majorTickMark val="out"/>
        <c:minorTickMark val="none"/>
        <c:tickLblPos val="nextTo"/>
        <c:txPr>
          <a:bodyPr/>
          <a:lstStyle/>
          <a:p>
            <a:pPr>
              <a:defRPr sz="900"/>
            </a:pPr>
            <a:endParaRPr lang="en-US"/>
          </a:p>
        </c:txPr>
        <c:crossAx val="113045888"/>
        <c:crosses val="autoZero"/>
        <c:auto val="1"/>
        <c:lblAlgn val="ctr"/>
        <c:lblOffset val="100"/>
        <c:noMultiLvlLbl val="0"/>
      </c:catAx>
      <c:valAx>
        <c:axId val="11304588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031808"/>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deprivation</a:t>
            </a:r>
            <a:r>
              <a:rPr lang="en-GB" baseline="0"/>
              <a:t> quintile</a:t>
            </a:r>
            <a:r>
              <a:rPr lang="en-GB"/>
              <a:t> - Colon</a:t>
            </a:r>
          </a:p>
        </c:rich>
      </c:tx>
      <c:layout>
        <c:manualLayout>
          <c:xMode val="edge"/>
          <c:yMode val="edge"/>
          <c:x val="0.21151825724706219"/>
          <c:y val="0.14020823277436312"/>
        </c:manualLayout>
      </c:layout>
      <c:overlay val="1"/>
      <c:spPr>
        <a:noFill/>
        <a:ln w="25400">
          <a:noFill/>
        </a:ln>
      </c:spPr>
    </c:title>
    <c:autoTitleDeleted val="0"/>
    <c:plotArea>
      <c:layout>
        <c:manualLayout>
          <c:layoutTarget val="inner"/>
          <c:xMode val="edge"/>
          <c:yMode val="edge"/>
          <c:x val="0.13130068773608508"/>
          <c:y val="0.12602069999553317"/>
          <c:w val="0.83317848592287025"/>
          <c:h val="0.7274720635443929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layout>
                <c:manualLayout>
                  <c:x val="-3.2291660310040621E-3"/>
                  <c:y val="0.14367653203328853"/>
                </c:manualLayout>
              </c:layout>
              <c:tx>
                <c:rich>
                  <a:bodyPr/>
                  <a:lstStyle/>
                  <a:p>
                    <a:r>
                      <a:rPr lang="en-US" sz="1050"/>
                      <a:t>10.2% </a:t>
                    </a:r>
                    <a:r>
                      <a:rPr lang="en-US" sz="1050" i="1"/>
                      <a:t>(n=305)</a:t>
                    </a:r>
                    <a:endParaRPr lang="en-US" i="1"/>
                  </a:p>
                </c:rich>
              </c:tx>
              <c:dLblPos val="outEnd"/>
              <c:showLegendKey val="0"/>
              <c:showVal val="1"/>
              <c:showCatName val="0"/>
              <c:showSerName val="0"/>
              <c:showPercent val="0"/>
              <c:showBubbleSize val="0"/>
            </c:dLbl>
            <c:dLbl>
              <c:idx val="1"/>
              <c:tx>
                <c:rich>
                  <a:bodyPr/>
                  <a:lstStyle/>
                  <a:p>
                    <a:r>
                      <a:rPr lang="en-US" sz="1050"/>
                      <a:t>12.1% </a:t>
                    </a:r>
                    <a:r>
                      <a:rPr lang="en-US" sz="1050" i="1"/>
                      <a:t>(n=335)</a:t>
                    </a:r>
                    <a:endParaRPr lang="en-US" i="1"/>
                  </a:p>
                </c:rich>
              </c:tx>
              <c:dLblPos val="inBase"/>
              <c:showLegendKey val="0"/>
              <c:showVal val="1"/>
              <c:showCatName val="0"/>
              <c:showSerName val="0"/>
              <c:showPercent val="0"/>
              <c:showBubbleSize val="0"/>
            </c:dLbl>
            <c:dLbl>
              <c:idx val="2"/>
              <c:tx>
                <c:rich>
                  <a:bodyPr/>
                  <a:lstStyle/>
                  <a:p>
                    <a:r>
                      <a:rPr lang="en-US" sz="1050"/>
                      <a:t>13.8% </a:t>
                    </a:r>
                    <a:r>
                      <a:rPr lang="en-US" sz="1050" i="1"/>
                      <a:t>(n=324)</a:t>
                    </a:r>
                    <a:endParaRPr lang="en-US" i="1"/>
                  </a:p>
                </c:rich>
              </c:tx>
              <c:dLblPos val="inBase"/>
              <c:showLegendKey val="0"/>
              <c:showVal val="1"/>
              <c:showCatName val="0"/>
              <c:showSerName val="0"/>
              <c:showPercent val="0"/>
              <c:showBubbleSize val="0"/>
            </c:dLbl>
            <c:dLbl>
              <c:idx val="3"/>
              <c:tx>
                <c:rich>
                  <a:bodyPr/>
                  <a:lstStyle/>
                  <a:p>
                    <a:r>
                      <a:rPr lang="en-US" sz="1050"/>
                      <a:t>16.7% </a:t>
                    </a:r>
                    <a:r>
                      <a:rPr lang="en-US" sz="1050" i="1"/>
                      <a:t>(n=290)</a:t>
                    </a:r>
                    <a:endParaRPr lang="en-US" i="1"/>
                  </a:p>
                </c:rich>
              </c:tx>
              <c:dLblPos val="inBase"/>
              <c:showLegendKey val="0"/>
              <c:showVal val="1"/>
              <c:showCatName val="0"/>
              <c:showSerName val="0"/>
              <c:showPercent val="0"/>
              <c:showBubbleSize val="0"/>
            </c:dLbl>
            <c:dLbl>
              <c:idx val="4"/>
              <c:tx>
                <c:rich>
                  <a:bodyPr/>
                  <a:lstStyle/>
                  <a:p>
                    <a:r>
                      <a:rPr lang="en-US" sz="1050"/>
                      <a:t>21.5% </a:t>
                    </a:r>
                    <a:r>
                      <a:rPr lang="en-US" sz="1050" i="1"/>
                      <a:t>(n=252)</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DATA_charts'!$B$99:$B$103</c:f>
              <c:strCache>
                <c:ptCount val="5"/>
                <c:pt idx="0">
                  <c:v>1 - least deprived</c:v>
                </c:pt>
                <c:pt idx="1">
                  <c:v>2</c:v>
                </c:pt>
                <c:pt idx="2">
                  <c:v>3</c:v>
                </c:pt>
                <c:pt idx="3">
                  <c:v>4</c:v>
                </c:pt>
                <c:pt idx="4">
                  <c:v>5 - most deprived</c:v>
                </c:pt>
              </c:strCache>
            </c:strRef>
          </c:cat>
          <c:val>
            <c:numRef>
              <c:f>'NATIONAL DATA_charts'!$C$99:$C$103</c:f>
              <c:numCache>
                <c:formatCode>0.0%</c:formatCode>
                <c:ptCount val="5"/>
                <c:pt idx="0">
                  <c:v>0.10193850267379681</c:v>
                </c:pt>
                <c:pt idx="1">
                  <c:v>0.12076423936553712</c:v>
                </c:pt>
                <c:pt idx="2">
                  <c:v>0.13775510204081631</c:v>
                </c:pt>
                <c:pt idx="3">
                  <c:v>0.16676250718803909</c:v>
                </c:pt>
                <c:pt idx="4">
                  <c:v>0.21465076660988075</c:v>
                </c:pt>
              </c:numCache>
            </c:numRef>
          </c:val>
        </c:ser>
        <c:dLbls>
          <c:showLegendKey val="0"/>
          <c:showVal val="0"/>
          <c:showCatName val="0"/>
          <c:showSerName val="0"/>
          <c:showPercent val="0"/>
          <c:showBubbleSize val="0"/>
        </c:dLbls>
        <c:gapWidth val="0"/>
        <c:axId val="113361280"/>
        <c:axId val="113362816"/>
      </c:barChart>
      <c:catAx>
        <c:axId val="113361280"/>
        <c:scaling>
          <c:orientation val="minMax"/>
        </c:scaling>
        <c:delete val="0"/>
        <c:axPos val="b"/>
        <c:numFmt formatCode="General" sourceLinked="1"/>
        <c:majorTickMark val="out"/>
        <c:minorTickMark val="none"/>
        <c:tickLblPos val="nextTo"/>
        <c:txPr>
          <a:bodyPr/>
          <a:lstStyle/>
          <a:p>
            <a:pPr>
              <a:defRPr sz="900"/>
            </a:pPr>
            <a:endParaRPr lang="en-US"/>
          </a:p>
        </c:txPr>
        <c:crossAx val="113362816"/>
        <c:crosses val="autoZero"/>
        <c:auto val="1"/>
        <c:lblAlgn val="ctr"/>
        <c:lblOffset val="100"/>
        <c:noMultiLvlLbl val="0"/>
      </c:catAx>
      <c:valAx>
        <c:axId val="11336281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361280"/>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deprivation quintile - Rectosigmoid</a:t>
            </a:r>
          </a:p>
        </c:rich>
      </c:tx>
      <c:layout>
        <c:manualLayout>
          <c:xMode val="edge"/>
          <c:yMode val="edge"/>
          <c:x val="0.19790343163815635"/>
          <c:y val="0.14504074794797139"/>
        </c:manualLayout>
      </c:layout>
      <c:overlay val="1"/>
      <c:spPr>
        <a:noFill/>
        <a:ln w="25400">
          <a:noFill/>
        </a:ln>
      </c:spPr>
    </c:title>
    <c:autoTitleDeleted val="0"/>
    <c:plotArea>
      <c:layout>
        <c:manualLayout>
          <c:layoutTarget val="inner"/>
          <c:xMode val="edge"/>
          <c:yMode val="edge"/>
          <c:x val="0.12468224366413125"/>
          <c:y val="0.13249246638028672"/>
          <c:w val="0.83206313628920237"/>
          <c:h val="0.72154985421087203"/>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6.4583337041366137E-3"/>
                  <c:y val="0.14886498310094079"/>
                </c:manualLayout>
              </c:layout>
              <c:tx>
                <c:rich>
                  <a:bodyPr/>
                  <a:lstStyle/>
                  <a:p>
                    <a:r>
                      <a:rPr lang="en-US" sz="1050"/>
                      <a:t>10.8% </a:t>
                    </a:r>
                  </a:p>
                  <a:p>
                    <a:r>
                      <a:rPr lang="en-US" sz="1050" i="1"/>
                      <a:t>(n=32)</a:t>
                    </a:r>
                    <a:endParaRPr lang="en-US" i="1"/>
                  </a:p>
                </c:rich>
              </c:tx>
              <c:dLblPos val="outEnd"/>
              <c:showLegendKey val="0"/>
              <c:showVal val="1"/>
              <c:showCatName val="0"/>
              <c:showSerName val="0"/>
              <c:showPercent val="0"/>
              <c:showBubbleSize val="0"/>
            </c:dLbl>
            <c:dLbl>
              <c:idx val="1"/>
              <c:layout>
                <c:manualLayout>
                  <c:x val="0"/>
                  <c:y val="0.15275841536433105"/>
                </c:manualLayout>
              </c:layout>
              <c:tx>
                <c:rich>
                  <a:bodyPr/>
                  <a:lstStyle/>
                  <a:p>
                    <a:r>
                      <a:rPr lang="en-US" sz="1050"/>
                      <a:t>11.0% </a:t>
                    </a:r>
                  </a:p>
                  <a:p>
                    <a:r>
                      <a:rPr lang="en-US" sz="1050" i="1"/>
                      <a:t>(n=34)</a:t>
                    </a:r>
                    <a:endParaRPr lang="en-US" i="1"/>
                  </a:p>
                </c:rich>
              </c:tx>
              <c:dLblPos val="outEnd"/>
              <c:showLegendKey val="0"/>
              <c:showVal val="1"/>
              <c:showCatName val="0"/>
              <c:showSerName val="0"/>
              <c:showPercent val="0"/>
              <c:showBubbleSize val="0"/>
            </c:dLbl>
            <c:dLbl>
              <c:idx val="2"/>
              <c:tx>
                <c:rich>
                  <a:bodyPr/>
                  <a:lstStyle/>
                  <a:p>
                    <a:r>
                      <a:rPr lang="en-US" sz="1050"/>
                      <a:t>14.9% </a:t>
                    </a:r>
                  </a:p>
                  <a:p>
                    <a:r>
                      <a:rPr lang="en-US" sz="1050" i="1"/>
                      <a:t>(n=39)</a:t>
                    </a:r>
                    <a:endParaRPr lang="en-US" i="1"/>
                  </a:p>
                </c:rich>
              </c:tx>
              <c:dLblPos val="inBase"/>
              <c:showLegendKey val="0"/>
              <c:showVal val="1"/>
              <c:showCatName val="0"/>
              <c:showSerName val="0"/>
              <c:showPercent val="0"/>
              <c:showBubbleSize val="0"/>
            </c:dLbl>
            <c:dLbl>
              <c:idx val="3"/>
              <c:tx>
                <c:rich>
                  <a:bodyPr/>
                  <a:lstStyle/>
                  <a:p>
                    <a:r>
                      <a:rPr lang="en-US" sz="1050"/>
                      <a:t>18.9% </a:t>
                    </a:r>
                  </a:p>
                  <a:p>
                    <a:r>
                      <a:rPr lang="en-US" sz="1050" i="1"/>
                      <a:t>(n=42)</a:t>
                    </a:r>
                    <a:endParaRPr lang="en-US" i="1"/>
                  </a:p>
                </c:rich>
              </c:tx>
              <c:dLblPos val="inBase"/>
              <c:showLegendKey val="0"/>
              <c:showVal val="1"/>
              <c:showCatName val="0"/>
              <c:showSerName val="0"/>
              <c:showPercent val="0"/>
              <c:showBubbleSize val="0"/>
            </c:dLbl>
            <c:dLbl>
              <c:idx val="4"/>
              <c:tx>
                <c:rich>
                  <a:bodyPr/>
                  <a:lstStyle/>
                  <a:p>
                    <a:r>
                      <a:rPr lang="en-US" sz="1050"/>
                      <a:t>23.2% </a:t>
                    </a:r>
                  </a:p>
                  <a:p>
                    <a:r>
                      <a:rPr lang="en-US" sz="1050" i="1"/>
                      <a:t>(n=38)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DATA_charts'!$B$99:$B$103</c:f>
              <c:strCache>
                <c:ptCount val="5"/>
                <c:pt idx="0">
                  <c:v>1 - least deprived</c:v>
                </c:pt>
                <c:pt idx="1">
                  <c:v>2</c:v>
                </c:pt>
                <c:pt idx="2">
                  <c:v>3</c:v>
                </c:pt>
                <c:pt idx="3">
                  <c:v>4</c:v>
                </c:pt>
                <c:pt idx="4">
                  <c:v>5 - most deprived</c:v>
                </c:pt>
              </c:strCache>
            </c:strRef>
          </c:cat>
          <c:val>
            <c:numRef>
              <c:f>'NATIONAL DATA_charts'!$D$99:$D$103</c:f>
              <c:numCache>
                <c:formatCode>0.0%</c:formatCode>
                <c:ptCount val="5"/>
                <c:pt idx="0">
                  <c:v>0.10774410774410774</c:v>
                </c:pt>
                <c:pt idx="1">
                  <c:v>0.1103896103896104</c:v>
                </c:pt>
                <c:pt idx="2">
                  <c:v>0.14942528735632185</c:v>
                </c:pt>
                <c:pt idx="3">
                  <c:v>0.1891891891891892</c:v>
                </c:pt>
                <c:pt idx="4">
                  <c:v>0.23170731707317074</c:v>
                </c:pt>
              </c:numCache>
            </c:numRef>
          </c:val>
        </c:ser>
        <c:dLbls>
          <c:showLegendKey val="0"/>
          <c:showVal val="0"/>
          <c:showCatName val="0"/>
          <c:showSerName val="0"/>
          <c:showPercent val="0"/>
          <c:showBubbleSize val="0"/>
        </c:dLbls>
        <c:gapWidth val="0"/>
        <c:axId val="113723264"/>
        <c:axId val="113724800"/>
      </c:barChart>
      <c:catAx>
        <c:axId val="113723264"/>
        <c:scaling>
          <c:orientation val="minMax"/>
        </c:scaling>
        <c:delete val="0"/>
        <c:axPos val="b"/>
        <c:numFmt formatCode="General" sourceLinked="1"/>
        <c:majorTickMark val="out"/>
        <c:minorTickMark val="none"/>
        <c:tickLblPos val="nextTo"/>
        <c:txPr>
          <a:bodyPr/>
          <a:lstStyle/>
          <a:p>
            <a:pPr>
              <a:defRPr sz="900"/>
            </a:pPr>
            <a:endParaRPr lang="en-US"/>
          </a:p>
        </c:txPr>
        <c:crossAx val="113724800"/>
        <c:crosses val="autoZero"/>
        <c:auto val="1"/>
        <c:lblAlgn val="ctr"/>
        <c:lblOffset val="100"/>
        <c:noMultiLvlLbl val="0"/>
      </c:catAx>
      <c:valAx>
        <c:axId val="11372480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723264"/>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deprivation quintile - Rectum</a:t>
            </a:r>
          </a:p>
        </c:rich>
      </c:tx>
      <c:layout>
        <c:manualLayout>
          <c:xMode val="edge"/>
          <c:yMode val="edge"/>
          <c:x val="0.22902585476087189"/>
          <c:y val="0.15142251191836303"/>
        </c:manualLayout>
      </c:layout>
      <c:overlay val="1"/>
      <c:spPr>
        <a:noFill/>
        <a:ln w="25400">
          <a:noFill/>
        </a:ln>
      </c:spPr>
    </c:title>
    <c:autoTitleDeleted val="0"/>
    <c:plotArea>
      <c:layout>
        <c:manualLayout>
          <c:layoutTarget val="inner"/>
          <c:xMode val="edge"/>
          <c:yMode val="edge"/>
          <c:x val="0.13775510204081631"/>
          <c:y val="0.1348130089895741"/>
          <c:w val="0.82397959183673475"/>
          <c:h val="0.71788658566683772"/>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14.2% </a:t>
                    </a:r>
                    <a:r>
                      <a:rPr lang="en-US" sz="1050" i="1"/>
                      <a:t>(n=198)</a:t>
                    </a:r>
                    <a:endParaRPr lang="en-US" i="1"/>
                  </a:p>
                </c:rich>
              </c:tx>
              <c:dLblPos val="inBase"/>
              <c:showLegendKey val="0"/>
              <c:showVal val="1"/>
              <c:showCatName val="0"/>
              <c:showSerName val="0"/>
              <c:showPercent val="0"/>
              <c:showBubbleSize val="0"/>
            </c:dLbl>
            <c:dLbl>
              <c:idx val="1"/>
              <c:tx>
                <c:rich>
                  <a:bodyPr/>
                  <a:lstStyle/>
                  <a:p>
                    <a:r>
                      <a:rPr lang="en-US" sz="1050"/>
                      <a:t>14.9% </a:t>
                    </a:r>
                    <a:r>
                      <a:rPr lang="en-US" sz="1050" i="1"/>
                      <a:t>(n=201)</a:t>
                    </a:r>
                    <a:endParaRPr lang="en-US" i="1"/>
                  </a:p>
                </c:rich>
              </c:tx>
              <c:dLblPos val="inBase"/>
              <c:showLegendKey val="0"/>
              <c:showVal val="1"/>
              <c:showCatName val="0"/>
              <c:showSerName val="0"/>
              <c:showPercent val="0"/>
              <c:showBubbleSize val="0"/>
            </c:dLbl>
            <c:dLbl>
              <c:idx val="2"/>
              <c:tx>
                <c:rich>
                  <a:bodyPr/>
                  <a:lstStyle/>
                  <a:p>
                    <a:r>
                      <a:rPr lang="en-US" sz="1050"/>
                      <a:t>18.6% </a:t>
                    </a:r>
                    <a:r>
                      <a:rPr lang="en-US" sz="1050" i="1"/>
                      <a:t>(n=232)</a:t>
                    </a:r>
                    <a:endParaRPr lang="en-US" i="1"/>
                  </a:p>
                </c:rich>
              </c:tx>
              <c:dLblPos val="inBase"/>
              <c:showLegendKey val="0"/>
              <c:showVal val="1"/>
              <c:showCatName val="0"/>
              <c:showSerName val="0"/>
              <c:showPercent val="0"/>
              <c:showBubbleSize val="0"/>
            </c:dLbl>
            <c:dLbl>
              <c:idx val="3"/>
              <c:tx>
                <c:rich>
                  <a:bodyPr/>
                  <a:lstStyle/>
                  <a:p>
                    <a:r>
                      <a:rPr lang="en-US" sz="1050"/>
                      <a:t>21.2% </a:t>
                    </a:r>
                    <a:r>
                      <a:rPr lang="en-US" sz="1050" i="1"/>
                      <a:t>(n=198)</a:t>
                    </a:r>
                    <a:endParaRPr lang="en-US" i="1"/>
                  </a:p>
                </c:rich>
              </c:tx>
              <c:dLblPos val="inBase"/>
              <c:showLegendKey val="0"/>
              <c:showVal val="1"/>
              <c:showCatName val="0"/>
              <c:showSerName val="0"/>
              <c:showPercent val="0"/>
              <c:showBubbleSize val="0"/>
            </c:dLbl>
            <c:dLbl>
              <c:idx val="4"/>
              <c:tx>
                <c:rich>
                  <a:bodyPr/>
                  <a:lstStyle/>
                  <a:p>
                    <a:r>
                      <a:rPr lang="en-US" sz="1050"/>
                      <a:t>27.0% </a:t>
                    </a:r>
                    <a:r>
                      <a:rPr lang="en-US" sz="1050" i="1"/>
                      <a:t>(n=168)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DATA_charts'!$B$99:$B$103</c:f>
              <c:strCache>
                <c:ptCount val="5"/>
                <c:pt idx="0">
                  <c:v>1 - least deprived</c:v>
                </c:pt>
                <c:pt idx="1">
                  <c:v>2</c:v>
                </c:pt>
                <c:pt idx="2">
                  <c:v>3</c:v>
                </c:pt>
                <c:pt idx="3">
                  <c:v>4</c:v>
                </c:pt>
                <c:pt idx="4">
                  <c:v>5 - most deprived</c:v>
                </c:pt>
              </c:strCache>
            </c:strRef>
          </c:cat>
          <c:val>
            <c:numRef>
              <c:f>'NATIONAL DATA_charts'!$E$99:$E$103</c:f>
              <c:numCache>
                <c:formatCode>0.0%</c:formatCode>
                <c:ptCount val="5"/>
                <c:pt idx="0">
                  <c:v>0.14213926776740848</c:v>
                </c:pt>
                <c:pt idx="1">
                  <c:v>0.14855875831485588</c:v>
                </c:pt>
                <c:pt idx="2">
                  <c:v>0.18634538152610441</c:v>
                </c:pt>
                <c:pt idx="3">
                  <c:v>0.21221864951768488</c:v>
                </c:pt>
                <c:pt idx="4">
                  <c:v>0.2696629213483146</c:v>
                </c:pt>
              </c:numCache>
            </c:numRef>
          </c:val>
        </c:ser>
        <c:dLbls>
          <c:showLegendKey val="0"/>
          <c:showVal val="0"/>
          <c:showCatName val="0"/>
          <c:showSerName val="0"/>
          <c:showPercent val="0"/>
          <c:showBubbleSize val="0"/>
        </c:dLbls>
        <c:gapWidth val="0"/>
        <c:axId val="113782144"/>
        <c:axId val="113804416"/>
      </c:barChart>
      <c:catAx>
        <c:axId val="113782144"/>
        <c:scaling>
          <c:orientation val="minMax"/>
        </c:scaling>
        <c:delete val="0"/>
        <c:axPos val="b"/>
        <c:numFmt formatCode="General" sourceLinked="1"/>
        <c:majorTickMark val="out"/>
        <c:minorTickMark val="none"/>
        <c:tickLblPos val="nextTo"/>
        <c:txPr>
          <a:bodyPr/>
          <a:lstStyle/>
          <a:p>
            <a:pPr>
              <a:defRPr sz="900"/>
            </a:pPr>
            <a:endParaRPr lang="en-US"/>
          </a:p>
        </c:txPr>
        <c:crossAx val="113804416"/>
        <c:crosses val="autoZero"/>
        <c:auto val="1"/>
        <c:lblAlgn val="ctr"/>
        <c:lblOffset val="100"/>
        <c:noMultiLvlLbl val="0"/>
      </c:catAx>
      <c:valAx>
        <c:axId val="11380441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782144"/>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deprivation quintile -  Overall</a:t>
            </a:r>
          </a:p>
        </c:rich>
      </c:tx>
      <c:layout>
        <c:manualLayout>
          <c:xMode val="edge"/>
          <c:yMode val="edge"/>
          <c:x val="0.21019023093368155"/>
          <c:y val="0.16064793318051432"/>
        </c:manualLayout>
      </c:layout>
      <c:overlay val="1"/>
      <c:spPr>
        <a:noFill/>
        <a:ln w="25400">
          <a:noFill/>
        </a:ln>
      </c:spPr>
    </c:title>
    <c:autoTitleDeleted val="0"/>
    <c:plotArea>
      <c:layout>
        <c:manualLayout>
          <c:layoutTarget val="inner"/>
          <c:xMode val="edge"/>
          <c:yMode val="edge"/>
          <c:x val="0.13740492158904261"/>
          <c:y val="0.13417014591909582"/>
          <c:w val="0.82442952953425552"/>
          <c:h val="0.7193225597072922"/>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layout>
                <c:manualLayout>
                  <c:x val="0"/>
                  <c:y val="0.14631597172535871"/>
                </c:manualLayout>
              </c:layout>
              <c:tx>
                <c:rich>
                  <a:bodyPr/>
                  <a:lstStyle/>
                  <a:p>
                    <a:r>
                      <a:rPr lang="en-US" sz="1050"/>
                      <a:t>11.4% </a:t>
                    </a:r>
                    <a:r>
                      <a:rPr lang="en-US" sz="1050" i="1"/>
                      <a:t>(n=535)</a:t>
                    </a:r>
                    <a:endParaRPr lang="en-US" i="1"/>
                  </a:p>
                </c:rich>
              </c:tx>
              <c:dLblPos val="outEnd"/>
              <c:showLegendKey val="0"/>
              <c:showVal val="1"/>
              <c:showCatName val="0"/>
              <c:showSerName val="0"/>
              <c:showPercent val="0"/>
              <c:showBubbleSize val="0"/>
            </c:dLbl>
            <c:dLbl>
              <c:idx val="1"/>
              <c:tx>
                <c:rich>
                  <a:bodyPr/>
                  <a:lstStyle/>
                  <a:p>
                    <a:r>
                      <a:rPr lang="en-US" sz="1050"/>
                      <a:t>12.9% </a:t>
                    </a:r>
                    <a:r>
                      <a:rPr lang="en-US" sz="1050" i="1"/>
                      <a:t>(n=570)</a:t>
                    </a:r>
                    <a:endParaRPr lang="en-US" i="1"/>
                  </a:p>
                </c:rich>
              </c:tx>
              <c:dLblPos val="inBase"/>
              <c:showLegendKey val="0"/>
              <c:showVal val="1"/>
              <c:showCatName val="0"/>
              <c:showSerName val="0"/>
              <c:showPercent val="0"/>
              <c:showBubbleSize val="0"/>
            </c:dLbl>
            <c:dLbl>
              <c:idx val="2"/>
              <c:tx>
                <c:rich>
                  <a:bodyPr/>
                  <a:lstStyle/>
                  <a:p>
                    <a:r>
                      <a:rPr lang="en-US" sz="1050"/>
                      <a:t>15.4% </a:t>
                    </a:r>
                    <a:r>
                      <a:rPr lang="en-US" sz="1050" i="1"/>
                      <a:t>(n=595)</a:t>
                    </a:r>
                    <a:endParaRPr lang="en-US" i="1"/>
                  </a:p>
                </c:rich>
              </c:tx>
              <c:dLblPos val="inBase"/>
              <c:showLegendKey val="0"/>
              <c:showVal val="1"/>
              <c:showCatName val="0"/>
              <c:showSerName val="0"/>
              <c:showPercent val="0"/>
              <c:showBubbleSize val="0"/>
            </c:dLbl>
            <c:dLbl>
              <c:idx val="3"/>
              <c:tx>
                <c:rich>
                  <a:bodyPr/>
                  <a:lstStyle/>
                  <a:p>
                    <a:r>
                      <a:rPr lang="en-US" sz="1050"/>
                      <a:t>18.3% </a:t>
                    </a:r>
                    <a:r>
                      <a:rPr lang="en-US" sz="1050" i="1"/>
                      <a:t>(n=530)</a:t>
                    </a:r>
                    <a:endParaRPr lang="en-US" i="1"/>
                  </a:p>
                </c:rich>
              </c:tx>
              <c:dLblPos val="inBase"/>
              <c:showLegendKey val="0"/>
              <c:showVal val="1"/>
              <c:showCatName val="0"/>
              <c:showSerName val="0"/>
              <c:showPercent val="0"/>
              <c:showBubbleSize val="0"/>
            </c:dLbl>
            <c:dLbl>
              <c:idx val="4"/>
              <c:tx>
                <c:rich>
                  <a:bodyPr/>
                  <a:lstStyle/>
                  <a:p>
                    <a:r>
                      <a:rPr lang="en-US" sz="1050"/>
                      <a:t>23.4% </a:t>
                    </a:r>
                    <a:r>
                      <a:rPr lang="en-US" sz="1050" i="1"/>
                      <a:t>(n=458)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DATA_charts'!$B$99:$B$103</c:f>
              <c:strCache>
                <c:ptCount val="5"/>
                <c:pt idx="0">
                  <c:v>1 - least deprived</c:v>
                </c:pt>
                <c:pt idx="1">
                  <c:v>2</c:v>
                </c:pt>
                <c:pt idx="2">
                  <c:v>3</c:v>
                </c:pt>
                <c:pt idx="3">
                  <c:v>4</c:v>
                </c:pt>
                <c:pt idx="4">
                  <c:v>5 - most deprived</c:v>
                </c:pt>
              </c:strCache>
            </c:strRef>
          </c:cat>
          <c:val>
            <c:numRef>
              <c:f>'NATIONAL DATA_charts'!$F$99:$F$103</c:f>
              <c:numCache>
                <c:formatCode>0.0%</c:formatCode>
                <c:ptCount val="5"/>
                <c:pt idx="0">
                  <c:v>0.11426740709098676</c:v>
                </c:pt>
                <c:pt idx="1">
                  <c:v>0.12852311161217586</c:v>
                </c:pt>
                <c:pt idx="2">
                  <c:v>0.15422498703991705</c:v>
                </c:pt>
                <c:pt idx="3">
                  <c:v>0.18313752591568766</c:v>
                </c:pt>
                <c:pt idx="4">
                  <c:v>0.23355430902600713</c:v>
                </c:pt>
              </c:numCache>
            </c:numRef>
          </c:val>
        </c:ser>
        <c:dLbls>
          <c:showLegendKey val="0"/>
          <c:showVal val="0"/>
          <c:showCatName val="0"/>
          <c:showSerName val="0"/>
          <c:showPercent val="0"/>
          <c:showBubbleSize val="0"/>
        </c:dLbls>
        <c:gapWidth val="0"/>
        <c:axId val="113824896"/>
        <c:axId val="113826432"/>
      </c:barChart>
      <c:catAx>
        <c:axId val="113824896"/>
        <c:scaling>
          <c:orientation val="minMax"/>
        </c:scaling>
        <c:delete val="0"/>
        <c:axPos val="b"/>
        <c:numFmt formatCode="General" sourceLinked="1"/>
        <c:majorTickMark val="out"/>
        <c:minorTickMark val="none"/>
        <c:tickLblPos val="nextTo"/>
        <c:txPr>
          <a:bodyPr/>
          <a:lstStyle/>
          <a:p>
            <a:pPr>
              <a:defRPr sz="900"/>
            </a:pPr>
            <a:endParaRPr lang="en-US"/>
          </a:p>
        </c:txPr>
        <c:crossAx val="113826432"/>
        <c:crosses val="autoZero"/>
        <c:auto val="1"/>
        <c:lblAlgn val="ctr"/>
        <c:lblOffset val="100"/>
        <c:noMultiLvlLbl val="0"/>
      </c:catAx>
      <c:valAx>
        <c:axId val="11382643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824896"/>
        <c:crosses val="autoZero"/>
        <c:crossBetween val="between"/>
        <c:majorUnit val="0.1"/>
      </c:valAx>
    </c:plotArea>
    <c:plotVisOnly val="1"/>
    <c:dispBlanksAs val="gap"/>
    <c:showDLblsOverMax val="0"/>
  </c:chart>
  <c:printSettings>
    <c:headerFooter/>
    <c:pageMargins b="1" l="0.75" r="0.75"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disease status  - Colon</a:t>
            </a:r>
          </a:p>
        </c:rich>
      </c:tx>
      <c:layout>
        <c:manualLayout>
          <c:xMode val="edge"/>
          <c:yMode val="edge"/>
          <c:x val="0.19561522238660328"/>
          <c:y val="0.15914649858123089"/>
        </c:manualLayout>
      </c:layout>
      <c:overlay val="1"/>
      <c:spPr>
        <a:noFill/>
        <a:ln w="25400">
          <a:noFill/>
        </a:ln>
      </c:spPr>
    </c:title>
    <c:autoTitleDeleted val="0"/>
    <c:plotArea>
      <c:layout>
        <c:manualLayout>
          <c:layoutTarget val="inner"/>
          <c:xMode val="edge"/>
          <c:yMode val="edge"/>
          <c:x val="0.1370560074159356"/>
          <c:y val="0.15290164323458993"/>
          <c:w val="0.82487411870701977"/>
          <c:h val="0.71726081620537419"/>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layout>
                <c:manualLayout>
                  <c:x val="0"/>
                  <c:y val="0.13689966643457802"/>
                </c:manualLayout>
              </c:layout>
              <c:tx>
                <c:rich>
                  <a:bodyPr/>
                  <a:lstStyle/>
                  <a:p>
                    <a:r>
                      <a:rPr lang="en-US" sz="1050"/>
                      <a:t>9.9% </a:t>
                    </a:r>
                  </a:p>
                  <a:p>
                    <a:r>
                      <a:rPr lang="en-US" sz="1050" i="1"/>
                      <a:t>(n=869)</a:t>
                    </a:r>
                    <a:endParaRPr lang="en-US" i="1"/>
                  </a:p>
                </c:rich>
              </c:tx>
              <c:dLblPos val="outEnd"/>
              <c:showLegendKey val="0"/>
              <c:showVal val="1"/>
              <c:showCatName val="0"/>
              <c:showSerName val="0"/>
              <c:showPercent val="0"/>
              <c:showBubbleSize val="0"/>
            </c:dLbl>
            <c:dLbl>
              <c:idx val="1"/>
              <c:tx>
                <c:rich>
                  <a:bodyPr/>
                  <a:lstStyle/>
                  <a:p>
                    <a:r>
                      <a:rPr lang="en-US" sz="1050"/>
                      <a:t>37.0% </a:t>
                    </a:r>
                    <a:r>
                      <a:rPr lang="en-US" sz="1050" i="1"/>
                      <a:t>(n=170)</a:t>
                    </a:r>
                    <a:endParaRPr lang="en-US" i="1"/>
                  </a:p>
                </c:rich>
              </c:tx>
              <c:dLblPos val="inBase"/>
              <c:showLegendKey val="0"/>
              <c:showVal val="1"/>
              <c:showCatName val="0"/>
              <c:showSerName val="0"/>
              <c:showPercent val="0"/>
              <c:showBubbleSize val="0"/>
            </c:dLbl>
            <c:dLbl>
              <c:idx val="2"/>
              <c:tx>
                <c:rich>
                  <a:bodyPr/>
                  <a:lstStyle/>
                  <a:p>
                    <a:r>
                      <a:rPr lang="en-US" sz="1050"/>
                      <a:t>23.2% </a:t>
                    </a:r>
                  </a:p>
                  <a:p>
                    <a:r>
                      <a:rPr lang="en-US" sz="1050" i="1"/>
                      <a:t>(n=23)</a:t>
                    </a:r>
                    <a:endParaRPr lang="en-US" i="1"/>
                  </a:p>
                </c:rich>
              </c:tx>
              <c:dLblPos val="inBase"/>
              <c:showLegendKey val="0"/>
              <c:showVal val="1"/>
              <c:showCatName val="0"/>
              <c:showSerName val="0"/>
              <c:showPercent val="0"/>
              <c:showBubbleSize val="0"/>
            </c:dLbl>
            <c:dLbl>
              <c:idx val="3"/>
              <c:tx>
                <c:rich>
                  <a:bodyPr/>
                  <a:lstStyle/>
                  <a:p>
                    <a:r>
                      <a:rPr lang="en-US" sz="1050"/>
                      <a:t>28.7% </a:t>
                    </a:r>
                  </a:p>
                  <a:p>
                    <a:r>
                      <a:rPr lang="en-US" sz="1050" i="1"/>
                      <a:t>(n=90)</a:t>
                    </a:r>
                    <a:endParaRPr lang="en-US" i="1"/>
                  </a:p>
                </c:rich>
              </c:tx>
              <c:dLblPos val="inBase"/>
              <c:showLegendKey val="0"/>
              <c:showVal val="1"/>
              <c:showCatName val="0"/>
              <c:showSerName val="0"/>
              <c:showPercent val="0"/>
              <c:showBubbleSize val="0"/>
            </c:dLbl>
            <c:dLbl>
              <c:idx val="4"/>
              <c:tx>
                <c:rich>
                  <a:bodyPr/>
                  <a:lstStyle/>
                  <a:p>
                    <a:r>
                      <a:rPr lang="en-US" sz="1050"/>
                      <a:t>28.9% </a:t>
                    </a:r>
                    <a:r>
                      <a:rPr lang="en-US" sz="1050" i="1"/>
                      <a:t>(n=267)</a:t>
                    </a:r>
                    <a:endParaRPr lang="en-US" i="1"/>
                  </a:p>
                </c:rich>
              </c:tx>
              <c:dLblPos val="inBase"/>
              <c:showLegendKey val="0"/>
              <c:showVal val="1"/>
              <c:showCatName val="0"/>
              <c:showSerName val="0"/>
              <c:showPercent val="0"/>
              <c:showBubbleSize val="0"/>
            </c:dLbl>
            <c:dLbl>
              <c:idx val="5"/>
              <c:tx>
                <c:rich>
                  <a:bodyPr/>
                  <a:lstStyle/>
                  <a:p>
                    <a:r>
                      <a:rPr lang="en-US" sz="1050"/>
                      <a:t>18.3%</a:t>
                    </a:r>
                  </a:p>
                  <a:p>
                    <a:r>
                      <a:rPr lang="en-US" sz="1050" i="1"/>
                      <a:t>(n=87)</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DATA_charts'!$B$104:$B$109</c:f>
              <c:strCache>
                <c:ptCount val="6"/>
                <c:pt idx="0">
                  <c:v>Remission</c:v>
                </c:pt>
                <c:pt idx="1">
                  <c:v>Treated but present</c:v>
                </c:pt>
                <c:pt idx="2">
                  <c:v>No treatment</c:v>
                </c:pt>
                <c:pt idx="3">
                  <c:v>Recurrence</c:v>
                </c:pt>
                <c:pt idx="4">
                  <c:v>Not certain</c:v>
                </c:pt>
                <c:pt idx="5">
                  <c:v>No response</c:v>
                </c:pt>
              </c:strCache>
            </c:strRef>
          </c:cat>
          <c:val>
            <c:numRef>
              <c:f>'NATIONAL DATA_charts'!$C$104:$C$109</c:f>
              <c:numCache>
                <c:formatCode>0.0%</c:formatCode>
                <c:ptCount val="6"/>
                <c:pt idx="0">
                  <c:v>9.9212238840050232E-2</c:v>
                </c:pt>
                <c:pt idx="1">
                  <c:v>0.36956521739130432</c:v>
                </c:pt>
                <c:pt idx="2">
                  <c:v>0.23232323232323232</c:v>
                </c:pt>
                <c:pt idx="3">
                  <c:v>0.28662420382165604</c:v>
                </c:pt>
                <c:pt idx="4">
                  <c:v>0.28927410617551463</c:v>
                </c:pt>
                <c:pt idx="5">
                  <c:v>0.18277310924369747</c:v>
                </c:pt>
              </c:numCache>
            </c:numRef>
          </c:val>
        </c:ser>
        <c:dLbls>
          <c:showLegendKey val="0"/>
          <c:showVal val="0"/>
          <c:showCatName val="0"/>
          <c:showSerName val="0"/>
          <c:showPercent val="0"/>
          <c:showBubbleSize val="0"/>
        </c:dLbls>
        <c:gapWidth val="0"/>
        <c:axId val="113880064"/>
        <c:axId val="113914624"/>
      </c:barChart>
      <c:catAx>
        <c:axId val="113880064"/>
        <c:scaling>
          <c:orientation val="minMax"/>
        </c:scaling>
        <c:delete val="0"/>
        <c:axPos val="b"/>
        <c:numFmt formatCode="General" sourceLinked="1"/>
        <c:majorTickMark val="out"/>
        <c:minorTickMark val="none"/>
        <c:tickLblPos val="nextTo"/>
        <c:txPr>
          <a:bodyPr/>
          <a:lstStyle/>
          <a:p>
            <a:pPr>
              <a:defRPr sz="800"/>
            </a:pPr>
            <a:endParaRPr lang="en-US"/>
          </a:p>
        </c:txPr>
        <c:crossAx val="113914624"/>
        <c:crosses val="autoZero"/>
        <c:auto val="1"/>
        <c:lblAlgn val="ctr"/>
        <c:lblOffset val="100"/>
        <c:noMultiLvlLbl val="0"/>
      </c:catAx>
      <c:valAx>
        <c:axId val="11391462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880064"/>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disease status - Rectosigmoid</a:t>
            </a:r>
          </a:p>
        </c:rich>
      </c:tx>
      <c:layout>
        <c:manualLayout>
          <c:xMode val="edge"/>
          <c:yMode val="edge"/>
          <c:x val="0.13905421631346684"/>
          <c:y val="0.11146524131586433"/>
        </c:manualLayout>
      </c:layout>
      <c:overlay val="1"/>
      <c:spPr>
        <a:noFill/>
        <a:ln w="25400">
          <a:noFill/>
        </a:ln>
      </c:spPr>
    </c:title>
    <c:autoTitleDeleted val="0"/>
    <c:plotArea>
      <c:layout>
        <c:manualLayout>
          <c:layoutTarget val="inner"/>
          <c:xMode val="edge"/>
          <c:yMode val="edge"/>
          <c:x val="0.13775510204081631"/>
          <c:y val="0.11506292759426971"/>
          <c:w val="0.82397959183673475"/>
          <c:h val="0.74879238505458467"/>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0"/>
                  <c:y val="0.16443700787401574"/>
                </c:manualLayout>
              </c:layout>
              <c:tx>
                <c:rich>
                  <a:bodyPr/>
                  <a:lstStyle/>
                  <a:p>
                    <a:r>
                      <a:rPr lang="en-US" sz="1050"/>
                      <a:t>11.6% </a:t>
                    </a:r>
                    <a:r>
                      <a:rPr lang="en-US" sz="1050" i="1"/>
                      <a:t>(n=114)</a:t>
                    </a:r>
                    <a:endParaRPr lang="en-US" i="1"/>
                  </a:p>
                </c:rich>
              </c:tx>
              <c:dLblPos val="outEnd"/>
              <c:showLegendKey val="0"/>
              <c:showVal val="1"/>
              <c:showCatName val="0"/>
              <c:showSerName val="0"/>
              <c:showPercent val="0"/>
              <c:showBubbleSize val="0"/>
            </c:dLbl>
            <c:dLbl>
              <c:idx val="1"/>
              <c:tx>
                <c:rich>
                  <a:bodyPr/>
                  <a:lstStyle/>
                  <a:p>
                    <a:r>
                      <a:rPr lang="en-US" sz="1050"/>
                      <a:t>27.4% </a:t>
                    </a:r>
                  </a:p>
                  <a:p>
                    <a:r>
                      <a:rPr lang="en-US" sz="1050" i="1"/>
                      <a:t>(n=23)</a:t>
                    </a:r>
                    <a:endParaRPr lang="en-US" i="1"/>
                  </a:p>
                </c:rich>
              </c:tx>
              <c:dLblPos val="inBase"/>
              <c:showLegendKey val="0"/>
              <c:showVal val="1"/>
              <c:showCatName val="0"/>
              <c:showSerName val="0"/>
              <c:showPercent val="0"/>
              <c:showBubbleSize val="0"/>
            </c:dLbl>
            <c:dLbl>
              <c:idx val="2"/>
              <c:tx>
                <c:rich>
                  <a:bodyPr/>
                  <a:lstStyle/>
                  <a:p>
                    <a:r>
                      <a:rPr lang="en-US" sz="1050"/>
                      <a:t>33.3%</a:t>
                    </a:r>
                  </a:p>
                  <a:p>
                    <a:r>
                      <a:rPr lang="en-US" sz="1050" i="1"/>
                      <a:t>(n=4)</a:t>
                    </a:r>
                    <a:endParaRPr lang="en-US" i="1"/>
                  </a:p>
                </c:rich>
              </c:tx>
              <c:dLblPos val="inBase"/>
              <c:showLegendKey val="0"/>
              <c:showVal val="1"/>
              <c:showCatName val="0"/>
              <c:showSerName val="0"/>
              <c:showPercent val="0"/>
              <c:showBubbleSize val="0"/>
            </c:dLbl>
            <c:dLbl>
              <c:idx val="3"/>
              <c:tx>
                <c:rich>
                  <a:bodyPr/>
                  <a:lstStyle/>
                  <a:p>
                    <a:r>
                      <a:rPr lang="en-US" sz="1050"/>
                      <a:t>37.0% </a:t>
                    </a:r>
                  </a:p>
                  <a:p>
                    <a:r>
                      <a:rPr lang="en-US" sz="1050" i="1"/>
                      <a:t>(n=10)</a:t>
                    </a:r>
                    <a:endParaRPr lang="en-US" i="1"/>
                  </a:p>
                </c:rich>
              </c:tx>
              <c:dLblPos val="inBase"/>
              <c:showLegendKey val="0"/>
              <c:showVal val="1"/>
              <c:showCatName val="0"/>
              <c:showSerName val="0"/>
              <c:showPercent val="0"/>
              <c:showBubbleSize val="0"/>
            </c:dLbl>
            <c:dLbl>
              <c:idx val="4"/>
              <c:tx>
                <c:rich>
                  <a:bodyPr/>
                  <a:lstStyle/>
                  <a:p>
                    <a:r>
                      <a:rPr lang="en-US" sz="1050"/>
                      <a:t>30.4% </a:t>
                    </a:r>
                  </a:p>
                  <a:p>
                    <a:r>
                      <a:rPr lang="en-US" sz="1050" i="1"/>
                      <a:t>(n=31)</a:t>
                    </a:r>
                    <a:endParaRPr lang="en-US" i="1"/>
                  </a:p>
                </c:rich>
              </c:tx>
              <c:dLblPos val="inBase"/>
              <c:showLegendKey val="0"/>
              <c:showVal val="1"/>
              <c:showCatName val="0"/>
              <c:showSerName val="0"/>
              <c:showPercent val="0"/>
              <c:showBubbleSize val="0"/>
            </c:dLbl>
            <c:dLbl>
              <c:idx val="5"/>
              <c:layout>
                <c:manualLayout>
                  <c:x val="0"/>
                  <c:y val="8.9142125984251974E-2"/>
                </c:manualLayout>
              </c:layout>
              <c:tx>
                <c:rich>
                  <a:bodyPr/>
                  <a:lstStyle/>
                  <a:p>
                    <a:r>
                      <a:rPr lang="en-US" sz="1050"/>
                      <a:t>7.1% </a:t>
                    </a:r>
                  </a:p>
                  <a:p>
                    <a:r>
                      <a:rPr lang="en-US" sz="1050" i="1"/>
                      <a:t>(n=3)</a:t>
                    </a:r>
                    <a:endParaRPr lang="en-US" i="1"/>
                  </a:p>
                </c:rich>
              </c:tx>
              <c:dLblPos val="outEnd"/>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DATA_charts'!$B$104:$B$109</c:f>
              <c:strCache>
                <c:ptCount val="6"/>
                <c:pt idx="0">
                  <c:v>Remission</c:v>
                </c:pt>
                <c:pt idx="1">
                  <c:v>Treated but present</c:v>
                </c:pt>
                <c:pt idx="2">
                  <c:v>No treatment</c:v>
                </c:pt>
                <c:pt idx="3">
                  <c:v>Recurrence</c:v>
                </c:pt>
                <c:pt idx="4">
                  <c:v>Not certain</c:v>
                </c:pt>
                <c:pt idx="5">
                  <c:v>No response</c:v>
                </c:pt>
              </c:strCache>
            </c:strRef>
          </c:cat>
          <c:val>
            <c:numRef>
              <c:f>'NATIONAL DATA_charts'!$D$104:$D$109</c:f>
              <c:numCache>
                <c:formatCode>0.0%</c:formatCode>
                <c:ptCount val="6"/>
                <c:pt idx="0">
                  <c:v>0.11573604060913706</c:v>
                </c:pt>
                <c:pt idx="1">
                  <c:v>0.27380952380952384</c:v>
                </c:pt>
                <c:pt idx="2">
                  <c:v>0.33333333333333326</c:v>
                </c:pt>
                <c:pt idx="3">
                  <c:v>0.37037037037037041</c:v>
                </c:pt>
                <c:pt idx="4">
                  <c:v>0.30392156862745096</c:v>
                </c:pt>
                <c:pt idx="5">
                  <c:v>7.1428571428571425E-2</c:v>
                </c:pt>
              </c:numCache>
            </c:numRef>
          </c:val>
        </c:ser>
        <c:dLbls>
          <c:showLegendKey val="0"/>
          <c:showVal val="0"/>
          <c:showCatName val="0"/>
          <c:showSerName val="0"/>
          <c:showPercent val="0"/>
          <c:showBubbleSize val="0"/>
        </c:dLbls>
        <c:gapWidth val="0"/>
        <c:axId val="113963776"/>
        <c:axId val="113965312"/>
      </c:barChart>
      <c:catAx>
        <c:axId val="113963776"/>
        <c:scaling>
          <c:orientation val="minMax"/>
        </c:scaling>
        <c:delete val="0"/>
        <c:axPos val="b"/>
        <c:numFmt formatCode="General" sourceLinked="1"/>
        <c:majorTickMark val="out"/>
        <c:minorTickMark val="none"/>
        <c:tickLblPos val="nextTo"/>
        <c:txPr>
          <a:bodyPr/>
          <a:lstStyle/>
          <a:p>
            <a:pPr>
              <a:defRPr sz="800"/>
            </a:pPr>
            <a:endParaRPr lang="en-US"/>
          </a:p>
        </c:txPr>
        <c:crossAx val="113965312"/>
        <c:crosses val="autoZero"/>
        <c:auto val="1"/>
        <c:lblAlgn val="ctr"/>
        <c:lblOffset val="100"/>
        <c:noMultiLvlLbl val="0"/>
      </c:catAx>
      <c:valAx>
        <c:axId val="11396531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963776"/>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Proportioned in 'social distress' by disease status - Rectum</a:t>
            </a:r>
          </a:p>
        </c:rich>
      </c:tx>
      <c:layout>
        <c:manualLayout>
          <c:xMode val="edge"/>
          <c:yMode val="edge"/>
          <c:x val="0.19528426779168359"/>
          <c:y val="0.12113812607903547"/>
        </c:manualLayout>
      </c:layout>
      <c:overlay val="1"/>
      <c:spPr>
        <a:noFill/>
        <a:ln w="25400">
          <a:noFill/>
        </a:ln>
      </c:spPr>
    </c:title>
    <c:autoTitleDeleted val="0"/>
    <c:plotArea>
      <c:layout>
        <c:manualLayout>
          <c:layoutTarget val="inner"/>
          <c:xMode val="edge"/>
          <c:yMode val="edge"/>
          <c:x val="0.13161948708485391"/>
          <c:y val="0.11156074234461094"/>
          <c:w val="0.83277344166175171"/>
          <c:h val="0.7566673661519091"/>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14.0% </a:t>
                    </a:r>
                    <a:r>
                      <a:rPr lang="en-US" sz="1050" i="1"/>
                      <a:t>(n=604)</a:t>
                    </a:r>
                    <a:endParaRPr lang="en-US" i="1"/>
                  </a:p>
                </c:rich>
              </c:tx>
              <c:dLblPos val="inBase"/>
              <c:showLegendKey val="0"/>
              <c:showVal val="1"/>
              <c:showCatName val="0"/>
              <c:showSerName val="0"/>
              <c:showPercent val="0"/>
              <c:showBubbleSize val="0"/>
            </c:dLbl>
            <c:dLbl>
              <c:idx val="1"/>
              <c:tx>
                <c:rich>
                  <a:bodyPr/>
                  <a:lstStyle/>
                  <a:p>
                    <a:r>
                      <a:rPr lang="en-US" sz="1050"/>
                      <a:t>35.1% </a:t>
                    </a:r>
                    <a:r>
                      <a:rPr lang="en-US" sz="1050" i="1"/>
                      <a:t>(n=118)</a:t>
                    </a:r>
                    <a:endParaRPr lang="en-US" i="1"/>
                  </a:p>
                </c:rich>
              </c:tx>
              <c:dLblPos val="inBase"/>
              <c:showLegendKey val="0"/>
              <c:showVal val="1"/>
              <c:showCatName val="0"/>
              <c:showSerName val="0"/>
              <c:showPercent val="0"/>
              <c:showBubbleSize val="0"/>
            </c:dLbl>
            <c:dLbl>
              <c:idx val="2"/>
              <c:tx>
                <c:rich>
                  <a:bodyPr/>
                  <a:lstStyle/>
                  <a:p>
                    <a:r>
                      <a:rPr lang="en-US" sz="1050"/>
                      <a:t>19.2% </a:t>
                    </a:r>
                  </a:p>
                  <a:p>
                    <a:r>
                      <a:rPr lang="en-US" sz="1050" i="1"/>
                      <a:t>(n=5)</a:t>
                    </a:r>
                    <a:endParaRPr lang="en-US" i="1"/>
                  </a:p>
                </c:rich>
              </c:tx>
              <c:dLblPos val="inBase"/>
              <c:showLegendKey val="0"/>
              <c:showVal val="1"/>
              <c:showCatName val="0"/>
              <c:showSerName val="0"/>
              <c:showPercent val="0"/>
              <c:showBubbleSize val="0"/>
            </c:dLbl>
            <c:dLbl>
              <c:idx val="3"/>
              <c:tx>
                <c:rich>
                  <a:bodyPr/>
                  <a:lstStyle/>
                  <a:p>
                    <a:r>
                      <a:rPr lang="en-US" sz="1050"/>
                      <a:t>46.2% </a:t>
                    </a:r>
                  </a:p>
                  <a:p>
                    <a:r>
                      <a:rPr lang="en-US" sz="1050" i="1"/>
                      <a:t>(n=72)</a:t>
                    </a:r>
                    <a:endParaRPr lang="en-US" i="1"/>
                  </a:p>
                </c:rich>
              </c:tx>
              <c:dLblPos val="inBase"/>
              <c:showLegendKey val="0"/>
              <c:showVal val="1"/>
              <c:showCatName val="0"/>
              <c:showSerName val="0"/>
              <c:showPercent val="0"/>
              <c:showBubbleSize val="0"/>
            </c:dLbl>
            <c:dLbl>
              <c:idx val="4"/>
              <c:tx>
                <c:rich>
                  <a:bodyPr/>
                  <a:lstStyle/>
                  <a:p>
                    <a:r>
                      <a:rPr lang="en-US" sz="1050"/>
                      <a:t>31.1% </a:t>
                    </a:r>
                    <a:r>
                      <a:rPr lang="en-US" sz="1050" i="1"/>
                      <a:t>(n=170)</a:t>
                    </a:r>
                    <a:endParaRPr lang="en-US" i="1"/>
                  </a:p>
                </c:rich>
              </c:tx>
              <c:dLblPos val="inBase"/>
              <c:showLegendKey val="0"/>
              <c:showVal val="1"/>
              <c:showCatName val="0"/>
              <c:showSerName val="0"/>
              <c:showPercent val="0"/>
              <c:showBubbleSize val="0"/>
            </c:dLbl>
            <c:dLbl>
              <c:idx val="5"/>
              <c:tx>
                <c:rich>
                  <a:bodyPr/>
                  <a:lstStyle/>
                  <a:p>
                    <a:r>
                      <a:rPr lang="en-US" sz="1050"/>
                      <a:t>17.5% </a:t>
                    </a:r>
                  </a:p>
                  <a:p>
                    <a:r>
                      <a:rPr lang="en-US" sz="1050" i="1"/>
                      <a:t>(n=28)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DATA_charts'!$B$104:$B$109</c:f>
              <c:strCache>
                <c:ptCount val="6"/>
                <c:pt idx="0">
                  <c:v>Remission</c:v>
                </c:pt>
                <c:pt idx="1">
                  <c:v>Treated but present</c:v>
                </c:pt>
                <c:pt idx="2">
                  <c:v>No treatment</c:v>
                </c:pt>
                <c:pt idx="3">
                  <c:v>Recurrence</c:v>
                </c:pt>
                <c:pt idx="4">
                  <c:v>Not certain</c:v>
                </c:pt>
                <c:pt idx="5">
                  <c:v>No response</c:v>
                </c:pt>
              </c:strCache>
            </c:strRef>
          </c:cat>
          <c:val>
            <c:numRef>
              <c:f>'NATIONAL DATA_charts'!$E$104:$E$109</c:f>
              <c:numCache>
                <c:formatCode>0.0%</c:formatCode>
                <c:ptCount val="6"/>
                <c:pt idx="0">
                  <c:v>0.13971778857275041</c:v>
                </c:pt>
                <c:pt idx="1">
                  <c:v>0.35119047619047611</c:v>
                </c:pt>
                <c:pt idx="2">
                  <c:v>0.19230769230769235</c:v>
                </c:pt>
                <c:pt idx="3">
                  <c:v>0.46153846153846151</c:v>
                </c:pt>
                <c:pt idx="4">
                  <c:v>0.31135531135531136</c:v>
                </c:pt>
                <c:pt idx="5">
                  <c:v>0.17499999999999999</c:v>
                </c:pt>
              </c:numCache>
            </c:numRef>
          </c:val>
        </c:ser>
        <c:dLbls>
          <c:showLegendKey val="0"/>
          <c:showVal val="0"/>
          <c:showCatName val="0"/>
          <c:showSerName val="0"/>
          <c:showPercent val="0"/>
          <c:showBubbleSize val="0"/>
        </c:dLbls>
        <c:gapWidth val="0"/>
        <c:axId val="113989888"/>
        <c:axId val="113442816"/>
      </c:barChart>
      <c:catAx>
        <c:axId val="113989888"/>
        <c:scaling>
          <c:orientation val="minMax"/>
        </c:scaling>
        <c:delete val="0"/>
        <c:axPos val="b"/>
        <c:numFmt formatCode="General" sourceLinked="1"/>
        <c:majorTickMark val="out"/>
        <c:minorTickMark val="none"/>
        <c:tickLblPos val="nextTo"/>
        <c:txPr>
          <a:bodyPr/>
          <a:lstStyle/>
          <a:p>
            <a:pPr>
              <a:defRPr sz="800"/>
            </a:pPr>
            <a:endParaRPr lang="en-US"/>
          </a:p>
        </c:txPr>
        <c:crossAx val="113442816"/>
        <c:crosses val="autoZero"/>
        <c:auto val="1"/>
        <c:lblAlgn val="ctr"/>
        <c:lblOffset val="100"/>
        <c:noMultiLvlLbl val="0"/>
      </c:catAx>
      <c:valAx>
        <c:axId val="11344281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989888"/>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disease status -  Overall</a:t>
            </a:r>
          </a:p>
        </c:rich>
      </c:tx>
      <c:layout>
        <c:manualLayout>
          <c:xMode val="edge"/>
          <c:yMode val="edge"/>
          <c:x val="0.18668211906923371"/>
          <c:y val="0.11191338958037916"/>
        </c:manualLayout>
      </c:layout>
      <c:overlay val="1"/>
      <c:spPr>
        <a:noFill/>
        <a:ln w="25400">
          <a:noFill/>
        </a:ln>
      </c:spPr>
    </c:title>
    <c:autoTitleDeleted val="0"/>
    <c:plotArea>
      <c:layout>
        <c:manualLayout>
          <c:layoutTarget val="inner"/>
          <c:xMode val="edge"/>
          <c:yMode val="edge"/>
          <c:x val="0.1370560074159356"/>
          <c:y val="0.10576252224569981"/>
          <c:w val="0.82487411870701977"/>
          <c:h val="0.76720720444588331"/>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solidFill>
                          <a:schemeClr val="bg1"/>
                        </a:solidFill>
                      </a:rPr>
                      <a:t>11.3% </a:t>
                    </a:r>
                    <a:r>
                      <a:rPr lang="en-US" sz="1050" i="1"/>
                      <a:t>(n=1,587)</a:t>
                    </a:r>
                    <a:endParaRPr lang="en-US" i="1"/>
                  </a:p>
                </c:rich>
              </c:tx>
              <c:dLblPos val="inBase"/>
              <c:showLegendKey val="0"/>
              <c:showVal val="1"/>
              <c:showCatName val="0"/>
              <c:showSerName val="0"/>
              <c:showPercent val="0"/>
              <c:showBubbleSize val="0"/>
            </c:dLbl>
            <c:dLbl>
              <c:idx val="1"/>
              <c:tx>
                <c:rich>
                  <a:bodyPr/>
                  <a:lstStyle/>
                  <a:p>
                    <a:r>
                      <a:rPr lang="en-US" sz="1050"/>
                      <a:t>35.3% </a:t>
                    </a:r>
                    <a:r>
                      <a:rPr lang="en-US" sz="1050" i="1"/>
                      <a:t>(n=311)</a:t>
                    </a:r>
                    <a:endParaRPr lang="en-US" i="1"/>
                  </a:p>
                </c:rich>
              </c:tx>
              <c:dLblPos val="inBase"/>
              <c:showLegendKey val="0"/>
              <c:showVal val="1"/>
              <c:showCatName val="0"/>
              <c:showSerName val="0"/>
              <c:showPercent val="0"/>
              <c:showBubbleSize val="0"/>
            </c:dLbl>
            <c:dLbl>
              <c:idx val="2"/>
              <c:tx>
                <c:rich>
                  <a:bodyPr/>
                  <a:lstStyle/>
                  <a:p>
                    <a:r>
                      <a:rPr lang="en-US" sz="1050"/>
                      <a:t>23.4% </a:t>
                    </a:r>
                  </a:p>
                  <a:p>
                    <a:r>
                      <a:rPr lang="en-US" sz="1050" i="1"/>
                      <a:t>(n=32)</a:t>
                    </a:r>
                    <a:endParaRPr lang="en-US" i="1"/>
                  </a:p>
                </c:rich>
              </c:tx>
              <c:dLblPos val="inBase"/>
              <c:showLegendKey val="0"/>
              <c:showVal val="1"/>
              <c:showCatName val="0"/>
              <c:showSerName val="0"/>
              <c:showPercent val="0"/>
              <c:showBubbleSize val="0"/>
            </c:dLbl>
            <c:dLbl>
              <c:idx val="3"/>
              <c:tx>
                <c:rich>
                  <a:bodyPr/>
                  <a:lstStyle/>
                  <a:p>
                    <a:r>
                      <a:rPr lang="en-US" sz="1050"/>
                      <a:t>34.6% </a:t>
                    </a:r>
                    <a:r>
                      <a:rPr lang="en-US" sz="1050" i="1"/>
                      <a:t>(n=172)</a:t>
                    </a:r>
                    <a:endParaRPr lang="en-US" i="1"/>
                  </a:p>
                </c:rich>
              </c:tx>
              <c:dLblPos val="inBase"/>
              <c:showLegendKey val="0"/>
              <c:showVal val="1"/>
              <c:showCatName val="0"/>
              <c:showSerName val="0"/>
              <c:showPercent val="0"/>
              <c:showBubbleSize val="0"/>
            </c:dLbl>
            <c:dLbl>
              <c:idx val="4"/>
              <c:tx>
                <c:rich>
                  <a:bodyPr/>
                  <a:lstStyle/>
                  <a:p>
                    <a:r>
                      <a:rPr lang="en-US" sz="1050"/>
                      <a:t>29.8% </a:t>
                    </a:r>
                    <a:r>
                      <a:rPr lang="en-US" sz="1050" i="1"/>
                      <a:t>(n=468)</a:t>
                    </a:r>
                    <a:endParaRPr lang="en-US" i="1"/>
                  </a:p>
                </c:rich>
              </c:tx>
              <c:dLblPos val="inBase"/>
              <c:showLegendKey val="0"/>
              <c:showVal val="1"/>
              <c:showCatName val="0"/>
              <c:showSerName val="0"/>
              <c:showPercent val="0"/>
              <c:showBubbleSize val="0"/>
            </c:dLbl>
            <c:dLbl>
              <c:idx val="5"/>
              <c:tx>
                <c:rich>
                  <a:bodyPr/>
                  <a:lstStyle/>
                  <a:p>
                    <a:r>
                      <a:rPr lang="en-US" sz="1050"/>
                      <a:t>17.4% </a:t>
                    </a:r>
                    <a:r>
                      <a:rPr lang="en-US" sz="1050" i="1"/>
                      <a:t>(n=118)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DATA_charts'!$B$104:$B$109</c:f>
              <c:strCache>
                <c:ptCount val="6"/>
                <c:pt idx="0">
                  <c:v>Remission</c:v>
                </c:pt>
                <c:pt idx="1">
                  <c:v>Treated but present</c:v>
                </c:pt>
                <c:pt idx="2">
                  <c:v>No treatment</c:v>
                </c:pt>
                <c:pt idx="3">
                  <c:v>Recurrence</c:v>
                </c:pt>
                <c:pt idx="4">
                  <c:v>Not certain</c:v>
                </c:pt>
                <c:pt idx="5">
                  <c:v>No response</c:v>
                </c:pt>
              </c:strCache>
            </c:strRef>
          </c:cat>
          <c:val>
            <c:numRef>
              <c:f>'NATIONAL DATA_charts'!$F$104:$F$109</c:f>
              <c:numCache>
                <c:formatCode>0.0%</c:formatCode>
                <c:ptCount val="6"/>
                <c:pt idx="0">
                  <c:v>0.11281723181915121</c:v>
                </c:pt>
                <c:pt idx="1">
                  <c:v>0.35340909090909084</c:v>
                </c:pt>
                <c:pt idx="2">
                  <c:v>0.23357664233576642</c:v>
                </c:pt>
                <c:pt idx="3">
                  <c:v>0.34607645875251508</c:v>
                </c:pt>
                <c:pt idx="4">
                  <c:v>0.29789942711648632</c:v>
                </c:pt>
                <c:pt idx="5">
                  <c:v>0.17404129793510326</c:v>
                </c:pt>
              </c:numCache>
            </c:numRef>
          </c:val>
        </c:ser>
        <c:dLbls>
          <c:showLegendKey val="0"/>
          <c:showVal val="0"/>
          <c:showCatName val="0"/>
          <c:showSerName val="0"/>
          <c:showPercent val="0"/>
          <c:showBubbleSize val="0"/>
        </c:dLbls>
        <c:gapWidth val="0"/>
        <c:axId val="113467392"/>
        <c:axId val="113468928"/>
      </c:barChart>
      <c:catAx>
        <c:axId val="113467392"/>
        <c:scaling>
          <c:orientation val="minMax"/>
        </c:scaling>
        <c:delete val="0"/>
        <c:axPos val="b"/>
        <c:numFmt formatCode="General" sourceLinked="1"/>
        <c:majorTickMark val="out"/>
        <c:minorTickMark val="none"/>
        <c:tickLblPos val="nextTo"/>
        <c:txPr>
          <a:bodyPr/>
          <a:lstStyle/>
          <a:p>
            <a:pPr>
              <a:defRPr sz="800"/>
            </a:pPr>
            <a:endParaRPr lang="en-US"/>
          </a:p>
        </c:txPr>
        <c:crossAx val="113468928"/>
        <c:crosses val="autoZero"/>
        <c:auto val="1"/>
        <c:lblAlgn val="ctr"/>
        <c:lblOffset val="100"/>
        <c:noMultiLvlLbl val="0"/>
      </c:catAx>
      <c:valAx>
        <c:axId val="11346892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3467392"/>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leak urine</a:t>
            </a:r>
            <a:r>
              <a:rPr lang="en-GB" sz="1200" baseline="0"/>
              <a:t> </a:t>
            </a:r>
            <a:r>
              <a:rPr lang="en-GB" sz="1200"/>
              <a:t>- Rectum</a:t>
            </a:r>
          </a:p>
        </c:rich>
      </c:tx>
      <c:layout>
        <c:manualLayout>
          <c:xMode val="edge"/>
          <c:yMode val="edge"/>
          <c:x val="0.25339183747069788"/>
          <c:y val="2.267189204089215E-2"/>
        </c:manualLayout>
      </c:layout>
      <c:overlay val="1"/>
      <c:spPr>
        <a:noFill/>
        <a:ln w="25400">
          <a:noFill/>
        </a:ln>
      </c:spPr>
    </c:title>
    <c:autoTitleDeleted val="0"/>
    <c:plotArea>
      <c:layout/>
      <c:barChart>
        <c:barDir val="col"/>
        <c:grouping val="clustered"/>
        <c:varyColors val="0"/>
        <c:dLbls>
          <c:showLegendKey val="0"/>
          <c:showVal val="0"/>
          <c:showCatName val="0"/>
          <c:showSerName val="0"/>
          <c:showPercent val="0"/>
          <c:showBubbleSize val="0"/>
        </c:dLbls>
        <c:gapWidth val="0"/>
        <c:axId val="113592960"/>
        <c:axId val="113611136"/>
      </c:barChart>
      <c:catAx>
        <c:axId val="113592960"/>
        <c:scaling>
          <c:orientation val="minMax"/>
        </c:scaling>
        <c:delete val="0"/>
        <c:axPos val="b"/>
        <c:majorTickMark val="out"/>
        <c:minorTickMark val="none"/>
        <c:tickLblPos val="nextTo"/>
        <c:txPr>
          <a:bodyPr/>
          <a:lstStyle/>
          <a:p>
            <a:pPr>
              <a:defRPr sz="900"/>
            </a:pPr>
            <a:endParaRPr lang="en-US"/>
          </a:p>
        </c:txPr>
        <c:crossAx val="113611136"/>
        <c:crosses val="autoZero"/>
        <c:auto val="1"/>
        <c:lblAlgn val="ctr"/>
        <c:lblOffset val="100"/>
        <c:noMultiLvlLbl val="0"/>
      </c:catAx>
      <c:valAx>
        <c:axId val="113611136"/>
        <c:scaling>
          <c:orientation val="minMax"/>
          <c:max val="1"/>
          <c:min val="0"/>
        </c:scaling>
        <c:delete val="1"/>
        <c:axPos val="l"/>
        <c:majorTickMark val="out"/>
        <c:minorTickMark val="none"/>
        <c:tickLblPos val="nextTo"/>
        <c:crossAx val="113592960"/>
        <c:crosses val="autoZero"/>
        <c:crossBetween val="between"/>
        <c:majorUnit val="0.2"/>
      </c:valAx>
      <c:spPr>
        <a:noFill/>
        <a:ln w="25400">
          <a:noFill/>
        </a:ln>
      </c:spPr>
    </c:plotArea>
    <c:plotVisOnly val="1"/>
    <c:dispBlanksAs val="gap"/>
    <c:showDLblsOverMax val="0"/>
  </c:chart>
  <c:printSettings>
    <c:headerFooter alignWithMargins="0"/>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Respondents and non-respondents by ethnicity</a:t>
            </a:r>
          </a:p>
        </c:rich>
      </c:tx>
      <c:overlay val="0"/>
    </c:title>
    <c:autoTitleDeleted val="0"/>
    <c:plotArea>
      <c:layout>
        <c:manualLayout>
          <c:layoutTarget val="inner"/>
          <c:xMode val="edge"/>
          <c:yMode val="edge"/>
          <c:x val="0.10674125682411492"/>
          <c:y val="0.2278809681583428"/>
          <c:w val="0.85254225801338135"/>
          <c:h val="0.66833344749640378"/>
        </c:manualLayout>
      </c:layout>
      <c:barChart>
        <c:barDir val="col"/>
        <c:grouping val="clustered"/>
        <c:varyColors val="0"/>
        <c:ser>
          <c:idx val="0"/>
          <c:order val="0"/>
          <c:tx>
            <c:strRef>
              <c:f>'response data data'!$E$2:$F$2</c:f>
              <c:strCache>
                <c:ptCount val="1"/>
                <c:pt idx="0">
                  <c:v>Respondent</c:v>
                </c:pt>
              </c:strCache>
            </c:strRef>
          </c:tx>
          <c:spPr>
            <a:solidFill>
              <a:schemeClr val="tx2"/>
            </a:solidFill>
          </c:spPr>
          <c:invertIfNegative val="0"/>
          <c:dLbls>
            <c:dLbl>
              <c:idx val="1"/>
              <c:spPr/>
              <c:txPr>
                <a:bodyPr rot="-5400000" vert="horz"/>
                <a:lstStyle/>
                <a:p>
                  <a:pPr>
                    <a:defRPr sz="800">
                      <a:solidFill>
                        <a:sysClr val="windowText" lastClr="000000"/>
                      </a:solidFill>
                    </a:defRPr>
                  </a:pPr>
                  <a:endParaRPr lang="en-US"/>
                </a:p>
              </c:txPr>
              <c:dLblPos val="inBase"/>
              <c:showLegendKey val="0"/>
              <c:showVal val="1"/>
              <c:showCatName val="0"/>
              <c:showSerName val="0"/>
              <c:showPercent val="0"/>
              <c:showBubbleSize val="0"/>
            </c:dLbl>
            <c:txPr>
              <a:bodyPr rot="-5400000" vert="horz"/>
              <a:lstStyle/>
              <a:p>
                <a:pPr>
                  <a:defRPr sz="800">
                    <a:solidFill>
                      <a:schemeClr val="bg1"/>
                    </a:solidFill>
                  </a:defRPr>
                </a:pPr>
                <a:endParaRPr lang="en-US"/>
              </a:p>
            </c:txPr>
            <c:dLblPos val="inBase"/>
            <c:showLegendKey val="0"/>
            <c:showVal val="1"/>
            <c:showCatName val="0"/>
            <c:showSerName val="0"/>
            <c:showPercent val="0"/>
            <c:showBubbleSize val="0"/>
            <c:showLeaderLines val="0"/>
          </c:dLbls>
          <c:cat>
            <c:strRef>
              <c:f>'response data data'!$C$18:$C$20</c:f>
              <c:strCache>
                <c:ptCount val="3"/>
                <c:pt idx="0">
                  <c:v>White</c:v>
                </c:pt>
                <c:pt idx="1">
                  <c:v>Non-white</c:v>
                </c:pt>
                <c:pt idx="2">
                  <c:v>Not known</c:v>
                </c:pt>
              </c:strCache>
            </c:strRef>
          </c:cat>
          <c:val>
            <c:numRef>
              <c:f>'response data data'!$F$18:$F$20</c:f>
              <c:numCache>
                <c:formatCode>0.0%</c:formatCode>
                <c:ptCount val="3"/>
                <c:pt idx="0">
                  <c:v>0.73750114668379052</c:v>
                </c:pt>
                <c:pt idx="1">
                  <c:v>2.192459407393817E-2</c:v>
                </c:pt>
                <c:pt idx="2">
                  <c:v>0.24057425924227135</c:v>
                </c:pt>
              </c:numCache>
            </c:numRef>
          </c:val>
        </c:ser>
        <c:ser>
          <c:idx val="1"/>
          <c:order val="1"/>
          <c:tx>
            <c:strRef>
              <c:f>'response data data'!$G$2:$H$2</c:f>
              <c:strCache>
                <c:ptCount val="1"/>
                <c:pt idx="0">
                  <c:v>Non-respondent</c:v>
                </c:pt>
              </c:strCache>
            </c:strRef>
          </c:tx>
          <c:spPr>
            <a:solidFill>
              <a:schemeClr val="accent1">
                <a:lumMod val="40000"/>
                <a:lumOff val="60000"/>
              </a:schemeClr>
            </a:solidFill>
          </c:spPr>
          <c:invertIfNegative val="0"/>
          <c:dLbls>
            <c:txPr>
              <a:bodyPr rot="-5400000" vert="horz"/>
              <a:lstStyle/>
              <a:p>
                <a:pPr>
                  <a:defRPr sz="800"/>
                </a:pPr>
                <a:endParaRPr lang="en-US"/>
              </a:p>
            </c:txPr>
            <c:dLblPos val="inBase"/>
            <c:showLegendKey val="0"/>
            <c:showVal val="1"/>
            <c:showCatName val="0"/>
            <c:showSerName val="0"/>
            <c:showPercent val="0"/>
            <c:showBubbleSize val="0"/>
            <c:showLeaderLines val="0"/>
          </c:dLbls>
          <c:cat>
            <c:strRef>
              <c:f>'response data data'!$C$18:$C$20</c:f>
              <c:strCache>
                <c:ptCount val="3"/>
                <c:pt idx="0">
                  <c:v>White</c:v>
                </c:pt>
                <c:pt idx="1">
                  <c:v>Non-white</c:v>
                </c:pt>
                <c:pt idx="2">
                  <c:v>Not known</c:v>
                </c:pt>
              </c:strCache>
            </c:strRef>
          </c:cat>
          <c:val>
            <c:numRef>
              <c:f>'response data data'!$H$18:$H$20</c:f>
              <c:numCache>
                <c:formatCode>0.0%</c:formatCode>
                <c:ptCount val="3"/>
                <c:pt idx="0">
                  <c:v>0.68709040663245169</c:v>
                </c:pt>
                <c:pt idx="1">
                  <c:v>4.6664034741413341E-2</c:v>
                </c:pt>
                <c:pt idx="2">
                  <c:v>0.26624555862613503</c:v>
                </c:pt>
              </c:numCache>
            </c:numRef>
          </c:val>
        </c:ser>
        <c:dLbls>
          <c:showLegendKey val="0"/>
          <c:showVal val="0"/>
          <c:showCatName val="0"/>
          <c:showSerName val="0"/>
          <c:showPercent val="0"/>
          <c:showBubbleSize val="0"/>
        </c:dLbls>
        <c:gapWidth val="118"/>
        <c:axId val="103713024"/>
        <c:axId val="103731200"/>
      </c:barChart>
      <c:catAx>
        <c:axId val="103713024"/>
        <c:scaling>
          <c:orientation val="minMax"/>
        </c:scaling>
        <c:delete val="0"/>
        <c:axPos val="b"/>
        <c:majorTickMark val="out"/>
        <c:minorTickMark val="none"/>
        <c:tickLblPos val="nextTo"/>
        <c:txPr>
          <a:bodyPr rot="0" vert="horz"/>
          <a:lstStyle/>
          <a:p>
            <a:pPr>
              <a:defRPr sz="900"/>
            </a:pPr>
            <a:endParaRPr lang="en-US"/>
          </a:p>
        </c:txPr>
        <c:crossAx val="103731200"/>
        <c:crosses val="autoZero"/>
        <c:auto val="1"/>
        <c:lblAlgn val="ctr"/>
        <c:lblOffset val="100"/>
        <c:noMultiLvlLbl val="0"/>
      </c:catAx>
      <c:valAx>
        <c:axId val="103731200"/>
        <c:scaling>
          <c:orientation val="minMax"/>
          <c:max val="1"/>
        </c:scaling>
        <c:delete val="0"/>
        <c:axPos val="l"/>
        <c:majorGridlines>
          <c:spPr>
            <a:ln>
              <a:solidFill>
                <a:schemeClr val="bg1">
                  <a:lumMod val="85000"/>
                </a:schemeClr>
              </a:solidFill>
            </a:ln>
          </c:spPr>
        </c:majorGridlines>
        <c:numFmt formatCode="0.0%" sourceLinked="1"/>
        <c:majorTickMark val="out"/>
        <c:minorTickMark val="none"/>
        <c:tickLblPos val="nextTo"/>
        <c:crossAx val="103713024"/>
        <c:crosses val="autoZero"/>
        <c:crossBetween val="between"/>
        <c:majorUnit val="0.2"/>
      </c:valAx>
    </c:plotArea>
    <c:legend>
      <c:legendPos val="t"/>
      <c:layout>
        <c:manualLayout>
          <c:xMode val="edge"/>
          <c:yMode val="edge"/>
          <c:x val="0.2691155625429319"/>
          <c:y val="0.11791468347752568"/>
          <c:w val="0.50067089587288571"/>
          <c:h val="7.9563295464965669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number of LTC - Colon</a:t>
            </a:r>
          </a:p>
        </c:rich>
      </c:tx>
      <c:layout>
        <c:manualLayout>
          <c:xMode val="edge"/>
          <c:yMode val="edge"/>
          <c:x val="0.16029173353837267"/>
          <c:y val="4.6454123809384462E-2"/>
        </c:manualLayout>
      </c:layout>
      <c:overlay val="1"/>
      <c:spPr>
        <a:noFill/>
        <a:ln w="25400">
          <a:noFill/>
        </a:ln>
      </c:spPr>
    </c:title>
    <c:autoTitleDeleted val="0"/>
    <c:plotArea>
      <c:layout>
        <c:manualLayout>
          <c:layoutTarget val="inner"/>
          <c:xMode val="edge"/>
          <c:yMode val="edge"/>
          <c:x val="0.13130068773608508"/>
          <c:y val="5.552827313851981E-2"/>
          <c:w val="0.83317848592287025"/>
          <c:h val="0.85345469567590537"/>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layout>
                <c:manualLayout>
                  <c:x val="-3.2291660310040621E-3"/>
                  <c:y val="0.12918174146008943"/>
                </c:manualLayout>
              </c:layout>
              <c:tx>
                <c:rich>
                  <a:bodyPr/>
                  <a:lstStyle/>
                  <a:p>
                    <a:r>
                      <a:rPr lang="en-US" sz="1050"/>
                      <a:t>7.5% </a:t>
                    </a:r>
                  </a:p>
                  <a:p>
                    <a:r>
                      <a:rPr lang="en-US" sz="1050" i="1"/>
                      <a:t>(n=181)</a:t>
                    </a:r>
                    <a:endParaRPr lang="en-US" i="1"/>
                  </a:p>
                </c:rich>
              </c:tx>
              <c:dLblPos val="outEnd"/>
              <c:showLegendKey val="0"/>
              <c:showVal val="1"/>
              <c:showCatName val="0"/>
              <c:showSerName val="0"/>
              <c:showPercent val="0"/>
              <c:showBubbleSize val="0"/>
            </c:dLbl>
            <c:dLbl>
              <c:idx val="1"/>
              <c:layout>
                <c:manualLayout>
                  <c:x val="3.2291660310040621E-3"/>
                  <c:y val="0.1578607031985014"/>
                </c:manualLayout>
              </c:layout>
              <c:tx>
                <c:rich>
                  <a:bodyPr/>
                  <a:lstStyle/>
                  <a:p>
                    <a:r>
                      <a:rPr lang="en-US" sz="1050"/>
                      <a:t>9.6% </a:t>
                    </a:r>
                  </a:p>
                  <a:p>
                    <a:r>
                      <a:rPr lang="en-US" sz="1050" i="1"/>
                      <a:t>(n=313)</a:t>
                    </a:r>
                    <a:endParaRPr lang="en-US" i="1"/>
                  </a:p>
                </c:rich>
              </c:tx>
              <c:dLblPos val="outEnd"/>
              <c:showLegendKey val="0"/>
              <c:showVal val="1"/>
              <c:showCatName val="0"/>
              <c:showSerName val="0"/>
              <c:showPercent val="0"/>
              <c:showBubbleSize val="0"/>
            </c:dLbl>
            <c:dLbl>
              <c:idx val="2"/>
              <c:tx>
                <c:rich>
                  <a:bodyPr/>
                  <a:lstStyle/>
                  <a:p>
                    <a:r>
                      <a:rPr lang="en-US" sz="1050"/>
                      <a:t>11.3% </a:t>
                    </a:r>
                    <a:r>
                      <a:rPr lang="en-US" sz="1050" i="1"/>
                      <a:t>(n=259)</a:t>
                    </a:r>
                    <a:endParaRPr lang="en-US" i="1"/>
                  </a:p>
                </c:rich>
              </c:tx>
              <c:dLblPos val="inBase"/>
              <c:showLegendKey val="0"/>
              <c:showVal val="1"/>
              <c:showCatName val="0"/>
              <c:showSerName val="0"/>
              <c:showPercent val="0"/>
              <c:showBubbleSize val="0"/>
            </c:dLbl>
            <c:dLbl>
              <c:idx val="3"/>
              <c:tx>
                <c:rich>
                  <a:bodyPr/>
                  <a:lstStyle/>
                  <a:p>
                    <a:r>
                      <a:rPr lang="en-US" sz="1050"/>
                      <a:t>26.1% </a:t>
                    </a:r>
                    <a:r>
                      <a:rPr lang="en-US" sz="1050" i="1"/>
                      <a:t>(n=681)</a:t>
                    </a:r>
                    <a:endParaRPr lang="en-US" i="1"/>
                  </a:p>
                </c:rich>
              </c:tx>
              <c:dLblPos val="inBase"/>
              <c:showLegendKey val="0"/>
              <c:showVal val="1"/>
              <c:showCatName val="0"/>
              <c:showSerName val="0"/>
              <c:showPercent val="0"/>
              <c:showBubbleSize val="0"/>
            </c:dLbl>
            <c:dLbl>
              <c:idx val="4"/>
              <c:tx>
                <c:rich>
                  <a:bodyPr/>
                  <a:lstStyle/>
                  <a:p>
                    <a:r>
                      <a:rPr lang="en-US" sz="1050"/>
                      <a:t>15.3% </a:t>
                    </a:r>
                  </a:p>
                  <a:p>
                    <a:r>
                      <a:rPr lang="en-US" sz="1050" i="1"/>
                      <a:t>(n=72)</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DATA_charts'!$B$110:$B$114</c:f>
              <c:strCache>
                <c:ptCount val="5"/>
                <c:pt idx="0">
                  <c:v>None</c:v>
                </c:pt>
                <c:pt idx="1">
                  <c:v>1</c:v>
                </c:pt>
                <c:pt idx="2">
                  <c:v>2</c:v>
                </c:pt>
                <c:pt idx="3">
                  <c:v>≥3</c:v>
                </c:pt>
                <c:pt idx="4">
                  <c:v>No response</c:v>
                </c:pt>
              </c:strCache>
            </c:strRef>
          </c:cat>
          <c:val>
            <c:numRef>
              <c:f>'NATIONAL DATA_charts'!$C$110:$C$114</c:f>
              <c:numCache>
                <c:formatCode>0.0%</c:formatCode>
                <c:ptCount val="5"/>
                <c:pt idx="0">
                  <c:v>7.5448103376406839E-2</c:v>
                </c:pt>
                <c:pt idx="1">
                  <c:v>9.6218874884721792E-2</c:v>
                </c:pt>
                <c:pt idx="2">
                  <c:v>0.11280487804878049</c:v>
                </c:pt>
                <c:pt idx="3">
                  <c:v>0.26071975497702909</c:v>
                </c:pt>
                <c:pt idx="4">
                  <c:v>0.15286624203821655</c:v>
                </c:pt>
              </c:numCache>
            </c:numRef>
          </c:val>
        </c:ser>
        <c:dLbls>
          <c:showLegendKey val="0"/>
          <c:showVal val="0"/>
          <c:showCatName val="0"/>
          <c:showSerName val="0"/>
          <c:showPercent val="0"/>
          <c:showBubbleSize val="0"/>
        </c:dLbls>
        <c:gapWidth val="0"/>
        <c:axId val="114045312"/>
        <c:axId val="114046848"/>
      </c:barChart>
      <c:catAx>
        <c:axId val="114045312"/>
        <c:scaling>
          <c:orientation val="minMax"/>
        </c:scaling>
        <c:delete val="0"/>
        <c:axPos val="b"/>
        <c:numFmt formatCode="General" sourceLinked="1"/>
        <c:majorTickMark val="out"/>
        <c:minorTickMark val="none"/>
        <c:tickLblPos val="nextTo"/>
        <c:txPr>
          <a:bodyPr/>
          <a:lstStyle/>
          <a:p>
            <a:pPr>
              <a:defRPr sz="900"/>
            </a:pPr>
            <a:endParaRPr lang="en-US"/>
          </a:p>
        </c:txPr>
        <c:crossAx val="114046848"/>
        <c:crosses val="autoZero"/>
        <c:auto val="1"/>
        <c:lblAlgn val="ctr"/>
        <c:lblOffset val="100"/>
        <c:noMultiLvlLbl val="0"/>
      </c:catAx>
      <c:valAx>
        <c:axId val="11404684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045312"/>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number of LTC - Rectosigmoid</a:t>
            </a:r>
          </a:p>
        </c:rich>
      </c:tx>
      <c:overlay val="1"/>
      <c:spPr>
        <a:noFill/>
        <a:ln w="25400">
          <a:noFill/>
        </a:ln>
      </c:spPr>
    </c:title>
    <c:autoTitleDeleted val="0"/>
    <c:plotArea>
      <c:layout>
        <c:manualLayout>
          <c:layoutTarget val="inner"/>
          <c:xMode val="edge"/>
          <c:yMode val="edge"/>
          <c:x val="0.1370560074159356"/>
          <c:y val="5.364004744390357E-2"/>
          <c:w val="0.82487411870701977"/>
          <c:h val="0.85141656484992001"/>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1.287509158929573E-2"/>
                  <c:y val="0.14527347243390309"/>
                </c:manualLayout>
              </c:layout>
              <c:tx>
                <c:rich>
                  <a:bodyPr/>
                  <a:lstStyle/>
                  <a:p>
                    <a:r>
                      <a:rPr lang="en-US" sz="1050"/>
                      <a:t>8.0% </a:t>
                    </a:r>
                  </a:p>
                  <a:p>
                    <a:r>
                      <a:rPr lang="en-US" sz="1050" i="1"/>
                      <a:t>(n=23)</a:t>
                    </a:r>
                    <a:endParaRPr lang="en-US" i="1"/>
                  </a:p>
                </c:rich>
              </c:tx>
              <c:dLblPos val="outEnd"/>
              <c:showLegendKey val="0"/>
              <c:showVal val="1"/>
              <c:showCatName val="0"/>
              <c:showSerName val="0"/>
              <c:showPercent val="0"/>
              <c:showBubbleSize val="0"/>
            </c:dLbl>
            <c:dLbl>
              <c:idx val="1"/>
              <c:tx>
                <c:rich>
                  <a:bodyPr/>
                  <a:lstStyle/>
                  <a:p>
                    <a:r>
                      <a:rPr lang="en-US" sz="1050"/>
                      <a:t>11.3% </a:t>
                    </a:r>
                  </a:p>
                  <a:p>
                    <a:r>
                      <a:rPr lang="en-US" sz="1050" i="1"/>
                      <a:t>(n=46)</a:t>
                    </a:r>
                    <a:endParaRPr lang="en-US" i="1"/>
                  </a:p>
                </c:rich>
              </c:tx>
              <c:dLblPos val="inBase"/>
              <c:showLegendKey val="0"/>
              <c:showVal val="1"/>
              <c:showCatName val="0"/>
              <c:showSerName val="0"/>
              <c:showPercent val="0"/>
              <c:showBubbleSize val="0"/>
            </c:dLbl>
            <c:dLbl>
              <c:idx val="2"/>
              <c:tx>
                <c:rich>
                  <a:bodyPr/>
                  <a:lstStyle/>
                  <a:p>
                    <a:r>
                      <a:rPr lang="en-US" sz="1050"/>
                      <a:t>16.0% </a:t>
                    </a:r>
                  </a:p>
                  <a:p>
                    <a:r>
                      <a:rPr lang="en-US" sz="1050" i="1"/>
                      <a:t>(n=41)</a:t>
                    </a:r>
                    <a:endParaRPr lang="en-US" i="1"/>
                  </a:p>
                </c:rich>
              </c:tx>
              <c:dLblPos val="inBase"/>
              <c:showLegendKey val="0"/>
              <c:showVal val="1"/>
              <c:showCatName val="0"/>
              <c:showSerName val="0"/>
              <c:showPercent val="0"/>
              <c:showBubbleSize val="0"/>
            </c:dLbl>
            <c:dLbl>
              <c:idx val="3"/>
              <c:tx>
                <c:rich>
                  <a:bodyPr/>
                  <a:lstStyle/>
                  <a:p>
                    <a:r>
                      <a:rPr lang="en-US" sz="1050"/>
                      <a:t>27.8% </a:t>
                    </a:r>
                  </a:p>
                  <a:p>
                    <a:r>
                      <a:rPr lang="en-US" sz="1050" i="1"/>
                      <a:t>(n=66)</a:t>
                    </a:r>
                    <a:endParaRPr lang="en-US" i="1"/>
                  </a:p>
                </c:rich>
              </c:tx>
              <c:dLblPos val="inBase"/>
              <c:showLegendKey val="0"/>
              <c:showVal val="1"/>
              <c:showCatName val="0"/>
              <c:showSerName val="0"/>
              <c:showPercent val="0"/>
              <c:showBubbleSize val="0"/>
            </c:dLbl>
            <c:dLbl>
              <c:idx val="4"/>
              <c:tx>
                <c:rich>
                  <a:bodyPr/>
                  <a:lstStyle/>
                  <a:p>
                    <a:r>
                      <a:rPr lang="en-US" sz="1050"/>
                      <a:t>14.5% </a:t>
                    </a:r>
                  </a:p>
                  <a:p>
                    <a:r>
                      <a:rPr lang="en-US" sz="1050" i="1"/>
                      <a:t>(n=9)</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DATA_charts'!$B$110:$B$114</c:f>
              <c:strCache>
                <c:ptCount val="5"/>
                <c:pt idx="0">
                  <c:v>None</c:v>
                </c:pt>
                <c:pt idx="1">
                  <c:v>1</c:v>
                </c:pt>
                <c:pt idx="2">
                  <c:v>2</c:v>
                </c:pt>
                <c:pt idx="3">
                  <c:v>≥3</c:v>
                </c:pt>
                <c:pt idx="4">
                  <c:v>No response</c:v>
                </c:pt>
              </c:strCache>
            </c:strRef>
          </c:cat>
          <c:val>
            <c:numRef>
              <c:f>'NATIONAL DATA_charts'!$D$110:$D$114</c:f>
              <c:numCache>
                <c:formatCode>0.0%</c:formatCode>
                <c:ptCount val="5"/>
                <c:pt idx="0">
                  <c:v>7.9584775086505188E-2</c:v>
                </c:pt>
                <c:pt idx="1">
                  <c:v>0.11302211302211303</c:v>
                </c:pt>
                <c:pt idx="2">
                  <c:v>0.15953307392996108</c:v>
                </c:pt>
                <c:pt idx="3">
                  <c:v>0.27848101265822783</c:v>
                </c:pt>
                <c:pt idx="4">
                  <c:v>0.14516129032258066</c:v>
                </c:pt>
              </c:numCache>
            </c:numRef>
          </c:val>
        </c:ser>
        <c:dLbls>
          <c:showLegendKey val="0"/>
          <c:showVal val="0"/>
          <c:showCatName val="0"/>
          <c:showSerName val="0"/>
          <c:showPercent val="0"/>
          <c:showBubbleSize val="0"/>
        </c:dLbls>
        <c:gapWidth val="0"/>
        <c:axId val="114071424"/>
        <c:axId val="114072960"/>
      </c:barChart>
      <c:catAx>
        <c:axId val="114071424"/>
        <c:scaling>
          <c:orientation val="minMax"/>
        </c:scaling>
        <c:delete val="0"/>
        <c:axPos val="b"/>
        <c:numFmt formatCode="General" sourceLinked="1"/>
        <c:majorTickMark val="out"/>
        <c:minorTickMark val="none"/>
        <c:tickLblPos val="nextTo"/>
        <c:txPr>
          <a:bodyPr/>
          <a:lstStyle/>
          <a:p>
            <a:pPr>
              <a:defRPr sz="900"/>
            </a:pPr>
            <a:endParaRPr lang="en-US"/>
          </a:p>
        </c:txPr>
        <c:crossAx val="114072960"/>
        <c:crosses val="autoZero"/>
        <c:auto val="1"/>
        <c:lblAlgn val="ctr"/>
        <c:lblOffset val="100"/>
        <c:noMultiLvlLbl val="0"/>
      </c:catAx>
      <c:valAx>
        <c:axId val="11407296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071424"/>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a:t>
            </a:r>
            <a:r>
              <a:rPr lang="en-GB" baseline="0"/>
              <a:t> </a:t>
            </a:r>
            <a:r>
              <a:rPr lang="en-GB"/>
              <a:t>by number of LTC - Rectum</a:t>
            </a:r>
          </a:p>
        </c:rich>
      </c:tx>
      <c:overlay val="1"/>
      <c:spPr>
        <a:noFill/>
        <a:ln w="25400">
          <a:noFill/>
        </a:ln>
      </c:spPr>
    </c:title>
    <c:autoTitleDeleted val="0"/>
    <c:plotArea>
      <c:layout>
        <c:manualLayout>
          <c:layoutTarget val="inner"/>
          <c:xMode val="edge"/>
          <c:yMode val="edge"/>
          <c:x val="0.13161948708485391"/>
          <c:y val="5.603907895317306E-2"/>
          <c:w val="0.83277344166175171"/>
          <c:h val="0.83696436243336514"/>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10.6% </a:t>
                    </a:r>
                    <a:r>
                      <a:rPr lang="en-US" sz="1050" i="1"/>
                      <a:t>(n=149)</a:t>
                    </a:r>
                    <a:endParaRPr lang="en-US" i="1"/>
                  </a:p>
                </c:rich>
              </c:tx>
              <c:dLblPos val="inBase"/>
              <c:showLegendKey val="0"/>
              <c:showVal val="1"/>
              <c:showCatName val="0"/>
              <c:showSerName val="0"/>
              <c:showPercent val="0"/>
              <c:showBubbleSize val="0"/>
            </c:dLbl>
            <c:dLbl>
              <c:idx val="1"/>
              <c:tx>
                <c:rich>
                  <a:bodyPr/>
                  <a:lstStyle/>
                  <a:p>
                    <a:r>
                      <a:rPr lang="en-US" sz="1050"/>
                      <a:t>15.1% </a:t>
                    </a:r>
                    <a:r>
                      <a:rPr lang="en-US" sz="1050" i="1"/>
                      <a:t>(n=264)</a:t>
                    </a:r>
                    <a:endParaRPr lang="en-US" i="1"/>
                  </a:p>
                </c:rich>
              </c:tx>
              <c:dLblPos val="inBase"/>
              <c:showLegendKey val="0"/>
              <c:showVal val="1"/>
              <c:showCatName val="0"/>
              <c:showSerName val="0"/>
              <c:showPercent val="0"/>
              <c:showBubbleSize val="0"/>
            </c:dLbl>
            <c:dLbl>
              <c:idx val="2"/>
              <c:tx>
                <c:rich>
                  <a:bodyPr/>
                  <a:lstStyle/>
                  <a:p>
                    <a:r>
                      <a:rPr lang="en-US" sz="1050"/>
                      <a:t>20.2% </a:t>
                    </a:r>
                    <a:r>
                      <a:rPr lang="en-US" sz="1050" i="1"/>
                      <a:t>(n=221)</a:t>
                    </a:r>
                    <a:endParaRPr lang="en-US" i="1"/>
                  </a:p>
                </c:rich>
              </c:tx>
              <c:dLblPos val="inBase"/>
              <c:showLegendKey val="0"/>
              <c:showVal val="1"/>
              <c:showCatName val="0"/>
              <c:showSerName val="0"/>
              <c:showPercent val="0"/>
              <c:showBubbleSize val="0"/>
            </c:dLbl>
            <c:dLbl>
              <c:idx val="3"/>
              <c:tx>
                <c:rich>
                  <a:bodyPr/>
                  <a:lstStyle/>
                  <a:p>
                    <a:r>
                      <a:rPr lang="en-US" sz="1050"/>
                      <a:t>30.0% </a:t>
                    </a:r>
                    <a:r>
                      <a:rPr lang="en-US" sz="1050" i="1"/>
                      <a:t>(n=303)</a:t>
                    </a:r>
                    <a:endParaRPr lang="en-US" i="1"/>
                  </a:p>
                </c:rich>
              </c:tx>
              <c:dLblPos val="inBase"/>
              <c:showLegendKey val="0"/>
              <c:showVal val="1"/>
              <c:showCatName val="0"/>
              <c:showSerName val="0"/>
              <c:showPercent val="0"/>
              <c:showBubbleSize val="0"/>
            </c:dLbl>
            <c:dLbl>
              <c:idx val="4"/>
              <c:tx>
                <c:rich>
                  <a:bodyPr/>
                  <a:lstStyle/>
                  <a:p>
                    <a:r>
                      <a:rPr lang="en-US" sz="1050"/>
                      <a:t>20.7% </a:t>
                    </a:r>
                  </a:p>
                  <a:p>
                    <a:r>
                      <a:rPr lang="en-US" sz="1050" i="1"/>
                      <a:t>(n=60)</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DATA_charts'!$B$110:$B$114</c:f>
              <c:strCache>
                <c:ptCount val="5"/>
                <c:pt idx="0">
                  <c:v>None</c:v>
                </c:pt>
                <c:pt idx="1">
                  <c:v>1</c:v>
                </c:pt>
                <c:pt idx="2">
                  <c:v>2</c:v>
                </c:pt>
                <c:pt idx="3">
                  <c:v>≥3</c:v>
                </c:pt>
                <c:pt idx="4">
                  <c:v>No response</c:v>
                </c:pt>
              </c:strCache>
            </c:strRef>
          </c:cat>
          <c:val>
            <c:numRef>
              <c:f>'NATIONAL DATA_charts'!$E$110:$E$114</c:f>
              <c:numCache>
                <c:formatCode>0.0%</c:formatCode>
                <c:ptCount val="5"/>
                <c:pt idx="0">
                  <c:v>0.10627674750356633</c:v>
                </c:pt>
                <c:pt idx="1">
                  <c:v>0.15051311288483465</c:v>
                </c:pt>
                <c:pt idx="2">
                  <c:v>0.20238095238095238</c:v>
                </c:pt>
                <c:pt idx="3">
                  <c:v>0.30029732408325072</c:v>
                </c:pt>
                <c:pt idx="4">
                  <c:v>0.20689655172413793</c:v>
                </c:pt>
              </c:numCache>
            </c:numRef>
          </c:val>
        </c:ser>
        <c:dLbls>
          <c:showLegendKey val="0"/>
          <c:showVal val="0"/>
          <c:showCatName val="0"/>
          <c:showSerName val="0"/>
          <c:showPercent val="0"/>
          <c:showBubbleSize val="0"/>
        </c:dLbls>
        <c:gapWidth val="0"/>
        <c:axId val="114101632"/>
        <c:axId val="114119808"/>
      </c:barChart>
      <c:catAx>
        <c:axId val="114101632"/>
        <c:scaling>
          <c:orientation val="minMax"/>
        </c:scaling>
        <c:delete val="0"/>
        <c:axPos val="b"/>
        <c:numFmt formatCode="General" sourceLinked="1"/>
        <c:majorTickMark val="out"/>
        <c:minorTickMark val="none"/>
        <c:tickLblPos val="nextTo"/>
        <c:txPr>
          <a:bodyPr/>
          <a:lstStyle/>
          <a:p>
            <a:pPr>
              <a:defRPr sz="900"/>
            </a:pPr>
            <a:endParaRPr lang="en-US"/>
          </a:p>
        </c:txPr>
        <c:crossAx val="114119808"/>
        <c:crosses val="autoZero"/>
        <c:auto val="1"/>
        <c:lblAlgn val="ctr"/>
        <c:lblOffset val="100"/>
        <c:noMultiLvlLbl val="0"/>
      </c:catAx>
      <c:valAx>
        <c:axId val="11411980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101632"/>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a:t>
            </a:r>
            <a:r>
              <a:rPr lang="en-GB" baseline="0"/>
              <a:t> 'social distress'</a:t>
            </a:r>
            <a:r>
              <a:rPr lang="en-GB"/>
              <a:t> by number of LTC -  Overall</a:t>
            </a:r>
          </a:p>
        </c:rich>
      </c:tx>
      <c:layout>
        <c:manualLayout>
          <c:xMode val="edge"/>
          <c:yMode val="edge"/>
          <c:x val="0.17399780693577488"/>
          <c:y val="4.6384628645393534E-2"/>
        </c:manualLayout>
      </c:layout>
      <c:overlay val="1"/>
      <c:spPr>
        <a:noFill/>
        <a:ln w="25400">
          <a:noFill/>
        </a:ln>
      </c:spPr>
    </c:title>
    <c:autoTitleDeleted val="0"/>
    <c:plotArea>
      <c:layout>
        <c:manualLayout>
          <c:layoutTarget val="inner"/>
          <c:xMode val="edge"/>
          <c:yMode val="edge"/>
          <c:x val="0.1370560074159356"/>
          <c:y val="5.364004744390357E-2"/>
          <c:w val="0.82487411870701977"/>
          <c:h val="0.83142073538050532"/>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layout>
                <c:manualLayout>
                  <c:x val="0"/>
                  <c:y val="0.14063490695316541"/>
                </c:manualLayout>
              </c:layout>
              <c:tx>
                <c:rich>
                  <a:bodyPr/>
                  <a:lstStyle/>
                  <a:p>
                    <a:r>
                      <a:rPr lang="en-US" sz="1050">
                        <a:solidFill>
                          <a:schemeClr val="bg1"/>
                        </a:solidFill>
                      </a:rPr>
                      <a:t>8.6% </a:t>
                    </a:r>
                  </a:p>
                  <a:p>
                    <a:r>
                      <a:rPr lang="en-US" sz="1050" i="1"/>
                      <a:t>(n=353)</a:t>
                    </a:r>
                    <a:endParaRPr lang="en-US" i="1"/>
                  </a:p>
                </c:rich>
              </c:tx>
              <c:dLblPos val="outEnd"/>
              <c:showLegendKey val="0"/>
              <c:showVal val="1"/>
              <c:showCatName val="0"/>
              <c:showSerName val="0"/>
              <c:showPercent val="0"/>
              <c:showBubbleSize val="0"/>
            </c:dLbl>
            <c:dLbl>
              <c:idx val="1"/>
              <c:tx>
                <c:rich>
                  <a:bodyPr/>
                  <a:lstStyle/>
                  <a:p>
                    <a:r>
                      <a:rPr lang="en-US" sz="1050"/>
                      <a:t>11.5% </a:t>
                    </a:r>
                    <a:r>
                      <a:rPr lang="en-US" sz="1050" i="1"/>
                      <a:t>(n=623)</a:t>
                    </a:r>
                    <a:endParaRPr lang="en-US" i="1"/>
                  </a:p>
                </c:rich>
              </c:tx>
              <c:dLblPos val="inBase"/>
              <c:showLegendKey val="0"/>
              <c:showVal val="1"/>
              <c:showCatName val="0"/>
              <c:showSerName val="0"/>
              <c:showPercent val="0"/>
              <c:showBubbleSize val="0"/>
            </c:dLbl>
            <c:dLbl>
              <c:idx val="2"/>
              <c:tx>
                <c:rich>
                  <a:bodyPr/>
                  <a:lstStyle/>
                  <a:p>
                    <a:r>
                      <a:rPr lang="en-US" sz="1050"/>
                      <a:t>14.3% </a:t>
                    </a:r>
                    <a:r>
                      <a:rPr lang="en-US" sz="1050" i="1"/>
                      <a:t>(n=521)</a:t>
                    </a:r>
                    <a:endParaRPr lang="en-US" i="1"/>
                  </a:p>
                </c:rich>
              </c:tx>
              <c:dLblPos val="inBase"/>
              <c:showLegendKey val="0"/>
              <c:showVal val="1"/>
              <c:showCatName val="0"/>
              <c:showSerName val="0"/>
              <c:showPercent val="0"/>
              <c:showBubbleSize val="0"/>
            </c:dLbl>
            <c:dLbl>
              <c:idx val="3"/>
              <c:tx>
                <c:rich>
                  <a:bodyPr/>
                  <a:lstStyle/>
                  <a:p>
                    <a:r>
                      <a:rPr lang="en-US" sz="1050"/>
                      <a:t>27.2% </a:t>
                    </a:r>
                    <a:r>
                      <a:rPr lang="en-US" sz="1050" i="1"/>
                      <a:t>(n=1,050)</a:t>
                    </a:r>
                    <a:endParaRPr lang="en-US" i="1"/>
                  </a:p>
                </c:rich>
              </c:tx>
              <c:dLblPos val="inBase"/>
              <c:showLegendKey val="0"/>
              <c:showVal val="1"/>
              <c:showCatName val="0"/>
              <c:showSerName val="0"/>
              <c:showPercent val="0"/>
              <c:showBubbleSize val="0"/>
            </c:dLbl>
            <c:dLbl>
              <c:idx val="4"/>
              <c:tx>
                <c:rich>
                  <a:bodyPr/>
                  <a:lstStyle/>
                  <a:p>
                    <a:r>
                      <a:rPr lang="en-US" sz="1050"/>
                      <a:t>17.1% </a:t>
                    </a:r>
                    <a:r>
                      <a:rPr lang="en-US" sz="1050" i="1"/>
                      <a:t>(n=141)</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DATA_charts'!$B$110:$B$114</c:f>
              <c:strCache>
                <c:ptCount val="5"/>
                <c:pt idx="0">
                  <c:v>None</c:v>
                </c:pt>
                <c:pt idx="1">
                  <c:v>1</c:v>
                </c:pt>
                <c:pt idx="2">
                  <c:v>2</c:v>
                </c:pt>
                <c:pt idx="3">
                  <c:v>≥3</c:v>
                </c:pt>
                <c:pt idx="4">
                  <c:v>No response</c:v>
                </c:pt>
              </c:strCache>
            </c:strRef>
          </c:cat>
          <c:val>
            <c:numRef>
              <c:f>'NATIONAL DATA_charts'!$F$110:$F$114</c:f>
              <c:numCache>
                <c:formatCode>0.0%</c:formatCode>
                <c:ptCount val="5"/>
                <c:pt idx="0">
                  <c:v>8.6308068459657702E-2</c:v>
                </c:pt>
                <c:pt idx="1">
                  <c:v>0.11507203546361286</c:v>
                </c:pt>
                <c:pt idx="2">
                  <c:v>0.14293552812071331</c:v>
                </c:pt>
                <c:pt idx="3">
                  <c:v>0.27216174183514774</c:v>
                </c:pt>
                <c:pt idx="4">
                  <c:v>0.17132442284325639</c:v>
                </c:pt>
              </c:numCache>
            </c:numRef>
          </c:val>
        </c:ser>
        <c:dLbls>
          <c:showLegendKey val="0"/>
          <c:showVal val="0"/>
          <c:showCatName val="0"/>
          <c:showSerName val="0"/>
          <c:showPercent val="0"/>
          <c:showBubbleSize val="0"/>
        </c:dLbls>
        <c:gapWidth val="0"/>
        <c:axId val="114168960"/>
        <c:axId val="114170496"/>
      </c:barChart>
      <c:catAx>
        <c:axId val="114168960"/>
        <c:scaling>
          <c:orientation val="minMax"/>
        </c:scaling>
        <c:delete val="0"/>
        <c:axPos val="b"/>
        <c:numFmt formatCode="General" sourceLinked="1"/>
        <c:majorTickMark val="out"/>
        <c:minorTickMark val="none"/>
        <c:tickLblPos val="nextTo"/>
        <c:txPr>
          <a:bodyPr/>
          <a:lstStyle/>
          <a:p>
            <a:pPr>
              <a:defRPr sz="900"/>
            </a:pPr>
            <a:endParaRPr lang="en-US"/>
          </a:p>
        </c:txPr>
        <c:crossAx val="114170496"/>
        <c:crosses val="autoZero"/>
        <c:auto val="1"/>
        <c:lblAlgn val="ctr"/>
        <c:lblOffset val="100"/>
        <c:noMultiLvlLbl val="0"/>
      </c:catAx>
      <c:valAx>
        <c:axId val="11417049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168960"/>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a:t>
            </a:r>
            <a:r>
              <a:rPr lang="en-GB" baseline="0"/>
              <a:t> </a:t>
            </a:r>
            <a:r>
              <a:rPr lang="en-GB"/>
              <a:t>by treatment type - Colon</a:t>
            </a:r>
          </a:p>
        </c:rich>
      </c:tx>
      <c:layout>
        <c:manualLayout>
          <c:xMode val="edge"/>
          <c:yMode val="edge"/>
          <c:x val="0.18941067465669134"/>
          <c:y val="3.26315889932072E-2"/>
        </c:manualLayout>
      </c:layout>
      <c:overlay val="1"/>
      <c:spPr>
        <a:noFill/>
        <a:ln w="25400">
          <a:noFill/>
        </a:ln>
      </c:spPr>
    </c:title>
    <c:autoTitleDeleted val="0"/>
    <c:plotArea>
      <c:layout>
        <c:manualLayout>
          <c:layoutTarget val="inner"/>
          <c:xMode val="edge"/>
          <c:yMode val="edge"/>
          <c:x val="0.13775810320206566"/>
          <c:y val="5.5737325176034552E-2"/>
          <c:w val="0.82497414332852526"/>
          <c:h val="0.76417753627914753"/>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11.6% </a:t>
                    </a:r>
                    <a:r>
                      <a:rPr lang="en-US" sz="1050" i="1"/>
                      <a:t>(n=685)</a:t>
                    </a:r>
                    <a:endParaRPr lang="en-US" i="1"/>
                  </a:p>
                </c:rich>
              </c:tx>
              <c:dLblPos val="inBase"/>
              <c:showLegendKey val="0"/>
              <c:showVal val="1"/>
              <c:showCatName val="0"/>
              <c:showSerName val="0"/>
              <c:showPercent val="0"/>
              <c:showBubbleSize val="0"/>
            </c:dLbl>
            <c:dLbl>
              <c:idx val="1"/>
              <c:tx>
                <c:rich>
                  <a:bodyPr/>
                  <a:lstStyle/>
                  <a:p>
                    <a:r>
                      <a:rPr lang="en-US" sz="1050"/>
                      <a:t>14.4% </a:t>
                    </a:r>
                    <a:r>
                      <a:rPr lang="en-US" sz="1050" i="1"/>
                      <a:t>(n=604)</a:t>
                    </a:r>
                    <a:endParaRPr lang="en-US" i="1"/>
                  </a:p>
                </c:rich>
              </c:tx>
              <c:dLblPos val="inBase"/>
              <c:showLegendKey val="0"/>
              <c:showVal val="1"/>
              <c:showCatName val="0"/>
              <c:showSerName val="0"/>
              <c:showPercent val="0"/>
              <c:showBubbleSize val="0"/>
            </c:dLbl>
            <c:dLbl>
              <c:idx val="2"/>
              <c:tx>
                <c:rich>
                  <a:bodyPr/>
                  <a:lstStyle/>
                  <a:p>
                    <a:r>
                      <a:rPr lang="en-US" sz="1050"/>
                      <a:t>30.1%</a:t>
                    </a:r>
                  </a:p>
                  <a:p>
                    <a:r>
                      <a:rPr lang="en-US" sz="1050" i="1"/>
                      <a:t>(n=78)</a:t>
                    </a:r>
                    <a:endParaRPr lang="en-US" i="1"/>
                  </a:p>
                </c:rich>
              </c:tx>
              <c:dLblPos val="inBase"/>
              <c:showLegendKey val="0"/>
              <c:showVal val="1"/>
              <c:showCatName val="0"/>
              <c:showSerName val="0"/>
              <c:showPercent val="0"/>
              <c:showBubbleSize val="0"/>
            </c:dLbl>
            <c:dLbl>
              <c:idx val="3"/>
              <c:tx>
                <c:rich>
                  <a:bodyPr/>
                  <a:lstStyle/>
                  <a:p>
                    <a:r>
                      <a:rPr lang="en-US" sz="1050"/>
                      <a:t>30.6% </a:t>
                    </a:r>
                  </a:p>
                  <a:p>
                    <a:r>
                      <a:rPr lang="en-US" sz="1050" i="1"/>
                      <a:t>(n=22)</a:t>
                    </a:r>
                    <a:endParaRPr lang="en-US" i="1"/>
                  </a:p>
                </c:rich>
              </c:tx>
              <c:dLblPos val="inBase"/>
              <c:showLegendKey val="0"/>
              <c:showVal val="1"/>
              <c:showCatName val="0"/>
              <c:showSerName val="0"/>
              <c:showPercent val="0"/>
              <c:showBubbleSize val="0"/>
            </c:dLbl>
            <c:dLbl>
              <c:idx val="4"/>
              <c:tx>
                <c:rich>
                  <a:bodyPr/>
                  <a:lstStyle/>
                  <a:p>
                    <a:r>
                      <a:rPr lang="en-US" sz="1050"/>
                      <a:t>18.9% </a:t>
                    </a:r>
                  </a:p>
                  <a:p>
                    <a:r>
                      <a:rPr lang="en-US" sz="1050" i="1"/>
                      <a:t>(n=80)</a:t>
                    </a:r>
                    <a:endParaRPr lang="en-US" i="1"/>
                  </a:p>
                </c:rich>
              </c:tx>
              <c:dLblPos val="inBase"/>
              <c:showLegendKey val="0"/>
              <c:showVal val="1"/>
              <c:showCatName val="0"/>
              <c:showSerName val="0"/>
              <c:showPercent val="0"/>
              <c:showBubbleSize val="0"/>
            </c:dLbl>
            <c:dLbl>
              <c:idx val="5"/>
              <c:tx>
                <c:rich>
                  <a:bodyPr/>
                  <a:lstStyle/>
                  <a:p>
                    <a:r>
                      <a:rPr lang="en-US" sz="1050"/>
                      <a:t>20.3% </a:t>
                    </a:r>
                  </a:p>
                  <a:p>
                    <a:r>
                      <a:rPr lang="en-US" sz="1050" i="1"/>
                      <a:t>(n=37)</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DATA_charts'!$B$115:$B$120</c:f>
              <c:strCache>
                <c:ptCount val="6"/>
                <c:pt idx="0">
                  <c:v>Surgery alone</c:v>
                </c:pt>
                <c:pt idx="1">
                  <c:v>Surgery + chemo</c:v>
                </c:pt>
                <c:pt idx="2">
                  <c:v>Surgery + chemo + radio</c:v>
                </c:pt>
                <c:pt idx="3">
                  <c:v>Surgery + radio</c:v>
                </c:pt>
                <c:pt idx="4">
                  <c:v>Other</c:v>
                </c:pt>
                <c:pt idx="5">
                  <c:v>No response</c:v>
                </c:pt>
              </c:strCache>
            </c:strRef>
          </c:cat>
          <c:val>
            <c:numRef>
              <c:f>'NATIONAL DATA_charts'!$C$115:$C$120</c:f>
              <c:numCache>
                <c:formatCode>0.0%</c:formatCode>
                <c:ptCount val="6"/>
                <c:pt idx="0">
                  <c:v>0.11584644004735328</c:v>
                </c:pt>
                <c:pt idx="1">
                  <c:v>0.14446304711791438</c:v>
                </c:pt>
                <c:pt idx="2">
                  <c:v>0.30115830115830117</c:v>
                </c:pt>
                <c:pt idx="3">
                  <c:v>0.30555555555555558</c:v>
                </c:pt>
                <c:pt idx="4">
                  <c:v>0.18867924528301888</c:v>
                </c:pt>
                <c:pt idx="5">
                  <c:v>0.2032967032967033</c:v>
                </c:pt>
              </c:numCache>
            </c:numRef>
          </c:val>
        </c:ser>
        <c:dLbls>
          <c:showLegendKey val="0"/>
          <c:showVal val="0"/>
          <c:showCatName val="0"/>
          <c:showSerName val="0"/>
          <c:showPercent val="0"/>
          <c:showBubbleSize val="0"/>
        </c:dLbls>
        <c:gapWidth val="0"/>
        <c:axId val="114211456"/>
        <c:axId val="114831744"/>
      </c:barChart>
      <c:catAx>
        <c:axId val="114211456"/>
        <c:scaling>
          <c:orientation val="minMax"/>
        </c:scaling>
        <c:delete val="0"/>
        <c:axPos val="b"/>
        <c:numFmt formatCode="General" sourceLinked="1"/>
        <c:majorTickMark val="out"/>
        <c:minorTickMark val="none"/>
        <c:tickLblPos val="nextTo"/>
        <c:txPr>
          <a:bodyPr/>
          <a:lstStyle/>
          <a:p>
            <a:pPr>
              <a:defRPr sz="800"/>
            </a:pPr>
            <a:endParaRPr lang="en-US"/>
          </a:p>
        </c:txPr>
        <c:crossAx val="114831744"/>
        <c:crosses val="autoZero"/>
        <c:auto val="1"/>
        <c:lblAlgn val="ctr"/>
        <c:lblOffset val="100"/>
        <c:noMultiLvlLbl val="0"/>
      </c:catAx>
      <c:valAx>
        <c:axId val="11483174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211456"/>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treatment type - Rectosigmoid</a:t>
            </a:r>
          </a:p>
        </c:rich>
      </c:tx>
      <c:layout>
        <c:manualLayout>
          <c:xMode val="edge"/>
          <c:yMode val="edge"/>
          <c:x val="0.19499718147129486"/>
          <c:y val="4.1808726721263081E-2"/>
        </c:manualLayout>
      </c:layout>
      <c:overlay val="1"/>
      <c:spPr>
        <a:noFill/>
        <a:ln w="25400">
          <a:noFill/>
        </a:ln>
      </c:spPr>
    </c:title>
    <c:autoTitleDeleted val="0"/>
    <c:plotArea>
      <c:layout>
        <c:manualLayout>
          <c:layoutTarget val="inner"/>
          <c:xMode val="edge"/>
          <c:yMode val="edge"/>
          <c:x val="0.12468224366413125"/>
          <c:y val="5.7471479404182395E-2"/>
          <c:w val="0.83206313628920237"/>
          <c:h val="0.76311905245730682"/>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0"/>
                  <c:y val="0.13309764876293043"/>
                </c:manualLayout>
              </c:layout>
              <c:tx>
                <c:rich>
                  <a:bodyPr/>
                  <a:lstStyle/>
                  <a:p>
                    <a:r>
                      <a:rPr lang="en-US" sz="1050"/>
                      <a:t>9.4% </a:t>
                    </a:r>
                  </a:p>
                  <a:p>
                    <a:r>
                      <a:rPr lang="en-US" sz="1050" i="1"/>
                      <a:t>(n=49)</a:t>
                    </a:r>
                    <a:endParaRPr lang="en-US" i="1"/>
                  </a:p>
                </c:rich>
              </c:tx>
              <c:dLblPos val="outEnd"/>
              <c:showLegendKey val="0"/>
              <c:showVal val="1"/>
              <c:showCatName val="0"/>
              <c:showSerName val="0"/>
              <c:showPercent val="0"/>
              <c:showBubbleSize val="0"/>
            </c:dLbl>
            <c:dLbl>
              <c:idx val="1"/>
              <c:tx>
                <c:rich>
                  <a:bodyPr/>
                  <a:lstStyle/>
                  <a:p>
                    <a:r>
                      <a:rPr lang="en-US" sz="1050"/>
                      <a:t>16.2% </a:t>
                    </a:r>
                  </a:p>
                  <a:p>
                    <a:r>
                      <a:rPr lang="en-US" sz="1050" i="1"/>
                      <a:t>(n=74)</a:t>
                    </a:r>
                    <a:endParaRPr lang="en-US" i="1"/>
                  </a:p>
                </c:rich>
              </c:tx>
              <c:dLblPos val="inBase"/>
              <c:showLegendKey val="0"/>
              <c:showVal val="1"/>
              <c:showCatName val="0"/>
              <c:showSerName val="0"/>
              <c:showPercent val="0"/>
              <c:showBubbleSize val="0"/>
            </c:dLbl>
            <c:dLbl>
              <c:idx val="2"/>
              <c:tx>
                <c:rich>
                  <a:bodyPr/>
                  <a:lstStyle/>
                  <a:p>
                    <a:r>
                      <a:rPr lang="en-US" sz="1050"/>
                      <a:t>24.5% </a:t>
                    </a:r>
                  </a:p>
                  <a:p>
                    <a:r>
                      <a:rPr lang="en-US" sz="1050" i="1"/>
                      <a:t>(n=38)</a:t>
                    </a:r>
                    <a:endParaRPr lang="en-US" i="1"/>
                  </a:p>
                </c:rich>
              </c:tx>
              <c:dLblPos val="inBase"/>
              <c:showLegendKey val="0"/>
              <c:showVal val="1"/>
              <c:showCatName val="0"/>
              <c:showSerName val="0"/>
              <c:showPercent val="0"/>
              <c:showBubbleSize val="0"/>
            </c:dLbl>
            <c:dLbl>
              <c:idx val="3"/>
              <c:tx>
                <c:rich>
                  <a:bodyPr/>
                  <a:lstStyle/>
                  <a:p>
                    <a:r>
                      <a:rPr lang="en-US" sz="1050"/>
                      <a:t>13.2% </a:t>
                    </a:r>
                  </a:p>
                  <a:p>
                    <a:r>
                      <a:rPr lang="en-US" sz="1050" i="1"/>
                      <a:t>(n=5)</a:t>
                    </a:r>
                    <a:endParaRPr lang="en-US" i="1"/>
                  </a:p>
                </c:rich>
              </c:tx>
              <c:dLblPos val="inBase"/>
              <c:showLegendKey val="0"/>
              <c:showVal val="1"/>
              <c:showCatName val="0"/>
              <c:showSerName val="0"/>
              <c:showPercent val="0"/>
              <c:showBubbleSize val="0"/>
            </c:dLbl>
            <c:dLbl>
              <c:idx val="4"/>
              <c:tx>
                <c:rich>
                  <a:bodyPr/>
                  <a:lstStyle/>
                  <a:p>
                    <a:r>
                      <a:rPr lang="en-US" sz="1050"/>
                      <a:t>24.2% </a:t>
                    </a:r>
                  </a:p>
                  <a:p>
                    <a:r>
                      <a:rPr lang="en-US" sz="1050" i="1"/>
                      <a:t>(n=15)</a:t>
                    </a:r>
                    <a:endParaRPr lang="en-US" i="1"/>
                  </a:p>
                </c:rich>
              </c:tx>
              <c:dLblPos val="inBase"/>
              <c:showLegendKey val="0"/>
              <c:showVal val="1"/>
              <c:showCatName val="0"/>
              <c:showSerName val="0"/>
              <c:showPercent val="0"/>
              <c:showBubbleSize val="0"/>
            </c:dLbl>
            <c:dLbl>
              <c:idx val="5"/>
              <c:tx>
                <c:rich>
                  <a:bodyPr/>
                  <a:lstStyle/>
                  <a:p>
                    <a:r>
                      <a:rPr lang="en-US" sz="1050"/>
                      <a:t>25.0% </a:t>
                    </a:r>
                  </a:p>
                  <a:p>
                    <a:r>
                      <a:rPr lang="en-US" sz="1050" i="1"/>
                      <a:t>(n=4)</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DATA_charts'!$B$115:$B$120</c:f>
              <c:strCache>
                <c:ptCount val="6"/>
                <c:pt idx="0">
                  <c:v>Surgery alone</c:v>
                </c:pt>
                <c:pt idx="1">
                  <c:v>Surgery + chemo</c:v>
                </c:pt>
                <c:pt idx="2">
                  <c:v>Surgery + chemo + radio</c:v>
                </c:pt>
                <c:pt idx="3">
                  <c:v>Surgery + radio</c:v>
                </c:pt>
                <c:pt idx="4">
                  <c:v>Other</c:v>
                </c:pt>
                <c:pt idx="5">
                  <c:v>No response</c:v>
                </c:pt>
              </c:strCache>
            </c:strRef>
          </c:cat>
          <c:val>
            <c:numRef>
              <c:f>'NATIONAL DATA_charts'!$D$115:$D$120</c:f>
              <c:numCache>
                <c:formatCode>0.0%</c:formatCode>
                <c:ptCount val="6"/>
                <c:pt idx="0">
                  <c:v>9.3690248565965584E-2</c:v>
                </c:pt>
                <c:pt idx="1">
                  <c:v>0.16157205240174671</c:v>
                </c:pt>
                <c:pt idx="2">
                  <c:v>0.24516129032258063</c:v>
                </c:pt>
                <c:pt idx="3">
                  <c:v>0.13157894736842105</c:v>
                </c:pt>
                <c:pt idx="4">
                  <c:v>0.24193548387096775</c:v>
                </c:pt>
                <c:pt idx="5">
                  <c:v>0.25</c:v>
                </c:pt>
              </c:numCache>
            </c:numRef>
          </c:val>
        </c:ser>
        <c:dLbls>
          <c:showLegendKey val="0"/>
          <c:showVal val="0"/>
          <c:showCatName val="0"/>
          <c:showSerName val="0"/>
          <c:showPercent val="0"/>
          <c:showBubbleSize val="0"/>
        </c:dLbls>
        <c:gapWidth val="0"/>
        <c:axId val="114876800"/>
        <c:axId val="114878336"/>
      </c:barChart>
      <c:catAx>
        <c:axId val="11487680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14878336"/>
        <c:crosses val="autoZero"/>
        <c:auto val="1"/>
        <c:lblAlgn val="ctr"/>
        <c:lblOffset val="100"/>
        <c:noMultiLvlLbl val="0"/>
      </c:catAx>
      <c:valAx>
        <c:axId val="11487833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876800"/>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treatment type - Rectum</a:t>
            </a:r>
          </a:p>
        </c:rich>
      </c:tx>
      <c:layout>
        <c:manualLayout>
          <c:xMode val="edge"/>
          <c:yMode val="edge"/>
          <c:x val="0.12835928630888993"/>
          <c:y val="2.8110477867056623E-2"/>
        </c:manualLayout>
      </c:layout>
      <c:overlay val="1"/>
      <c:spPr>
        <a:noFill/>
        <a:ln w="25400">
          <a:noFill/>
        </a:ln>
      </c:spPr>
    </c:title>
    <c:autoTitleDeleted val="0"/>
    <c:plotArea>
      <c:layout>
        <c:manualLayout>
          <c:layoutTarget val="inner"/>
          <c:xMode val="edge"/>
          <c:yMode val="edge"/>
          <c:x val="0.13775510204081631"/>
          <c:y val="5.4054155959964635E-2"/>
          <c:w val="0.82397959183673475"/>
          <c:h val="0.7648856163237534"/>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12.1% </a:t>
                    </a:r>
                    <a:r>
                      <a:rPr lang="en-US" sz="1050" i="1"/>
                      <a:t>(n=200)</a:t>
                    </a:r>
                    <a:endParaRPr lang="en-US" i="1"/>
                  </a:p>
                </c:rich>
              </c:tx>
              <c:dLblPos val="inBase"/>
              <c:showLegendKey val="0"/>
              <c:showVal val="1"/>
              <c:showCatName val="0"/>
              <c:showSerName val="0"/>
              <c:showPercent val="0"/>
              <c:showBubbleSize val="0"/>
            </c:dLbl>
            <c:dLbl>
              <c:idx val="1"/>
              <c:tx>
                <c:rich>
                  <a:bodyPr/>
                  <a:lstStyle/>
                  <a:p>
                    <a:r>
                      <a:rPr lang="en-US" sz="1050"/>
                      <a:t>14.7% </a:t>
                    </a:r>
                    <a:r>
                      <a:rPr lang="en-US" sz="1050" i="1"/>
                      <a:t>(n=111)</a:t>
                    </a:r>
                    <a:endParaRPr lang="en-US" i="1"/>
                  </a:p>
                </c:rich>
              </c:tx>
              <c:dLblPos val="inBase"/>
              <c:showLegendKey val="0"/>
              <c:showVal val="1"/>
              <c:showCatName val="0"/>
              <c:showSerName val="0"/>
              <c:showPercent val="0"/>
              <c:showBubbleSize val="0"/>
            </c:dLbl>
            <c:dLbl>
              <c:idx val="2"/>
              <c:tx>
                <c:rich>
                  <a:bodyPr/>
                  <a:lstStyle/>
                  <a:p>
                    <a:r>
                      <a:rPr lang="en-US" sz="1050"/>
                      <a:t>22.6% </a:t>
                    </a:r>
                    <a:r>
                      <a:rPr lang="en-US" sz="1050" i="1"/>
                      <a:t>(n=465)</a:t>
                    </a:r>
                    <a:endParaRPr lang="en-US" i="1"/>
                  </a:p>
                </c:rich>
              </c:tx>
              <c:dLblPos val="inBase"/>
              <c:showLegendKey val="0"/>
              <c:showVal val="1"/>
              <c:showCatName val="0"/>
              <c:showSerName val="0"/>
              <c:showPercent val="0"/>
              <c:showBubbleSize val="0"/>
            </c:dLbl>
            <c:dLbl>
              <c:idx val="3"/>
              <c:tx>
                <c:rich>
                  <a:bodyPr/>
                  <a:lstStyle/>
                  <a:p>
                    <a:r>
                      <a:rPr lang="en-US" sz="1050"/>
                      <a:t>22.3% </a:t>
                    </a:r>
                    <a:r>
                      <a:rPr lang="en-US" sz="1050" i="1"/>
                      <a:t>(n=124)</a:t>
                    </a:r>
                    <a:endParaRPr lang="en-US" i="1"/>
                  </a:p>
                </c:rich>
              </c:tx>
              <c:dLblPos val="inBase"/>
              <c:showLegendKey val="0"/>
              <c:showVal val="1"/>
              <c:showCatName val="0"/>
              <c:showSerName val="0"/>
              <c:showPercent val="0"/>
              <c:showBubbleSize val="0"/>
            </c:dLbl>
            <c:dLbl>
              <c:idx val="4"/>
              <c:tx>
                <c:rich>
                  <a:bodyPr/>
                  <a:lstStyle/>
                  <a:p>
                    <a:r>
                      <a:rPr lang="en-US" sz="1050"/>
                      <a:t>19.6% </a:t>
                    </a:r>
                  </a:p>
                  <a:p>
                    <a:r>
                      <a:rPr lang="en-US" sz="1050" i="1"/>
                      <a:t>(n=90)</a:t>
                    </a:r>
                    <a:endParaRPr lang="en-US" i="1"/>
                  </a:p>
                </c:rich>
              </c:tx>
              <c:dLblPos val="inBase"/>
              <c:showLegendKey val="0"/>
              <c:showVal val="1"/>
              <c:showCatName val="0"/>
              <c:showSerName val="0"/>
              <c:showPercent val="0"/>
              <c:showBubbleSize val="0"/>
            </c:dLbl>
            <c:dLbl>
              <c:idx val="5"/>
              <c:layout>
                <c:manualLayout>
                  <c:x val="0"/>
                  <c:y val="0.14806880648149412"/>
                </c:manualLayout>
              </c:layout>
              <c:tx>
                <c:rich>
                  <a:bodyPr/>
                  <a:lstStyle/>
                  <a:p>
                    <a:r>
                      <a:rPr lang="en-US" sz="1050"/>
                      <a:t>10.1% </a:t>
                    </a:r>
                  </a:p>
                  <a:p>
                    <a:r>
                      <a:rPr lang="en-US" sz="1050" i="1"/>
                      <a:t>(n=7)</a:t>
                    </a:r>
                    <a:endParaRPr lang="en-US" i="1"/>
                  </a:p>
                </c:rich>
              </c:tx>
              <c:dLblPos val="outEnd"/>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DATA_charts'!$B$115:$B$120</c:f>
              <c:strCache>
                <c:ptCount val="6"/>
                <c:pt idx="0">
                  <c:v>Surgery alone</c:v>
                </c:pt>
                <c:pt idx="1">
                  <c:v>Surgery + chemo</c:v>
                </c:pt>
                <c:pt idx="2">
                  <c:v>Surgery + chemo + radio</c:v>
                </c:pt>
                <c:pt idx="3">
                  <c:v>Surgery + radio</c:v>
                </c:pt>
                <c:pt idx="4">
                  <c:v>Other</c:v>
                </c:pt>
                <c:pt idx="5">
                  <c:v>No response</c:v>
                </c:pt>
              </c:strCache>
            </c:strRef>
          </c:cat>
          <c:val>
            <c:numRef>
              <c:f>'NATIONAL DATA_charts'!$E$115:$E$120</c:f>
              <c:numCache>
                <c:formatCode>0.0%</c:formatCode>
                <c:ptCount val="6"/>
                <c:pt idx="0">
                  <c:v>0.12091898428053206</c:v>
                </c:pt>
                <c:pt idx="1">
                  <c:v>0.14721485411140584</c:v>
                </c:pt>
                <c:pt idx="2">
                  <c:v>0.22638753651411883</c:v>
                </c:pt>
                <c:pt idx="3">
                  <c:v>0.22262118491921004</c:v>
                </c:pt>
                <c:pt idx="4">
                  <c:v>0.19607843137254904</c:v>
                </c:pt>
                <c:pt idx="5">
                  <c:v>0.10144927536231885</c:v>
                </c:pt>
              </c:numCache>
            </c:numRef>
          </c:val>
        </c:ser>
        <c:dLbls>
          <c:showLegendKey val="0"/>
          <c:showVal val="0"/>
          <c:showCatName val="0"/>
          <c:showSerName val="0"/>
          <c:showPercent val="0"/>
          <c:showBubbleSize val="0"/>
        </c:dLbls>
        <c:gapWidth val="0"/>
        <c:axId val="114902912"/>
        <c:axId val="114904448"/>
      </c:barChart>
      <c:catAx>
        <c:axId val="114902912"/>
        <c:scaling>
          <c:orientation val="minMax"/>
        </c:scaling>
        <c:delete val="0"/>
        <c:axPos val="b"/>
        <c:numFmt formatCode="General" sourceLinked="1"/>
        <c:majorTickMark val="out"/>
        <c:minorTickMark val="none"/>
        <c:tickLblPos val="nextTo"/>
        <c:txPr>
          <a:bodyPr/>
          <a:lstStyle/>
          <a:p>
            <a:pPr>
              <a:defRPr sz="800"/>
            </a:pPr>
            <a:endParaRPr lang="en-US"/>
          </a:p>
        </c:txPr>
        <c:crossAx val="114904448"/>
        <c:crosses val="autoZero"/>
        <c:auto val="1"/>
        <c:lblAlgn val="ctr"/>
        <c:lblOffset val="100"/>
        <c:noMultiLvlLbl val="0"/>
      </c:catAx>
      <c:valAx>
        <c:axId val="11490444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902912"/>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treatment type -  Overall</a:t>
            </a:r>
          </a:p>
        </c:rich>
      </c:tx>
      <c:layout>
        <c:manualLayout>
          <c:xMode val="edge"/>
          <c:yMode val="edge"/>
          <c:x val="0.18374336113975831"/>
          <c:y val="5.1717601902556191E-2"/>
        </c:manualLayout>
      </c:layout>
      <c:overlay val="1"/>
      <c:spPr>
        <a:noFill/>
        <a:ln w="25400">
          <a:noFill/>
        </a:ln>
      </c:spPr>
    </c:title>
    <c:autoTitleDeleted val="0"/>
    <c:plotArea>
      <c:layout>
        <c:manualLayout>
          <c:layoutTarget val="inner"/>
          <c:xMode val="edge"/>
          <c:yMode val="edge"/>
          <c:x val="0.13775810320206566"/>
          <c:y val="5.6252024645218328E-2"/>
          <c:w val="0.82497414332852526"/>
          <c:h val="0.77509321755303551"/>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11.5% </a:t>
                    </a:r>
                    <a:r>
                      <a:rPr lang="en-US" sz="1050" i="1"/>
                      <a:t>(n=934)</a:t>
                    </a:r>
                    <a:endParaRPr lang="en-US" i="1"/>
                  </a:p>
                </c:rich>
              </c:tx>
              <c:dLblPos val="inBase"/>
              <c:showLegendKey val="0"/>
              <c:showVal val="1"/>
              <c:showCatName val="0"/>
              <c:showSerName val="0"/>
              <c:showPercent val="0"/>
              <c:showBubbleSize val="0"/>
            </c:dLbl>
            <c:dLbl>
              <c:idx val="1"/>
              <c:tx>
                <c:rich>
                  <a:bodyPr/>
                  <a:lstStyle/>
                  <a:p>
                    <a:r>
                      <a:rPr lang="en-US" sz="1050"/>
                      <a:t>14.6% </a:t>
                    </a:r>
                    <a:r>
                      <a:rPr lang="en-US" sz="1050" i="1"/>
                      <a:t>(n=789)</a:t>
                    </a:r>
                    <a:endParaRPr lang="en-US" i="1"/>
                  </a:p>
                </c:rich>
              </c:tx>
              <c:dLblPos val="inBase"/>
              <c:showLegendKey val="0"/>
              <c:showVal val="1"/>
              <c:showCatName val="0"/>
              <c:showSerName val="0"/>
              <c:showPercent val="0"/>
              <c:showBubbleSize val="0"/>
            </c:dLbl>
            <c:dLbl>
              <c:idx val="2"/>
              <c:tx>
                <c:rich>
                  <a:bodyPr/>
                  <a:lstStyle/>
                  <a:p>
                    <a:r>
                      <a:rPr lang="en-US" sz="1050"/>
                      <a:t>23.5% </a:t>
                    </a:r>
                    <a:r>
                      <a:rPr lang="en-US" sz="1050" i="1"/>
                      <a:t>(n=581)</a:t>
                    </a:r>
                    <a:endParaRPr lang="en-US" i="1"/>
                  </a:p>
                </c:rich>
              </c:tx>
              <c:dLblPos val="inBase"/>
              <c:showLegendKey val="0"/>
              <c:showVal val="1"/>
              <c:showCatName val="0"/>
              <c:showSerName val="0"/>
              <c:showPercent val="0"/>
              <c:showBubbleSize val="0"/>
            </c:dLbl>
            <c:dLbl>
              <c:idx val="3"/>
              <c:tx>
                <c:rich>
                  <a:bodyPr/>
                  <a:lstStyle/>
                  <a:p>
                    <a:r>
                      <a:rPr lang="en-US" sz="1050"/>
                      <a:t>22.6% </a:t>
                    </a:r>
                    <a:r>
                      <a:rPr lang="en-US" sz="1050" i="1"/>
                      <a:t>(n=151)</a:t>
                    </a:r>
                    <a:endParaRPr lang="en-US" i="1"/>
                  </a:p>
                </c:rich>
              </c:tx>
              <c:dLblPos val="inBase"/>
              <c:showLegendKey val="0"/>
              <c:showVal val="1"/>
              <c:showCatName val="0"/>
              <c:showSerName val="0"/>
              <c:showPercent val="0"/>
              <c:showBubbleSize val="0"/>
            </c:dLbl>
            <c:dLbl>
              <c:idx val="4"/>
              <c:tx>
                <c:rich>
                  <a:bodyPr/>
                  <a:lstStyle/>
                  <a:p>
                    <a:r>
                      <a:rPr lang="en-US" sz="1050"/>
                      <a:t>19.6% </a:t>
                    </a:r>
                    <a:r>
                      <a:rPr lang="en-US" sz="1050" i="1"/>
                      <a:t>(n=185)</a:t>
                    </a:r>
                    <a:endParaRPr lang="en-US" i="1"/>
                  </a:p>
                </c:rich>
              </c:tx>
              <c:dLblPos val="inBase"/>
              <c:showLegendKey val="0"/>
              <c:showVal val="1"/>
              <c:showCatName val="0"/>
              <c:showSerName val="0"/>
              <c:showPercent val="0"/>
              <c:showBubbleSize val="0"/>
            </c:dLbl>
            <c:dLbl>
              <c:idx val="5"/>
              <c:tx>
                <c:rich>
                  <a:bodyPr/>
                  <a:lstStyle/>
                  <a:p>
                    <a:r>
                      <a:rPr lang="en-US" sz="1050"/>
                      <a:t>18.0%</a:t>
                    </a:r>
                  </a:p>
                  <a:p>
                    <a:r>
                      <a:rPr lang="en-US" sz="1050" i="1"/>
                      <a:t>(n=48)</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DATA_charts'!$B$115:$B$120</c:f>
              <c:strCache>
                <c:ptCount val="6"/>
                <c:pt idx="0">
                  <c:v>Surgery alone</c:v>
                </c:pt>
                <c:pt idx="1">
                  <c:v>Surgery + chemo</c:v>
                </c:pt>
                <c:pt idx="2">
                  <c:v>Surgery + chemo + radio</c:v>
                </c:pt>
                <c:pt idx="3">
                  <c:v>Surgery + radio</c:v>
                </c:pt>
                <c:pt idx="4">
                  <c:v>Other</c:v>
                </c:pt>
                <c:pt idx="5">
                  <c:v>No response</c:v>
                </c:pt>
              </c:strCache>
            </c:strRef>
          </c:cat>
          <c:val>
            <c:numRef>
              <c:f>'NATIONAL DATA_charts'!$F$115:$F$120</c:f>
              <c:numCache>
                <c:formatCode>0.0%</c:formatCode>
                <c:ptCount val="6"/>
                <c:pt idx="0">
                  <c:v>0.11545117428924598</c:v>
                </c:pt>
                <c:pt idx="1">
                  <c:v>0.14630076024476174</c:v>
                </c:pt>
                <c:pt idx="2">
                  <c:v>0.23541329011345219</c:v>
                </c:pt>
                <c:pt idx="3">
                  <c:v>0.22638680659670166</c:v>
                </c:pt>
                <c:pt idx="4">
                  <c:v>0.19576719576719576</c:v>
                </c:pt>
                <c:pt idx="5">
                  <c:v>0.17977528089887643</c:v>
                </c:pt>
              </c:numCache>
            </c:numRef>
          </c:val>
        </c:ser>
        <c:dLbls>
          <c:showLegendKey val="0"/>
          <c:showVal val="0"/>
          <c:showCatName val="0"/>
          <c:showSerName val="0"/>
          <c:showPercent val="0"/>
          <c:showBubbleSize val="0"/>
        </c:dLbls>
        <c:gapWidth val="0"/>
        <c:axId val="114949504"/>
        <c:axId val="115025024"/>
      </c:barChart>
      <c:catAx>
        <c:axId val="114949504"/>
        <c:scaling>
          <c:orientation val="minMax"/>
        </c:scaling>
        <c:delete val="0"/>
        <c:axPos val="b"/>
        <c:numFmt formatCode="General" sourceLinked="1"/>
        <c:majorTickMark val="out"/>
        <c:minorTickMark val="none"/>
        <c:tickLblPos val="nextTo"/>
        <c:txPr>
          <a:bodyPr/>
          <a:lstStyle/>
          <a:p>
            <a:pPr>
              <a:defRPr sz="800"/>
            </a:pPr>
            <a:endParaRPr lang="en-US"/>
          </a:p>
        </c:txPr>
        <c:crossAx val="115025024"/>
        <c:crosses val="autoZero"/>
        <c:auto val="1"/>
        <c:lblAlgn val="ctr"/>
        <c:lblOffset val="100"/>
        <c:noMultiLvlLbl val="0"/>
      </c:catAx>
      <c:valAx>
        <c:axId val="11502502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4949504"/>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stoma status  - Colon</a:t>
            </a:r>
          </a:p>
        </c:rich>
      </c:tx>
      <c:overlay val="1"/>
      <c:spPr>
        <a:noFill/>
        <a:ln w="25400">
          <a:noFill/>
        </a:ln>
      </c:spPr>
    </c:title>
    <c:autoTitleDeleted val="0"/>
    <c:plotArea>
      <c:layout>
        <c:manualLayout>
          <c:layoutTarget val="inner"/>
          <c:xMode val="edge"/>
          <c:yMode val="edge"/>
          <c:x val="0.1370560074159356"/>
          <c:y val="5.3435214089363088E-2"/>
          <c:w val="0.82487411870701977"/>
          <c:h val="0.86529212232664032"/>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27.9% </a:t>
                    </a:r>
                    <a:r>
                      <a:rPr lang="en-US" sz="1050" i="1"/>
                      <a:t>(n=287)</a:t>
                    </a:r>
                    <a:endParaRPr lang="en-US" i="1"/>
                  </a:p>
                </c:rich>
              </c:tx>
              <c:dLblPos val="inBase"/>
              <c:showLegendKey val="0"/>
              <c:showVal val="1"/>
              <c:showCatName val="0"/>
              <c:showSerName val="0"/>
              <c:showPercent val="0"/>
              <c:showBubbleSize val="0"/>
            </c:dLbl>
            <c:dLbl>
              <c:idx val="1"/>
              <c:tx>
                <c:rich>
                  <a:bodyPr/>
                  <a:lstStyle/>
                  <a:p>
                    <a:r>
                      <a:rPr lang="en-US" sz="1050"/>
                      <a:t>15.4% </a:t>
                    </a:r>
                    <a:r>
                      <a:rPr lang="en-US" sz="1050" i="1"/>
                      <a:t>(n=125)</a:t>
                    </a:r>
                    <a:endParaRPr lang="en-US" i="1"/>
                  </a:p>
                </c:rich>
              </c:tx>
              <c:dLblPos val="inBase"/>
              <c:showLegendKey val="0"/>
              <c:showVal val="1"/>
              <c:showCatName val="0"/>
              <c:showSerName val="0"/>
              <c:showPercent val="0"/>
              <c:showBubbleSize val="0"/>
            </c:dLbl>
            <c:dLbl>
              <c:idx val="2"/>
              <c:tx>
                <c:rich>
                  <a:bodyPr/>
                  <a:lstStyle/>
                  <a:p>
                    <a:r>
                      <a:rPr lang="en-US" sz="1050"/>
                      <a:t>11.7% </a:t>
                    </a:r>
                    <a:r>
                      <a:rPr lang="en-US" sz="1050" i="1"/>
                      <a:t>(n=952)</a:t>
                    </a:r>
                    <a:endParaRPr lang="en-US" i="1"/>
                  </a:p>
                </c:rich>
              </c:tx>
              <c:dLblPos val="inBase"/>
              <c:showLegendKey val="0"/>
              <c:showVal val="1"/>
              <c:showCatName val="0"/>
              <c:showSerName val="0"/>
              <c:showPercent val="0"/>
              <c:showBubbleSize val="0"/>
            </c:dLbl>
            <c:dLbl>
              <c:idx val="3"/>
              <c:tx>
                <c:rich>
                  <a:bodyPr/>
                  <a:lstStyle/>
                  <a:p>
                    <a:r>
                      <a:rPr lang="en-US" sz="1050"/>
                      <a:t>13.1% </a:t>
                    </a:r>
                    <a:r>
                      <a:rPr lang="en-US" sz="1050" i="1"/>
                      <a:t>(n=142)</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DATA_charts'!$B$121:$B$124</c:f>
              <c:strCache>
                <c:ptCount val="4"/>
                <c:pt idx="0">
                  <c:v>Present</c:v>
                </c:pt>
                <c:pt idx="1">
                  <c:v>Reversed</c:v>
                </c:pt>
                <c:pt idx="2">
                  <c:v>No stoma</c:v>
                </c:pt>
                <c:pt idx="3">
                  <c:v>No response</c:v>
                </c:pt>
              </c:strCache>
            </c:strRef>
          </c:cat>
          <c:val>
            <c:numRef>
              <c:f>'NATIONAL DATA_charts'!$C$121:$C$124</c:f>
              <c:numCache>
                <c:formatCode>0.0%</c:formatCode>
                <c:ptCount val="4"/>
                <c:pt idx="0">
                  <c:v>0.27945472249269715</c:v>
                </c:pt>
                <c:pt idx="1">
                  <c:v>0.1539408866995074</c:v>
                </c:pt>
                <c:pt idx="2">
                  <c:v>0.11741489886531822</c:v>
                </c:pt>
                <c:pt idx="3">
                  <c:v>0.13099630996309963</c:v>
                </c:pt>
              </c:numCache>
            </c:numRef>
          </c:val>
        </c:ser>
        <c:dLbls>
          <c:showLegendKey val="0"/>
          <c:showVal val="0"/>
          <c:showCatName val="0"/>
          <c:showSerName val="0"/>
          <c:showPercent val="0"/>
          <c:showBubbleSize val="0"/>
        </c:dLbls>
        <c:gapWidth val="0"/>
        <c:axId val="115098752"/>
        <c:axId val="115100288"/>
      </c:barChart>
      <c:catAx>
        <c:axId val="115098752"/>
        <c:scaling>
          <c:orientation val="minMax"/>
        </c:scaling>
        <c:delete val="0"/>
        <c:axPos val="b"/>
        <c:numFmt formatCode="General" sourceLinked="1"/>
        <c:majorTickMark val="out"/>
        <c:minorTickMark val="none"/>
        <c:tickLblPos val="nextTo"/>
        <c:txPr>
          <a:bodyPr/>
          <a:lstStyle/>
          <a:p>
            <a:pPr>
              <a:defRPr sz="800"/>
            </a:pPr>
            <a:endParaRPr lang="en-US"/>
          </a:p>
        </c:txPr>
        <c:crossAx val="115100288"/>
        <c:crosses val="autoZero"/>
        <c:auto val="1"/>
        <c:lblAlgn val="ctr"/>
        <c:lblOffset val="100"/>
        <c:noMultiLvlLbl val="0"/>
      </c:catAx>
      <c:valAx>
        <c:axId val="11510028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5098752"/>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stoma status - Rectosigmoid</a:t>
            </a:r>
          </a:p>
        </c:rich>
      </c:tx>
      <c:layout>
        <c:manualLayout>
          <c:xMode val="edge"/>
          <c:yMode val="edge"/>
          <c:x val="0.1832388862191838"/>
          <c:y val="5.5939846312246383E-2"/>
        </c:manualLayout>
      </c:layout>
      <c:overlay val="1"/>
      <c:spPr>
        <a:noFill/>
        <a:ln w="25400">
          <a:noFill/>
        </a:ln>
      </c:spPr>
    </c:title>
    <c:autoTitleDeleted val="0"/>
    <c:plotArea>
      <c:layout>
        <c:manualLayout>
          <c:layoutTarget val="inner"/>
          <c:xMode val="edge"/>
          <c:yMode val="edge"/>
          <c:x val="0.13775510204081631"/>
          <c:y val="5.3846153846153849E-2"/>
          <c:w val="0.82397959183673475"/>
          <c:h val="0.86411427496226911"/>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27.8% </a:t>
                    </a:r>
                    <a:r>
                      <a:rPr lang="en-US" sz="1050" i="1"/>
                      <a:t>(n=69)</a:t>
                    </a:r>
                    <a:endParaRPr lang="en-US" i="1"/>
                  </a:p>
                </c:rich>
              </c:tx>
              <c:dLblPos val="inBase"/>
              <c:showLegendKey val="0"/>
              <c:showVal val="1"/>
              <c:showCatName val="0"/>
              <c:showSerName val="0"/>
              <c:showPercent val="0"/>
              <c:showBubbleSize val="0"/>
            </c:dLbl>
            <c:dLbl>
              <c:idx val="1"/>
              <c:tx>
                <c:rich>
                  <a:bodyPr/>
                  <a:lstStyle/>
                  <a:p>
                    <a:r>
                      <a:rPr lang="en-US" sz="1050"/>
                      <a:t>14.1% </a:t>
                    </a:r>
                    <a:r>
                      <a:rPr lang="en-US" sz="1050" i="1"/>
                      <a:t>(n=41)</a:t>
                    </a:r>
                    <a:endParaRPr lang="en-US" i="1"/>
                  </a:p>
                </c:rich>
              </c:tx>
              <c:dLblPos val="inBase"/>
              <c:showLegendKey val="0"/>
              <c:showVal val="1"/>
              <c:showCatName val="0"/>
              <c:showSerName val="0"/>
              <c:showPercent val="0"/>
              <c:showBubbleSize val="0"/>
            </c:dLbl>
            <c:dLbl>
              <c:idx val="2"/>
              <c:tx>
                <c:rich>
                  <a:bodyPr/>
                  <a:lstStyle/>
                  <a:p>
                    <a:r>
                      <a:rPr lang="en-US" sz="1050"/>
                      <a:t>10.5% </a:t>
                    </a:r>
                    <a:r>
                      <a:rPr lang="en-US" sz="1050" i="1"/>
                      <a:t>(n=66)</a:t>
                    </a:r>
                    <a:endParaRPr lang="en-US" i="1"/>
                  </a:p>
                </c:rich>
              </c:tx>
              <c:dLblPos val="inBase"/>
              <c:showLegendKey val="0"/>
              <c:showVal val="1"/>
              <c:showCatName val="0"/>
              <c:showSerName val="0"/>
              <c:showPercent val="0"/>
              <c:showBubbleSize val="0"/>
            </c:dLbl>
            <c:dLbl>
              <c:idx val="3"/>
              <c:tx>
                <c:rich>
                  <a:bodyPr/>
                  <a:lstStyle/>
                  <a:p>
                    <a:r>
                      <a:rPr lang="en-US" sz="1050"/>
                      <a:t>10.8%</a:t>
                    </a:r>
                  </a:p>
                  <a:p>
                    <a:r>
                      <a:rPr lang="en-US" sz="1050" i="1"/>
                      <a:t>(n=9)</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DATA_charts'!$B$121:$B$124</c:f>
              <c:strCache>
                <c:ptCount val="4"/>
                <c:pt idx="0">
                  <c:v>Present</c:v>
                </c:pt>
                <c:pt idx="1">
                  <c:v>Reversed</c:v>
                </c:pt>
                <c:pt idx="2">
                  <c:v>No stoma</c:v>
                </c:pt>
                <c:pt idx="3">
                  <c:v>No response</c:v>
                </c:pt>
              </c:strCache>
            </c:strRef>
          </c:cat>
          <c:val>
            <c:numRef>
              <c:f>'NATIONAL DATA_charts'!$D$121:$D$124</c:f>
              <c:numCache>
                <c:formatCode>0.0%</c:formatCode>
                <c:ptCount val="4"/>
                <c:pt idx="0">
                  <c:v>0.27822580645161288</c:v>
                </c:pt>
                <c:pt idx="1">
                  <c:v>0.14137931034482759</c:v>
                </c:pt>
                <c:pt idx="2">
                  <c:v>0.1045958795562599</c:v>
                </c:pt>
                <c:pt idx="3">
                  <c:v>0.10843373493975904</c:v>
                </c:pt>
              </c:numCache>
            </c:numRef>
          </c:val>
        </c:ser>
        <c:dLbls>
          <c:showLegendKey val="0"/>
          <c:showVal val="0"/>
          <c:showCatName val="0"/>
          <c:showSerName val="0"/>
          <c:showPercent val="0"/>
          <c:showBubbleSize val="0"/>
        </c:dLbls>
        <c:gapWidth val="0"/>
        <c:axId val="115112576"/>
        <c:axId val="115143040"/>
      </c:barChart>
      <c:catAx>
        <c:axId val="115112576"/>
        <c:scaling>
          <c:orientation val="minMax"/>
        </c:scaling>
        <c:delete val="0"/>
        <c:axPos val="b"/>
        <c:numFmt formatCode="General" sourceLinked="1"/>
        <c:majorTickMark val="out"/>
        <c:minorTickMark val="none"/>
        <c:tickLblPos val="nextTo"/>
        <c:txPr>
          <a:bodyPr/>
          <a:lstStyle/>
          <a:p>
            <a:pPr>
              <a:defRPr sz="800"/>
            </a:pPr>
            <a:endParaRPr lang="en-US"/>
          </a:p>
        </c:txPr>
        <c:crossAx val="115143040"/>
        <c:crosses val="autoZero"/>
        <c:auto val="1"/>
        <c:lblAlgn val="ctr"/>
        <c:lblOffset val="100"/>
        <c:noMultiLvlLbl val="0"/>
      </c:catAx>
      <c:valAx>
        <c:axId val="11514304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5112576"/>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Respondents and non-respondents by Duke's</a:t>
            </a:r>
            <a:r>
              <a:rPr lang="en-GB" sz="1200" baseline="0"/>
              <a:t> stages of disease</a:t>
            </a:r>
            <a:endParaRPr lang="en-GB" sz="1200"/>
          </a:p>
        </c:rich>
      </c:tx>
      <c:overlay val="0"/>
    </c:title>
    <c:autoTitleDeleted val="0"/>
    <c:plotArea>
      <c:layout>
        <c:manualLayout>
          <c:layoutTarget val="inner"/>
          <c:xMode val="edge"/>
          <c:yMode val="edge"/>
          <c:x val="0.10458002638028654"/>
          <c:y val="0.22417126641095206"/>
          <c:w val="0.85470356531652281"/>
          <c:h val="0.69002698219650227"/>
        </c:manualLayout>
      </c:layout>
      <c:barChart>
        <c:barDir val="col"/>
        <c:grouping val="clustered"/>
        <c:varyColors val="0"/>
        <c:ser>
          <c:idx val="0"/>
          <c:order val="0"/>
          <c:tx>
            <c:strRef>
              <c:f>'response data data'!$E$2:$F$2</c:f>
              <c:strCache>
                <c:ptCount val="1"/>
                <c:pt idx="0">
                  <c:v>Respondent</c:v>
                </c:pt>
              </c:strCache>
            </c:strRef>
          </c:tx>
          <c:spPr>
            <a:solidFill>
              <a:schemeClr val="tx2"/>
            </a:solidFill>
          </c:spPr>
          <c:invertIfNegative val="0"/>
          <c:dLbls>
            <c:dLbl>
              <c:idx val="0"/>
              <c:layout>
                <c:manualLayout>
                  <c:x val="0"/>
                  <c:y val="0.13201525971663497"/>
                </c:manualLayout>
              </c:layout>
              <c:dLblPos val="outEnd"/>
              <c:showLegendKey val="0"/>
              <c:showVal val="1"/>
              <c:showCatName val="0"/>
              <c:showSerName val="0"/>
              <c:showPercent val="0"/>
              <c:showBubbleSize val="0"/>
            </c:dLbl>
            <c:dLbl>
              <c:idx val="3"/>
              <c:layout>
                <c:manualLayout>
                  <c:x val="0"/>
                  <c:y val="1.8859322816662225E-2"/>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'response data data'!$C$22:$C$26</c:f>
              <c:strCache>
                <c:ptCount val="5"/>
                <c:pt idx="0">
                  <c:v>A</c:v>
                </c:pt>
                <c:pt idx="1">
                  <c:v>B</c:v>
                </c:pt>
                <c:pt idx="2">
                  <c:v>C</c:v>
                </c:pt>
                <c:pt idx="3">
                  <c:v>D</c:v>
                </c:pt>
                <c:pt idx="4">
                  <c:v>Not known</c:v>
                </c:pt>
              </c:strCache>
            </c:strRef>
          </c:cat>
          <c:val>
            <c:numRef>
              <c:f>'response data data'!$F$22:$F$26</c:f>
              <c:numCache>
                <c:formatCode>0.0%</c:formatCode>
                <c:ptCount val="5"/>
                <c:pt idx="0">
                  <c:v>0.11168700119255114</c:v>
                </c:pt>
                <c:pt idx="1">
                  <c:v>0.23617099348683607</c:v>
                </c:pt>
                <c:pt idx="2">
                  <c:v>0.2055774699568847</c:v>
                </c:pt>
                <c:pt idx="3">
                  <c:v>4.7931382441977803E-2</c:v>
                </c:pt>
                <c:pt idx="4">
                  <c:v>0.39863315292175028</c:v>
                </c:pt>
              </c:numCache>
            </c:numRef>
          </c:val>
        </c:ser>
        <c:ser>
          <c:idx val="1"/>
          <c:order val="1"/>
          <c:tx>
            <c:strRef>
              <c:f>'response data data'!$G$2:$H$2</c:f>
              <c:strCache>
                <c:ptCount val="1"/>
                <c:pt idx="0">
                  <c:v>Non-respondent</c:v>
                </c:pt>
              </c:strCache>
            </c:strRef>
          </c:tx>
          <c:spPr>
            <a:solidFill>
              <a:schemeClr val="accent1">
                <a:lumMod val="40000"/>
                <a:lumOff val="60000"/>
              </a:schemeClr>
            </a:solidFill>
          </c:spPr>
          <c:invertIfNegative val="0"/>
          <c:dLbls>
            <c:dLbl>
              <c:idx val="0"/>
              <c:layout>
                <c:manualLayout>
                  <c:x val="0"/>
                  <c:y val="0.10052538806397913"/>
                </c:manualLayout>
              </c:layout>
              <c:dLblPos val="outEnd"/>
              <c:showLegendKey val="0"/>
              <c:showVal val="1"/>
              <c:showCatName val="0"/>
              <c:showSerName val="0"/>
              <c:showPercent val="0"/>
              <c:showBubbleSize val="0"/>
            </c:dLbl>
            <c:txPr>
              <a:bodyPr rot="-5400000" vert="horz"/>
              <a:lstStyle/>
              <a:p>
                <a:pPr>
                  <a:defRPr sz="900"/>
                </a:pPr>
                <a:endParaRPr lang="en-US"/>
              </a:p>
            </c:txPr>
            <c:dLblPos val="inBase"/>
            <c:showLegendKey val="0"/>
            <c:showVal val="1"/>
            <c:showCatName val="0"/>
            <c:showSerName val="0"/>
            <c:showPercent val="0"/>
            <c:showBubbleSize val="0"/>
            <c:showLeaderLines val="0"/>
          </c:dLbls>
          <c:cat>
            <c:strRef>
              <c:f>'response data data'!$C$22:$C$26</c:f>
              <c:strCache>
                <c:ptCount val="5"/>
                <c:pt idx="0">
                  <c:v>A</c:v>
                </c:pt>
                <c:pt idx="1">
                  <c:v>B</c:v>
                </c:pt>
                <c:pt idx="2">
                  <c:v>C</c:v>
                </c:pt>
                <c:pt idx="3">
                  <c:v>D</c:v>
                </c:pt>
                <c:pt idx="4">
                  <c:v>Not known</c:v>
                </c:pt>
              </c:strCache>
            </c:strRef>
          </c:cat>
          <c:val>
            <c:numRef>
              <c:f>'response data data'!$H$22:$H$26</c:f>
              <c:numCache>
                <c:formatCode>0.0%</c:formatCode>
                <c:ptCount val="5"/>
                <c:pt idx="0">
                  <c:v>8.6932491117252264E-2</c:v>
                </c:pt>
                <c:pt idx="1">
                  <c:v>0.20221081721279116</c:v>
                </c:pt>
                <c:pt idx="2">
                  <c:v>0.17552309514409792</c:v>
                </c:pt>
                <c:pt idx="3">
                  <c:v>5.6928543229372283E-2</c:v>
                </c:pt>
                <c:pt idx="4">
                  <c:v>0.47840505329648636</c:v>
                </c:pt>
              </c:numCache>
            </c:numRef>
          </c:val>
        </c:ser>
        <c:dLbls>
          <c:showLegendKey val="0"/>
          <c:showVal val="0"/>
          <c:showCatName val="0"/>
          <c:showSerName val="0"/>
          <c:showPercent val="0"/>
          <c:showBubbleSize val="0"/>
        </c:dLbls>
        <c:gapWidth val="102"/>
        <c:axId val="105080704"/>
        <c:axId val="105082240"/>
      </c:barChart>
      <c:catAx>
        <c:axId val="105080704"/>
        <c:scaling>
          <c:orientation val="minMax"/>
        </c:scaling>
        <c:delete val="0"/>
        <c:axPos val="b"/>
        <c:majorTickMark val="out"/>
        <c:minorTickMark val="none"/>
        <c:tickLblPos val="nextTo"/>
        <c:txPr>
          <a:bodyPr rot="0" vert="horz"/>
          <a:lstStyle/>
          <a:p>
            <a:pPr>
              <a:defRPr sz="900"/>
            </a:pPr>
            <a:endParaRPr lang="en-US"/>
          </a:p>
        </c:txPr>
        <c:crossAx val="105082240"/>
        <c:crosses val="autoZero"/>
        <c:auto val="1"/>
        <c:lblAlgn val="ctr"/>
        <c:lblOffset val="100"/>
        <c:noMultiLvlLbl val="0"/>
      </c:catAx>
      <c:valAx>
        <c:axId val="10508224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05080704"/>
        <c:crosses val="autoZero"/>
        <c:crossBetween val="between"/>
      </c:valAx>
    </c:plotArea>
    <c:legend>
      <c:legendPos val="t"/>
      <c:layout>
        <c:manualLayout>
          <c:xMode val="edge"/>
          <c:yMode val="edge"/>
          <c:x val="0.22663794186753985"/>
          <c:y val="0.11457038611122246"/>
          <c:w val="0.54019780509035642"/>
          <c:h val="7.9563325002561594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stoma status - Rectum</a:t>
            </a:r>
          </a:p>
        </c:rich>
      </c:tx>
      <c:overlay val="1"/>
      <c:spPr>
        <a:noFill/>
        <a:ln w="25400">
          <a:noFill/>
        </a:ln>
      </c:spPr>
    </c:title>
    <c:autoTitleDeleted val="0"/>
    <c:plotArea>
      <c:layout>
        <c:manualLayout>
          <c:layoutTarget val="inner"/>
          <c:xMode val="edge"/>
          <c:yMode val="edge"/>
          <c:x val="0.13810903594093005"/>
          <c:y val="5.6039101225053019E-2"/>
          <c:w val="0.82452827261873685"/>
          <c:h val="0.86147728103727306"/>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25.3%</a:t>
                    </a:r>
                  </a:p>
                  <a:p>
                    <a:r>
                      <a:rPr lang="en-US" sz="1050"/>
                      <a:t>(</a:t>
                    </a:r>
                    <a:r>
                      <a:rPr lang="en-US" sz="1050" i="1"/>
                      <a:t>n=581)</a:t>
                    </a:r>
                    <a:endParaRPr lang="en-US" i="1"/>
                  </a:p>
                </c:rich>
              </c:tx>
              <c:dLblPos val="inBase"/>
              <c:showLegendKey val="0"/>
              <c:showVal val="1"/>
              <c:showCatName val="0"/>
              <c:showSerName val="0"/>
              <c:showPercent val="0"/>
              <c:showBubbleSize val="0"/>
            </c:dLbl>
            <c:dLbl>
              <c:idx val="1"/>
              <c:tx>
                <c:rich>
                  <a:bodyPr/>
                  <a:lstStyle/>
                  <a:p>
                    <a:r>
                      <a:rPr lang="en-US" sz="1050"/>
                      <a:t>12.2% </a:t>
                    </a:r>
                    <a:r>
                      <a:rPr lang="en-US" sz="1050" i="1"/>
                      <a:t>(n=218)</a:t>
                    </a:r>
                    <a:endParaRPr lang="en-US" i="1"/>
                  </a:p>
                </c:rich>
              </c:tx>
              <c:dLblPos val="inBase"/>
              <c:showLegendKey val="0"/>
              <c:showVal val="1"/>
              <c:showCatName val="0"/>
              <c:showSerName val="0"/>
              <c:showPercent val="0"/>
              <c:showBubbleSize val="0"/>
            </c:dLbl>
            <c:dLbl>
              <c:idx val="2"/>
              <c:tx>
                <c:rich>
                  <a:bodyPr/>
                  <a:lstStyle/>
                  <a:p>
                    <a:r>
                      <a:rPr lang="en-US" sz="1050"/>
                      <a:t>12.3% </a:t>
                    </a:r>
                    <a:r>
                      <a:rPr lang="en-US" sz="1050" i="1"/>
                      <a:t>(n=149)</a:t>
                    </a:r>
                    <a:endParaRPr lang="en-US" i="1"/>
                  </a:p>
                </c:rich>
              </c:tx>
              <c:dLblPos val="inBase"/>
              <c:showLegendKey val="0"/>
              <c:showVal val="1"/>
              <c:showCatName val="0"/>
              <c:showSerName val="0"/>
              <c:showPercent val="0"/>
              <c:showBubbleSize val="0"/>
            </c:dLbl>
            <c:dLbl>
              <c:idx val="3"/>
              <c:tx>
                <c:rich>
                  <a:bodyPr/>
                  <a:lstStyle/>
                  <a:p>
                    <a:r>
                      <a:rPr lang="en-US" sz="1050"/>
                      <a:t>19.4% </a:t>
                    </a:r>
                    <a:r>
                      <a:rPr lang="en-US" sz="1050" i="1"/>
                      <a:t>(n=49)</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DATA_charts'!$B$121:$B$124</c:f>
              <c:strCache>
                <c:ptCount val="4"/>
                <c:pt idx="0">
                  <c:v>Present</c:v>
                </c:pt>
                <c:pt idx="1">
                  <c:v>Reversed</c:v>
                </c:pt>
                <c:pt idx="2">
                  <c:v>No stoma</c:v>
                </c:pt>
                <c:pt idx="3">
                  <c:v>No response</c:v>
                </c:pt>
              </c:strCache>
            </c:strRef>
          </c:cat>
          <c:val>
            <c:numRef>
              <c:f>'NATIONAL DATA_charts'!$E$121:$E$124</c:f>
              <c:numCache>
                <c:formatCode>0.0%</c:formatCode>
                <c:ptCount val="4"/>
                <c:pt idx="0">
                  <c:v>0.25304878048780488</c:v>
                </c:pt>
                <c:pt idx="1">
                  <c:v>0.1218557853549469</c:v>
                </c:pt>
                <c:pt idx="2">
                  <c:v>0.1231404958677686</c:v>
                </c:pt>
                <c:pt idx="3">
                  <c:v>0.19444444444444448</c:v>
                </c:pt>
              </c:numCache>
            </c:numRef>
          </c:val>
        </c:ser>
        <c:dLbls>
          <c:showLegendKey val="0"/>
          <c:showVal val="0"/>
          <c:showCatName val="0"/>
          <c:showSerName val="0"/>
          <c:showPercent val="0"/>
          <c:showBubbleSize val="0"/>
        </c:dLbls>
        <c:gapWidth val="0"/>
        <c:axId val="1266048"/>
        <c:axId val="1267584"/>
      </c:barChart>
      <c:catAx>
        <c:axId val="1266048"/>
        <c:scaling>
          <c:orientation val="minMax"/>
        </c:scaling>
        <c:delete val="0"/>
        <c:axPos val="b"/>
        <c:numFmt formatCode="General" sourceLinked="1"/>
        <c:majorTickMark val="out"/>
        <c:minorTickMark val="none"/>
        <c:tickLblPos val="nextTo"/>
        <c:txPr>
          <a:bodyPr/>
          <a:lstStyle/>
          <a:p>
            <a:pPr>
              <a:defRPr sz="800"/>
            </a:pPr>
            <a:endParaRPr lang="en-US"/>
          </a:p>
        </c:txPr>
        <c:crossAx val="1267584"/>
        <c:crosses val="autoZero"/>
        <c:auto val="1"/>
        <c:lblAlgn val="ctr"/>
        <c:lblOffset val="100"/>
        <c:noMultiLvlLbl val="0"/>
      </c:catAx>
      <c:valAx>
        <c:axId val="126758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266048"/>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in 'social distress' by stoma status -  Overall</a:t>
            </a:r>
          </a:p>
        </c:rich>
      </c:tx>
      <c:layout>
        <c:manualLayout>
          <c:xMode val="edge"/>
          <c:yMode val="edge"/>
          <c:x val="0.17051873350160524"/>
          <c:y val="3.6225528158217134E-2"/>
        </c:manualLayout>
      </c:layout>
      <c:overlay val="1"/>
      <c:spPr>
        <a:noFill/>
        <a:ln w="25400">
          <a:noFill/>
        </a:ln>
      </c:spPr>
    </c:title>
    <c:autoTitleDeleted val="0"/>
    <c:plotArea>
      <c:layout>
        <c:manualLayout>
          <c:layoutTarget val="inner"/>
          <c:xMode val="edge"/>
          <c:yMode val="edge"/>
          <c:x val="0.1370560074159356"/>
          <c:y val="5.2238901146552053E-2"/>
          <c:w val="0.82487411870701977"/>
          <c:h val="0.86015122286695112"/>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26.2% </a:t>
                    </a:r>
                    <a:r>
                      <a:rPr lang="en-US" sz="1050" i="1"/>
                      <a:t>(n=937)</a:t>
                    </a:r>
                    <a:endParaRPr lang="en-US" i="1"/>
                  </a:p>
                </c:rich>
              </c:tx>
              <c:dLblPos val="inBase"/>
              <c:showLegendKey val="0"/>
              <c:showVal val="1"/>
              <c:showCatName val="0"/>
              <c:showSerName val="0"/>
              <c:showPercent val="0"/>
              <c:showBubbleSize val="0"/>
            </c:dLbl>
            <c:dLbl>
              <c:idx val="1"/>
              <c:tx>
                <c:rich>
                  <a:bodyPr/>
                  <a:lstStyle/>
                  <a:p>
                    <a:r>
                      <a:rPr lang="en-US" sz="1050"/>
                      <a:t>13.3% </a:t>
                    </a:r>
                    <a:r>
                      <a:rPr lang="en-US" sz="1050" i="1"/>
                      <a:t>(n=384)</a:t>
                    </a:r>
                    <a:endParaRPr lang="en-US" i="1"/>
                  </a:p>
                </c:rich>
              </c:tx>
              <c:dLblPos val="inBase"/>
              <c:showLegendKey val="0"/>
              <c:showVal val="1"/>
              <c:showCatName val="0"/>
              <c:showSerName val="0"/>
              <c:showPercent val="0"/>
              <c:showBubbleSize val="0"/>
            </c:dLbl>
            <c:dLbl>
              <c:idx val="2"/>
              <c:tx>
                <c:rich>
                  <a:bodyPr/>
                  <a:lstStyle/>
                  <a:p>
                    <a:r>
                      <a:rPr lang="en-US" sz="1050"/>
                      <a:t>11.7% </a:t>
                    </a:r>
                    <a:r>
                      <a:rPr lang="en-US" sz="1050" i="1"/>
                      <a:t>(n=1,167)</a:t>
                    </a:r>
                    <a:endParaRPr lang="en-US" i="1"/>
                  </a:p>
                </c:rich>
              </c:tx>
              <c:dLblPos val="inBase"/>
              <c:showLegendKey val="0"/>
              <c:showVal val="1"/>
              <c:showCatName val="0"/>
              <c:showSerName val="0"/>
              <c:showPercent val="0"/>
              <c:showBubbleSize val="0"/>
            </c:dLbl>
            <c:dLbl>
              <c:idx val="3"/>
              <c:tx>
                <c:rich>
                  <a:bodyPr/>
                  <a:lstStyle/>
                  <a:p>
                    <a:r>
                      <a:rPr lang="en-US" sz="1050"/>
                      <a:t>14.1% </a:t>
                    </a:r>
                    <a:r>
                      <a:rPr lang="en-US" sz="1050" i="1"/>
                      <a:t>(n=200)</a:t>
                    </a:r>
                    <a:endParaRPr lang="en-US" i="1"/>
                  </a:p>
                </c:rich>
              </c:tx>
              <c:dLblPos val="inBase"/>
              <c:showLegendKey val="0"/>
              <c:showVal val="1"/>
              <c:showCatName val="0"/>
              <c:showSerName val="0"/>
              <c:showPercent val="0"/>
              <c:showBubbleSize val="0"/>
            </c:dLbl>
            <c:spPr>
              <a:noFill/>
              <a:ln w="25400">
                <a:noFill/>
              </a:ln>
            </c:spPr>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DATA_charts'!$B$121:$B$124</c:f>
              <c:strCache>
                <c:ptCount val="4"/>
                <c:pt idx="0">
                  <c:v>Present</c:v>
                </c:pt>
                <c:pt idx="1">
                  <c:v>Reversed</c:v>
                </c:pt>
                <c:pt idx="2">
                  <c:v>No stoma</c:v>
                </c:pt>
                <c:pt idx="3">
                  <c:v>No response</c:v>
                </c:pt>
              </c:strCache>
            </c:strRef>
          </c:cat>
          <c:val>
            <c:numRef>
              <c:f>'NATIONAL DATA_charts'!$F$121:$F$124</c:f>
              <c:numCache>
                <c:formatCode>0.0%</c:formatCode>
                <c:ptCount val="4"/>
                <c:pt idx="0">
                  <c:v>0.26239148697843739</c:v>
                </c:pt>
                <c:pt idx="1">
                  <c:v>0.13282601176063646</c:v>
                </c:pt>
                <c:pt idx="2">
                  <c:v>0.11729822092672632</c:v>
                </c:pt>
                <c:pt idx="3">
                  <c:v>0.14094432699083861</c:v>
                </c:pt>
              </c:numCache>
            </c:numRef>
          </c:val>
        </c:ser>
        <c:dLbls>
          <c:showLegendKey val="0"/>
          <c:showVal val="0"/>
          <c:showCatName val="0"/>
          <c:showSerName val="0"/>
          <c:showPercent val="0"/>
          <c:showBubbleSize val="0"/>
        </c:dLbls>
        <c:gapWidth val="0"/>
        <c:axId val="1288064"/>
        <c:axId val="1289600"/>
      </c:barChart>
      <c:catAx>
        <c:axId val="1288064"/>
        <c:scaling>
          <c:orientation val="minMax"/>
        </c:scaling>
        <c:delete val="0"/>
        <c:axPos val="b"/>
        <c:numFmt formatCode="General" sourceLinked="1"/>
        <c:majorTickMark val="out"/>
        <c:minorTickMark val="none"/>
        <c:tickLblPos val="nextTo"/>
        <c:txPr>
          <a:bodyPr/>
          <a:lstStyle/>
          <a:p>
            <a:pPr>
              <a:defRPr sz="800"/>
            </a:pPr>
            <a:endParaRPr lang="en-US"/>
          </a:p>
        </c:txPr>
        <c:crossAx val="1289600"/>
        <c:crosses val="autoZero"/>
        <c:auto val="1"/>
        <c:lblAlgn val="ctr"/>
        <c:lblOffset val="100"/>
        <c:noMultiLvlLbl val="0"/>
      </c:catAx>
      <c:valAx>
        <c:axId val="128960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288064"/>
        <c:crosses val="autoZero"/>
        <c:crossBetween val="between"/>
        <c:majorUnit val="0.1"/>
      </c:valAx>
    </c:plotArea>
    <c:plotVisOnly val="1"/>
    <c:dispBlanksAs val="gap"/>
    <c:showDLblsOverMax val="0"/>
  </c:chart>
  <c:printSettings>
    <c:headerFooter alignWithMargins="0"/>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Fears of cancer spreading</a:t>
            </a:r>
          </a:p>
        </c:rich>
      </c:tx>
      <c:layout>
        <c:manualLayout>
          <c:xMode val="edge"/>
          <c:yMode val="edge"/>
          <c:x val="0.24959190239978546"/>
          <c:y val="1.8235292709951157E-2"/>
        </c:manualLayout>
      </c:layout>
      <c:overlay val="1"/>
    </c:title>
    <c:autoTitleDeleted val="0"/>
    <c:plotArea>
      <c:layout>
        <c:manualLayout>
          <c:layoutTarget val="inner"/>
          <c:xMode val="edge"/>
          <c:yMode val="edge"/>
          <c:x val="0.13928033919699642"/>
          <c:y val="0.14082575723129864"/>
          <c:w val="0.82304009623528018"/>
          <c:h val="0.72797777304479139"/>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44.8% </a:t>
                    </a:r>
                    <a:r>
                      <a:rPr lang="en-US" sz="1050" i="1"/>
                      <a:t>(n=4875)</a:t>
                    </a:r>
                    <a:endParaRPr lang="en-US" i="1"/>
                  </a:p>
                </c:rich>
              </c:tx>
              <c:dLblPos val="inBase"/>
              <c:showLegendKey val="0"/>
              <c:showVal val="1"/>
              <c:showCatName val="0"/>
              <c:showSerName val="0"/>
              <c:showPercent val="0"/>
              <c:showBubbleSize val="0"/>
            </c:dLbl>
            <c:dLbl>
              <c:idx val="1"/>
              <c:tx>
                <c:rich>
                  <a:bodyPr/>
                  <a:lstStyle/>
                  <a:p>
                    <a:r>
                      <a:rPr lang="en-US" sz="1050"/>
                      <a:t>46.1% </a:t>
                    </a:r>
                    <a:r>
                      <a:rPr lang="en-US" sz="1050" i="1"/>
                      <a:t>(n=572)</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47.3% </a:t>
                    </a:r>
                    <a:r>
                      <a:rPr lang="en-US" sz="1050" i="1"/>
                      <a:t>(n=2651)</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45.7% </a:t>
                    </a:r>
                    <a:r>
                      <a:rPr lang="en-US" sz="1050" i="1"/>
                      <a:t>(n=8098)</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DATA_charts'!$C$129:$F$129</c:f>
              <c:numCache>
                <c:formatCode>0.0%</c:formatCode>
                <c:ptCount val="4"/>
                <c:pt idx="0">
                  <c:v>0.44848206071757135</c:v>
                </c:pt>
                <c:pt idx="1">
                  <c:v>0.46054750402576494</c:v>
                </c:pt>
                <c:pt idx="2">
                  <c:v>0.47313938961270752</c:v>
                </c:pt>
                <c:pt idx="3">
                  <c:v>0.45712672876093707</c:v>
                </c:pt>
              </c:numCache>
            </c:numRef>
          </c:val>
        </c:ser>
        <c:dLbls>
          <c:showLegendKey val="0"/>
          <c:showVal val="0"/>
          <c:showCatName val="0"/>
          <c:showSerName val="0"/>
          <c:showPercent val="0"/>
          <c:showBubbleSize val="0"/>
        </c:dLbls>
        <c:gapWidth val="37"/>
        <c:axId val="115308416"/>
        <c:axId val="115309952"/>
      </c:barChart>
      <c:catAx>
        <c:axId val="115308416"/>
        <c:scaling>
          <c:orientation val="minMax"/>
        </c:scaling>
        <c:delete val="0"/>
        <c:axPos val="b"/>
        <c:majorTickMark val="out"/>
        <c:minorTickMark val="none"/>
        <c:tickLblPos val="nextTo"/>
        <c:txPr>
          <a:bodyPr/>
          <a:lstStyle/>
          <a:p>
            <a:pPr>
              <a:defRPr sz="900"/>
            </a:pPr>
            <a:endParaRPr lang="en-US"/>
          </a:p>
        </c:txPr>
        <c:crossAx val="115309952"/>
        <c:crosses val="autoZero"/>
        <c:auto val="1"/>
        <c:lblAlgn val="ctr"/>
        <c:lblOffset val="100"/>
        <c:noMultiLvlLbl val="0"/>
      </c:catAx>
      <c:valAx>
        <c:axId val="11530995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53084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Fears of cancer coming</a:t>
            </a:r>
            <a:r>
              <a:rPr lang="en-US" sz="1200" baseline="0"/>
              <a:t> back</a:t>
            </a:r>
            <a:endParaRPr lang="en-US" sz="1200"/>
          </a:p>
        </c:rich>
      </c:tx>
      <c:layout>
        <c:manualLayout>
          <c:xMode val="edge"/>
          <c:yMode val="edge"/>
          <c:x val="0.23597077356213966"/>
          <c:y val="1.8235292709951157E-2"/>
        </c:manualLayout>
      </c:layout>
      <c:overlay val="1"/>
    </c:title>
    <c:autoTitleDeleted val="0"/>
    <c:plotArea>
      <c:layout>
        <c:manualLayout>
          <c:layoutTarget val="inner"/>
          <c:xMode val="edge"/>
          <c:yMode val="edge"/>
          <c:x val="0.13928033919699642"/>
          <c:y val="0.15298261903793275"/>
          <c:w val="0.82304009623528018"/>
          <c:h val="0.71582091123815728"/>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55.1</a:t>
                    </a:r>
                    <a:r>
                      <a:rPr lang="en-US" sz="1050" b="0" i="0" u="none" strike="noStrike" baseline="0">
                        <a:effectLst/>
                      </a:rPr>
                      <a:t>%</a:t>
                    </a:r>
                    <a:r>
                      <a:rPr lang="en-US" sz="1050"/>
                      <a:t> </a:t>
                    </a:r>
                    <a:r>
                      <a:rPr lang="en-US" sz="1050" i="1"/>
                      <a:t>(n=6477)</a:t>
                    </a:r>
                    <a:endParaRPr lang="en-US"/>
                  </a:p>
                </c:rich>
              </c:tx>
              <c:dLblPos val="inBase"/>
              <c:showLegendKey val="0"/>
              <c:showVal val="1"/>
              <c:showCatName val="0"/>
              <c:showSerName val="0"/>
              <c:showPercent val="0"/>
              <c:showBubbleSize val="0"/>
            </c:dLbl>
            <c:dLbl>
              <c:idx val="1"/>
              <c:tx>
                <c:rich>
                  <a:bodyPr/>
                  <a:lstStyle/>
                  <a:p>
                    <a:r>
                      <a:rPr lang="en-US" sz="1050"/>
                      <a:t>57.1% </a:t>
                    </a:r>
                    <a:r>
                      <a:rPr lang="en-US" sz="1050" i="1"/>
                      <a:t>(n=740)</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56.5% </a:t>
                    </a:r>
                    <a:r>
                      <a:rPr lang="en-US" sz="1050" i="1"/>
                      <a:t>(n=3343)</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55.7% (</a:t>
                    </a:r>
                    <a:r>
                      <a:rPr lang="en-US" sz="1050" i="1"/>
                      <a:t>n=10,560)</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DATA_charts'!$C$130:$F$130</c:f>
              <c:numCache>
                <c:formatCode>0.0%</c:formatCode>
                <c:ptCount val="4"/>
                <c:pt idx="0">
                  <c:v>0.55085898962408575</c:v>
                </c:pt>
                <c:pt idx="1">
                  <c:v>0.57054741711642254</c:v>
                </c:pt>
                <c:pt idx="2">
                  <c:v>0.56536445120919998</c:v>
                </c:pt>
                <c:pt idx="3">
                  <c:v>0.55672711935892027</c:v>
                </c:pt>
              </c:numCache>
            </c:numRef>
          </c:val>
        </c:ser>
        <c:dLbls>
          <c:showLegendKey val="0"/>
          <c:showVal val="0"/>
          <c:showCatName val="0"/>
          <c:showSerName val="0"/>
          <c:showPercent val="0"/>
          <c:showBubbleSize val="0"/>
        </c:dLbls>
        <c:gapWidth val="37"/>
        <c:axId val="115340800"/>
        <c:axId val="115342336"/>
      </c:barChart>
      <c:catAx>
        <c:axId val="115340800"/>
        <c:scaling>
          <c:orientation val="minMax"/>
        </c:scaling>
        <c:delete val="0"/>
        <c:axPos val="b"/>
        <c:majorTickMark val="out"/>
        <c:minorTickMark val="none"/>
        <c:tickLblPos val="nextTo"/>
        <c:txPr>
          <a:bodyPr/>
          <a:lstStyle/>
          <a:p>
            <a:pPr>
              <a:defRPr sz="900"/>
            </a:pPr>
            <a:endParaRPr lang="en-US"/>
          </a:p>
        </c:txPr>
        <c:crossAx val="115342336"/>
        <c:crosses val="autoZero"/>
        <c:auto val="1"/>
        <c:lblAlgn val="ctr"/>
        <c:lblOffset val="100"/>
        <c:noMultiLvlLbl val="0"/>
      </c:catAx>
      <c:valAx>
        <c:axId val="11534233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534080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Fears about death and dying</a:t>
            </a:r>
          </a:p>
        </c:rich>
      </c:tx>
      <c:layout>
        <c:manualLayout>
          <c:xMode val="edge"/>
          <c:yMode val="edge"/>
          <c:x val="0.24959198164051746"/>
          <c:y val="6.0784309033170524E-2"/>
        </c:manualLayout>
      </c:layout>
      <c:overlay val="1"/>
    </c:title>
    <c:autoTitleDeleted val="0"/>
    <c:plotArea>
      <c:layout>
        <c:manualLayout>
          <c:layoutTarget val="inner"/>
          <c:xMode val="edge"/>
          <c:yMode val="edge"/>
          <c:x val="0.13928033919699642"/>
          <c:y val="0.15906104994124981"/>
          <c:w val="0.82304009623528018"/>
          <c:h val="0.70974248033484033"/>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28.9% </a:t>
                    </a:r>
                    <a:r>
                      <a:rPr lang="en-US" sz="1050" i="1"/>
                      <a:t>(n=3293)</a:t>
                    </a:r>
                    <a:endParaRPr lang="en-US" i="1"/>
                  </a:p>
                </c:rich>
              </c:tx>
              <c:dLblPos val="inBase"/>
              <c:showLegendKey val="0"/>
              <c:showVal val="1"/>
              <c:showCatName val="0"/>
              <c:showSerName val="0"/>
              <c:showPercent val="0"/>
              <c:showBubbleSize val="0"/>
            </c:dLbl>
            <c:dLbl>
              <c:idx val="1"/>
              <c:tx>
                <c:rich>
                  <a:bodyPr/>
                  <a:lstStyle/>
                  <a:p>
                    <a:r>
                      <a:rPr lang="en-US" sz="1050"/>
                      <a:t>31.9% </a:t>
                    </a:r>
                    <a:r>
                      <a:rPr lang="en-US" sz="1050" i="1"/>
                      <a:t>(n=408)</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30.2% </a:t>
                    </a:r>
                    <a:r>
                      <a:rPr lang="en-US" sz="1050" i="1"/>
                      <a:t>(n=1766)</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29.5% </a:t>
                    </a:r>
                    <a:r>
                      <a:rPr lang="en-US" sz="1050" i="1"/>
                      <a:t>(n=5467)</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DATA_charts'!$C$131:$F$131</c:f>
              <c:numCache>
                <c:formatCode>0.0%</c:formatCode>
                <c:ptCount val="4"/>
                <c:pt idx="0">
                  <c:v>0.28944361430957194</c:v>
                </c:pt>
                <c:pt idx="1">
                  <c:v>0.31874999999999998</c:v>
                </c:pt>
                <c:pt idx="2">
                  <c:v>0.30193195418020174</c:v>
                </c:pt>
                <c:pt idx="3">
                  <c:v>0.29541770236679998</c:v>
                </c:pt>
              </c:numCache>
            </c:numRef>
          </c:val>
        </c:ser>
        <c:dLbls>
          <c:showLegendKey val="0"/>
          <c:showVal val="0"/>
          <c:showCatName val="0"/>
          <c:showSerName val="0"/>
          <c:showPercent val="0"/>
          <c:showBubbleSize val="0"/>
        </c:dLbls>
        <c:gapWidth val="37"/>
        <c:axId val="115385472"/>
        <c:axId val="115387008"/>
      </c:barChart>
      <c:catAx>
        <c:axId val="115385472"/>
        <c:scaling>
          <c:orientation val="minMax"/>
        </c:scaling>
        <c:delete val="0"/>
        <c:axPos val="b"/>
        <c:majorTickMark val="out"/>
        <c:minorTickMark val="none"/>
        <c:tickLblPos val="nextTo"/>
        <c:txPr>
          <a:bodyPr/>
          <a:lstStyle/>
          <a:p>
            <a:pPr>
              <a:defRPr sz="900"/>
            </a:pPr>
            <a:endParaRPr lang="en-US"/>
          </a:p>
        </c:txPr>
        <c:crossAx val="115387008"/>
        <c:crosses val="autoZero"/>
        <c:auto val="1"/>
        <c:lblAlgn val="ctr"/>
        <c:lblOffset val="100"/>
        <c:noMultiLvlLbl val="0"/>
      </c:catAx>
      <c:valAx>
        <c:axId val="11538700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53854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Experience memory loss</a:t>
            </a:r>
          </a:p>
        </c:rich>
      </c:tx>
      <c:layout>
        <c:manualLayout>
          <c:xMode val="edge"/>
          <c:yMode val="edge"/>
          <c:x val="0.29045528891272288"/>
          <c:y val="6.0784309033170524E-2"/>
        </c:manualLayout>
      </c:layout>
      <c:overlay val="1"/>
    </c:title>
    <c:autoTitleDeleted val="0"/>
    <c:plotArea>
      <c:layout>
        <c:manualLayout>
          <c:layoutTarget val="inner"/>
          <c:xMode val="edge"/>
          <c:yMode val="edge"/>
          <c:x val="0.13928033919699642"/>
          <c:y val="0.18945320445783506"/>
          <c:w val="0.82304009623528018"/>
          <c:h val="0.67935032581825505"/>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35.0% </a:t>
                    </a:r>
                    <a:r>
                      <a:rPr lang="en-US" sz="1050" i="1"/>
                      <a:t>(n=3480)</a:t>
                    </a:r>
                    <a:endParaRPr lang="en-US" i="1"/>
                  </a:p>
                </c:rich>
              </c:tx>
              <c:dLblPos val="inBase"/>
              <c:showLegendKey val="0"/>
              <c:showVal val="1"/>
              <c:showCatName val="0"/>
              <c:showSerName val="0"/>
              <c:showPercent val="0"/>
              <c:showBubbleSize val="0"/>
            </c:dLbl>
            <c:dLbl>
              <c:idx val="1"/>
              <c:tx>
                <c:rich>
                  <a:bodyPr/>
                  <a:lstStyle/>
                  <a:p>
                    <a:r>
                      <a:rPr lang="en-US" sz="1050"/>
                      <a:t>32.8% </a:t>
                    </a:r>
                    <a:r>
                      <a:rPr lang="en-US" sz="1050" i="1"/>
                      <a:t>(n=368)</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32.3% </a:t>
                    </a:r>
                    <a:r>
                      <a:rPr lang="en-US" sz="1050" i="1"/>
                      <a:t>(n=1654)</a:t>
                    </a:r>
                    <a:endParaRPr lang="en-US"/>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34.0% </a:t>
                    </a:r>
                    <a:r>
                      <a:rPr lang="en-US" sz="1050" i="1"/>
                      <a:t>(n=5502)</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DATA_charts'!$C$132:$F$132</c:f>
              <c:numCache>
                <c:formatCode>0.0%</c:formatCode>
                <c:ptCount val="4"/>
                <c:pt idx="0">
                  <c:v>0.34978389787918385</c:v>
                </c:pt>
                <c:pt idx="1">
                  <c:v>0.32769367764915402</c:v>
                </c:pt>
                <c:pt idx="2">
                  <c:v>0.32273170731707318</c:v>
                </c:pt>
                <c:pt idx="3">
                  <c:v>0.33969253565475088</c:v>
                </c:pt>
              </c:numCache>
            </c:numRef>
          </c:val>
        </c:ser>
        <c:dLbls>
          <c:showLegendKey val="0"/>
          <c:showVal val="0"/>
          <c:showCatName val="0"/>
          <c:showSerName val="0"/>
          <c:showPercent val="0"/>
          <c:showBubbleSize val="0"/>
        </c:dLbls>
        <c:gapWidth val="37"/>
        <c:axId val="115958528"/>
        <c:axId val="115960064"/>
      </c:barChart>
      <c:catAx>
        <c:axId val="115958528"/>
        <c:scaling>
          <c:orientation val="minMax"/>
        </c:scaling>
        <c:delete val="0"/>
        <c:axPos val="b"/>
        <c:majorTickMark val="out"/>
        <c:minorTickMark val="none"/>
        <c:tickLblPos val="nextTo"/>
        <c:txPr>
          <a:bodyPr/>
          <a:lstStyle/>
          <a:p>
            <a:pPr>
              <a:defRPr sz="900"/>
            </a:pPr>
            <a:endParaRPr lang="en-US"/>
          </a:p>
        </c:txPr>
        <c:crossAx val="115960064"/>
        <c:crosses val="autoZero"/>
        <c:auto val="1"/>
        <c:lblAlgn val="ctr"/>
        <c:lblOffset val="100"/>
        <c:noMultiLvlLbl val="0"/>
      </c:catAx>
      <c:valAx>
        <c:axId val="11596006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59585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Have trouble sleeping</a:t>
            </a:r>
          </a:p>
        </c:rich>
      </c:tx>
      <c:layout>
        <c:manualLayout>
          <c:xMode val="edge"/>
          <c:yMode val="edge"/>
          <c:x val="0.31088698216919158"/>
          <c:y val="3.0392154516585262E-2"/>
        </c:manualLayout>
      </c:layout>
      <c:overlay val="1"/>
    </c:title>
    <c:autoTitleDeleted val="0"/>
    <c:plotArea>
      <c:layout>
        <c:manualLayout>
          <c:layoutTarget val="inner"/>
          <c:xMode val="edge"/>
          <c:yMode val="edge"/>
          <c:x val="0.13928033919699642"/>
          <c:y val="0.15906104994124981"/>
          <c:w val="0.82304009623528018"/>
          <c:h val="0.70974248033484022"/>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39.9% </a:t>
                    </a:r>
                    <a:r>
                      <a:rPr lang="en-US" sz="1050" i="1"/>
                      <a:t>(n=4312)</a:t>
                    </a:r>
                    <a:endParaRPr lang="en-US" i="1"/>
                  </a:p>
                </c:rich>
              </c:tx>
              <c:dLblPos val="inBase"/>
              <c:showLegendKey val="0"/>
              <c:showVal val="1"/>
              <c:showCatName val="0"/>
              <c:showSerName val="0"/>
              <c:showPercent val="0"/>
              <c:showBubbleSize val="0"/>
            </c:dLbl>
            <c:dLbl>
              <c:idx val="1"/>
              <c:tx>
                <c:rich>
                  <a:bodyPr/>
                  <a:lstStyle/>
                  <a:p>
                    <a:r>
                      <a:rPr lang="en-US" sz="1050"/>
                      <a:t>40.9% </a:t>
                    </a:r>
                    <a:r>
                      <a:rPr lang="en-US" sz="1050" i="1"/>
                      <a:t>(n=497)</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41.7% </a:t>
                    </a:r>
                    <a:r>
                      <a:rPr lang="en-US" sz="1050" i="1"/>
                      <a:t>(n=2324)</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40.5% </a:t>
                    </a:r>
                    <a:r>
                      <a:rPr lang="en-US" sz="1050" i="1"/>
                      <a:t>(n=7133)</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DATA_charts'!$C$133:$F$133</c:f>
              <c:numCache>
                <c:formatCode>0.0%</c:formatCode>
                <c:ptCount val="4"/>
                <c:pt idx="0">
                  <c:v>0.39877924720244151</c:v>
                </c:pt>
                <c:pt idx="1">
                  <c:v>0.40905349794238682</c:v>
                </c:pt>
                <c:pt idx="2">
                  <c:v>0.41693577323286685</c:v>
                </c:pt>
                <c:pt idx="3">
                  <c:v>0.4052380411316896</c:v>
                </c:pt>
              </c:numCache>
            </c:numRef>
          </c:val>
        </c:ser>
        <c:dLbls>
          <c:showLegendKey val="0"/>
          <c:showVal val="0"/>
          <c:showCatName val="0"/>
          <c:showSerName val="0"/>
          <c:showPercent val="0"/>
          <c:showBubbleSize val="0"/>
        </c:dLbls>
        <c:gapWidth val="37"/>
        <c:axId val="116007296"/>
        <c:axId val="116008832"/>
      </c:barChart>
      <c:catAx>
        <c:axId val="116007296"/>
        <c:scaling>
          <c:orientation val="minMax"/>
        </c:scaling>
        <c:delete val="0"/>
        <c:axPos val="b"/>
        <c:majorTickMark val="out"/>
        <c:minorTickMark val="none"/>
        <c:tickLblPos val="nextTo"/>
        <c:txPr>
          <a:bodyPr/>
          <a:lstStyle/>
          <a:p>
            <a:pPr>
              <a:defRPr sz="900"/>
            </a:pPr>
            <a:endParaRPr lang="en-US"/>
          </a:p>
        </c:txPr>
        <c:crossAx val="116008832"/>
        <c:crosses val="autoZero"/>
        <c:auto val="1"/>
        <c:lblAlgn val="ctr"/>
        <c:lblOffset val="100"/>
        <c:noMultiLvlLbl val="0"/>
      </c:catAx>
      <c:valAx>
        <c:axId val="11600883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60072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Have trouble concentrating</a:t>
            </a:r>
          </a:p>
        </c:rich>
      </c:tx>
      <c:layout>
        <c:manualLayout>
          <c:xMode val="edge"/>
          <c:yMode val="edge"/>
          <c:x val="0.24959198164051746"/>
          <c:y val="6.0784309033170524E-2"/>
        </c:manualLayout>
      </c:layout>
      <c:overlay val="1"/>
    </c:title>
    <c:autoTitleDeleted val="0"/>
    <c:plotArea>
      <c:layout>
        <c:manualLayout>
          <c:layoutTarget val="inner"/>
          <c:xMode val="edge"/>
          <c:yMode val="edge"/>
          <c:x val="0.13928033919699642"/>
          <c:y val="0.15906104994124981"/>
          <c:w val="0.82304009623528018"/>
          <c:h val="0.70974248033484022"/>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28.2% </a:t>
                    </a:r>
                    <a:r>
                      <a:rPr lang="en-US" sz="1050" i="1"/>
                      <a:t>(n=2945)</a:t>
                    </a:r>
                    <a:endParaRPr lang="en-US" i="1"/>
                  </a:p>
                </c:rich>
              </c:tx>
              <c:dLblPos val="inBase"/>
              <c:showLegendKey val="0"/>
              <c:showVal val="1"/>
              <c:showCatName val="0"/>
              <c:showSerName val="0"/>
              <c:showPercent val="0"/>
              <c:showBubbleSize val="0"/>
            </c:dLbl>
            <c:dLbl>
              <c:idx val="1"/>
              <c:tx>
                <c:rich>
                  <a:bodyPr/>
                  <a:lstStyle/>
                  <a:p>
                    <a:r>
                      <a:rPr lang="en-US" sz="1050"/>
                      <a:t>28.4% </a:t>
                    </a:r>
                    <a:r>
                      <a:rPr lang="en-US" sz="1050" i="1"/>
                      <a:t>(n=337)</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29.0% </a:t>
                    </a:r>
                    <a:r>
                      <a:rPr lang="en-US" sz="1050" i="1"/>
                      <a:t>(n=1559)</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28.4% </a:t>
                    </a:r>
                    <a:r>
                      <a:rPr lang="en-US" sz="1050" i="1"/>
                      <a:t>(n=4841)</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DATA_charts'!$C$134:$F$134</c:f>
              <c:numCache>
                <c:formatCode>0.0%</c:formatCode>
                <c:ptCount val="4"/>
                <c:pt idx="0">
                  <c:v>0.28154875717017208</c:v>
                </c:pt>
                <c:pt idx="1">
                  <c:v>0.28438818565400847</c:v>
                </c:pt>
                <c:pt idx="2">
                  <c:v>0.28956166419019314</c:v>
                </c:pt>
                <c:pt idx="3">
                  <c:v>0.2842797580597804</c:v>
                </c:pt>
              </c:numCache>
            </c:numRef>
          </c:val>
        </c:ser>
        <c:dLbls>
          <c:showLegendKey val="0"/>
          <c:showVal val="0"/>
          <c:showCatName val="0"/>
          <c:showSerName val="0"/>
          <c:showPercent val="0"/>
          <c:showBubbleSize val="0"/>
        </c:dLbls>
        <c:gapWidth val="37"/>
        <c:axId val="116068352"/>
        <c:axId val="116069888"/>
      </c:barChart>
      <c:catAx>
        <c:axId val="116068352"/>
        <c:scaling>
          <c:orientation val="minMax"/>
        </c:scaling>
        <c:delete val="0"/>
        <c:axPos val="b"/>
        <c:majorTickMark val="out"/>
        <c:minorTickMark val="none"/>
        <c:tickLblPos val="nextTo"/>
        <c:txPr>
          <a:bodyPr/>
          <a:lstStyle/>
          <a:p>
            <a:pPr>
              <a:defRPr sz="900"/>
            </a:pPr>
            <a:endParaRPr lang="en-US"/>
          </a:p>
        </c:txPr>
        <c:crossAx val="116069888"/>
        <c:crosses val="autoZero"/>
        <c:auto val="1"/>
        <c:lblAlgn val="ctr"/>
        <c:lblOffset val="100"/>
        <c:noMultiLvlLbl val="0"/>
      </c:catAx>
      <c:valAx>
        <c:axId val="11606988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60683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Always feel tired</a:t>
            </a:r>
          </a:p>
        </c:rich>
      </c:tx>
      <c:layout>
        <c:manualLayout>
          <c:xMode val="edge"/>
          <c:yMode val="edge"/>
          <c:x val="0.37899262635742059"/>
          <c:y val="2.4313723613268209E-2"/>
        </c:manualLayout>
      </c:layout>
      <c:overlay val="1"/>
    </c:title>
    <c:autoTitleDeleted val="0"/>
    <c:plotArea>
      <c:layout>
        <c:manualLayout>
          <c:layoutTarget val="inner"/>
          <c:xMode val="edge"/>
          <c:yMode val="edge"/>
          <c:x val="0.13928033919699642"/>
          <c:y val="0.15298261903793275"/>
          <c:w val="0.82304009623528018"/>
          <c:h val="0.71582091123815739"/>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39.7% </a:t>
                    </a:r>
                    <a:r>
                      <a:rPr lang="en-US" sz="1050" i="1"/>
                      <a:t>(n=4480)</a:t>
                    </a:r>
                    <a:endParaRPr lang="en-US" i="1"/>
                  </a:p>
                </c:rich>
              </c:tx>
              <c:dLblPos val="inBase"/>
              <c:showLegendKey val="0"/>
              <c:showVal val="1"/>
              <c:showCatName val="0"/>
              <c:showSerName val="0"/>
              <c:showPercent val="0"/>
              <c:showBubbleSize val="0"/>
            </c:dLbl>
            <c:dLbl>
              <c:idx val="1"/>
              <c:tx>
                <c:rich>
                  <a:bodyPr/>
                  <a:lstStyle/>
                  <a:p>
                    <a:r>
                      <a:rPr lang="en-US" sz="1050"/>
                      <a:t>40.3% </a:t>
                    </a:r>
                    <a:r>
                      <a:rPr lang="en-US" sz="1050" i="1"/>
                      <a:t>(n=512)</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41.8% </a:t>
                    </a:r>
                    <a:r>
                      <a:rPr lang="en-US" sz="1050" i="1"/>
                      <a:t>(n=2415)</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40.4% </a:t>
                    </a:r>
                    <a:r>
                      <a:rPr lang="en-US" sz="1050" i="1"/>
                      <a:t>(n=7407)</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DATA_charts'!$C$135:$F$135</c:f>
              <c:numCache>
                <c:formatCode>0.0%</c:formatCode>
                <c:ptCount val="4"/>
                <c:pt idx="0">
                  <c:v>0.39660056657223797</c:v>
                </c:pt>
                <c:pt idx="1">
                  <c:v>0.4028324154209284</c:v>
                </c:pt>
                <c:pt idx="2">
                  <c:v>0.41839916839916835</c:v>
                </c:pt>
                <c:pt idx="3">
                  <c:v>0.40389334205790939</c:v>
                </c:pt>
              </c:numCache>
            </c:numRef>
          </c:val>
        </c:ser>
        <c:dLbls>
          <c:showLegendKey val="0"/>
          <c:showVal val="0"/>
          <c:showCatName val="0"/>
          <c:showSerName val="0"/>
          <c:showPercent val="0"/>
          <c:showBubbleSize val="0"/>
        </c:dLbls>
        <c:gapWidth val="37"/>
        <c:axId val="116096384"/>
        <c:axId val="116106368"/>
      </c:barChart>
      <c:catAx>
        <c:axId val="116096384"/>
        <c:scaling>
          <c:orientation val="minMax"/>
        </c:scaling>
        <c:delete val="0"/>
        <c:axPos val="b"/>
        <c:majorTickMark val="out"/>
        <c:minorTickMark val="none"/>
        <c:tickLblPos val="nextTo"/>
        <c:txPr>
          <a:bodyPr/>
          <a:lstStyle/>
          <a:p>
            <a:pPr>
              <a:defRPr sz="900"/>
            </a:pPr>
            <a:endParaRPr lang="en-US"/>
          </a:p>
        </c:txPr>
        <c:crossAx val="116106368"/>
        <c:crosses val="autoZero"/>
        <c:auto val="1"/>
        <c:lblAlgn val="ctr"/>
        <c:lblOffset val="100"/>
        <c:noMultiLvlLbl val="0"/>
      </c:catAx>
      <c:valAx>
        <c:axId val="11610636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60963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Experience mood swings</a:t>
            </a:r>
          </a:p>
        </c:rich>
      </c:tx>
      <c:layout>
        <c:manualLayout>
          <c:xMode val="edge"/>
          <c:yMode val="edge"/>
          <c:x val="0.27002359565625417"/>
          <c:y val="3.6470585419902314E-2"/>
        </c:manualLayout>
      </c:layout>
      <c:overlay val="1"/>
    </c:title>
    <c:autoTitleDeleted val="0"/>
    <c:plotArea>
      <c:layout>
        <c:manualLayout>
          <c:layoutTarget val="inner"/>
          <c:xMode val="edge"/>
          <c:yMode val="edge"/>
          <c:x val="0.13928033919699642"/>
          <c:y val="0.15906104994124981"/>
          <c:w val="0.82304009623528018"/>
          <c:h val="0.70974248033484022"/>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28.2% </a:t>
                    </a:r>
                    <a:r>
                      <a:rPr lang="en-US" sz="1050" i="1"/>
                      <a:t>(n=2967)</a:t>
                    </a:r>
                    <a:endParaRPr lang="en-US" i="1"/>
                  </a:p>
                </c:rich>
              </c:tx>
              <c:dLblPos val="inBase"/>
              <c:showLegendKey val="0"/>
              <c:showVal val="1"/>
              <c:showCatName val="0"/>
              <c:showSerName val="0"/>
              <c:showPercent val="0"/>
              <c:showBubbleSize val="0"/>
            </c:dLbl>
            <c:dLbl>
              <c:idx val="1"/>
              <c:tx>
                <c:rich>
                  <a:bodyPr/>
                  <a:lstStyle/>
                  <a:p>
                    <a:r>
                      <a:rPr lang="en-US" sz="1050"/>
                      <a:t>29.3% </a:t>
                    </a:r>
                    <a:r>
                      <a:rPr lang="en-US" sz="1050" i="1"/>
                      <a:t>(n=345)</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31.0% </a:t>
                    </a:r>
                    <a:r>
                      <a:rPr lang="en-US" sz="1050" i="1"/>
                      <a:t>(n=1701)</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29.2% </a:t>
                    </a:r>
                  </a:p>
                  <a:p>
                    <a:pPr>
                      <a:defRPr sz="1050">
                        <a:solidFill>
                          <a:schemeClr val="bg1"/>
                        </a:solidFill>
                      </a:defRPr>
                    </a:pPr>
                    <a:r>
                      <a:rPr lang="en-US" sz="1050" i="1"/>
                      <a:t>(n=5013)</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DATA_charts'!$C$136:$F$136</c:f>
              <c:numCache>
                <c:formatCode>0.0%</c:formatCode>
                <c:ptCount val="4"/>
                <c:pt idx="0">
                  <c:v>0.28211467148426356</c:v>
                </c:pt>
                <c:pt idx="1">
                  <c:v>0.29262086513994912</c:v>
                </c:pt>
                <c:pt idx="2">
                  <c:v>0.30955414012738858</c:v>
                </c:pt>
                <c:pt idx="3">
                  <c:v>0.29160607294514573</c:v>
                </c:pt>
              </c:numCache>
            </c:numRef>
          </c:val>
        </c:ser>
        <c:dLbls>
          <c:showLegendKey val="0"/>
          <c:showVal val="0"/>
          <c:showCatName val="0"/>
          <c:showSerName val="0"/>
          <c:showPercent val="0"/>
          <c:showBubbleSize val="0"/>
        </c:dLbls>
        <c:gapWidth val="37"/>
        <c:axId val="115690496"/>
        <c:axId val="115708672"/>
      </c:barChart>
      <c:catAx>
        <c:axId val="115690496"/>
        <c:scaling>
          <c:orientation val="minMax"/>
        </c:scaling>
        <c:delete val="0"/>
        <c:axPos val="b"/>
        <c:majorTickMark val="out"/>
        <c:minorTickMark val="none"/>
        <c:tickLblPos val="nextTo"/>
        <c:txPr>
          <a:bodyPr/>
          <a:lstStyle/>
          <a:p>
            <a:pPr>
              <a:defRPr sz="900"/>
            </a:pPr>
            <a:endParaRPr lang="en-US"/>
          </a:p>
        </c:txPr>
        <c:crossAx val="115708672"/>
        <c:crosses val="autoZero"/>
        <c:auto val="1"/>
        <c:lblAlgn val="ctr"/>
        <c:lblOffset val="100"/>
        <c:noMultiLvlLbl val="0"/>
      </c:catAx>
      <c:valAx>
        <c:axId val="11570867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56904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Respondents and non-respondents by IMD deprivation quintile</a:t>
            </a:r>
          </a:p>
        </c:rich>
      </c:tx>
      <c:overlay val="0"/>
    </c:title>
    <c:autoTitleDeleted val="0"/>
    <c:plotArea>
      <c:layout>
        <c:manualLayout>
          <c:layoutTarget val="inner"/>
          <c:xMode val="edge"/>
          <c:yMode val="edge"/>
          <c:x val="0.15050595343054177"/>
          <c:y val="0.20460768121444964"/>
          <c:w val="0.80877761219825905"/>
          <c:h val="0.70478256884680779"/>
        </c:manualLayout>
      </c:layout>
      <c:barChart>
        <c:barDir val="col"/>
        <c:grouping val="clustered"/>
        <c:varyColors val="0"/>
        <c:ser>
          <c:idx val="0"/>
          <c:order val="0"/>
          <c:tx>
            <c:strRef>
              <c:f>'response data data'!$E$2:$F$2</c:f>
              <c:strCache>
                <c:ptCount val="1"/>
                <c:pt idx="0">
                  <c:v>Respondent</c:v>
                </c:pt>
              </c:strCache>
            </c:strRef>
          </c:tx>
          <c:spPr>
            <a:solidFill>
              <a:schemeClr val="tx2"/>
            </a:solidFill>
          </c:spPr>
          <c:invertIfNegative val="0"/>
          <c:dLbls>
            <c:dLbl>
              <c:idx val="4"/>
              <c:layout>
                <c:manualLayout>
                  <c:x val="0"/>
                  <c:y val="0.15073599149135022"/>
                </c:manualLayout>
              </c:layout>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'response data data'!$C$28:$C$32</c:f>
              <c:strCache>
                <c:ptCount val="5"/>
                <c:pt idx="0">
                  <c:v>1 - least deprived</c:v>
                </c:pt>
                <c:pt idx="1">
                  <c:v>2</c:v>
                </c:pt>
                <c:pt idx="2">
                  <c:v>3</c:v>
                </c:pt>
                <c:pt idx="3">
                  <c:v>4</c:v>
                </c:pt>
                <c:pt idx="4">
                  <c:v>5 - most deprived</c:v>
                </c:pt>
              </c:strCache>
            </c:strRef>
          </c:cat>
          <c:val>
            <c:numRef>
              <c:f>'response data data'!$F$28:$F$32</c:f>
              <c:numCache>
                <c:formatCode>0.0%</c:formatCode>
                <c:ptCount val="5"/>
                <c:pt idx="0">
                  <c:v>0.25153655627924043</c:v>
                </c:pt>
                <c:pt idx="1">
                  <c:v>0.24584900467846987</c:v>
                </c:pt>
                <c:pt idx="2">
                  <c:v>0.21750298137785523</c:v>
                </c:pt>
                <c:pt idx="3">
                  <c:v>0.16778277222273186</c:v>
                </c:pt>
                <c:pt idx="4">
                  <c:v>0.11732868544170259</c:v>
                </c:pt>
              </c:numCache>
            </c:numRef>
          </c:val>
        </c:ser>
        <c:ser>
          <c:idx val="1"/>
          <c:order val="1"/>
          <c:tx>
            <c:strRef>
              <c:f>'response data data'!$G$2:$H$2</c:f>
              <c:strCache>
                <c:ptCount val="1"/>
                <c:pt idx="0">
                  <c:v>Non-respondent</c:v>
                </c:pt>
              </c:strCache>
            </c:strRef>
          </c:tx>
          <c:spPr>
            <a:solidFill>
              <a:schemeClr val="accent1">
                <a:lumMod val="40000"/>
                <a:lumOff val="60000"/>
              </a:schemeClr>
            </a:solidFill>
          </c:spPr>
          <c:invertIfNegative val="0"/>
          <c:dLbls>
            <c:txPr>
              <a:bodyPr rot="-5400000" vert="horz"/>
              <a:lstStyle/>
              <a:p>
                <a:pPr>
                  <a:defRPr sz="900"/>
                </a:pPr>
                <a:endParaRPr lang="en-US"/>
              </a:p>
            </c:txPr>
            <c:dLblPos val="inBase"/>
            <c:showLegendKey val="0"/>
            <c:showVal val="1"/>
            <c:showCatName val="0"/>
            <c:showSerName val="0"/>
            <c:showPercent val="0"/>
            <c:showBubbleSize val="0"/>
            <c:showLeaderLines val="0"/>
          </c:dLbls>
          <c:cat>
            <c:strRef>
              <c:f>'response data data'!$C$28:$C$32</c:f>
              <c:strCache>
                <c:ptCount val="5"/>
                <c:pt idx="0">
                  <c:v>1 - least deprived</c:v>
                </c:pt>
                <c:pt idx="1">
                  <c:v>2</c:v>
                </c:pt>
                <c:pt idx="2">
                  <c:v>3</c:v>
                </c:pt>
                <c:pt idx="3">
                  <c:v>4</c:v>
                </c:pt>
                <c:pt idx="4">
                  <c:v>5 - most deprived</c:v>
                </c:pt>
              </c:strCache>
            </c:strRef>
          </c:cat>
          <c:val>
            <c:numRef>
              <c:f>'response data data'!$H$28:$H$32</c:f>
              <c:numCache>
                <c:formatCode>0.0%</c:formatCode>
                <c:ptCount val="5"/>
                <c:pt idx="0">
                  <c:v>0.18381365969206476</c:v>
                </c:pt>
                <c:pt idx="1">
                  <c:v>0.21555467824713778</c:v>
                </c:pt>
                <c:pt idx="2">
                  <c:v>0.20915909988156337</c:v>
                </c:pt>
                <c:pt idx="3">
                  <c:v>0.206000789577576</c:v>
                </c:pt>
                <c:pt idx="4">
                  <c:v>0.18547177260165812</c:v>
                </c:pt>
              </c:numCache>
            </c:numRef>
          </c:val>
        </c:ser>
        <c:dLbls>
          <c:showLegendKey val="0"/>
          <c:showVal val="0"/>
          <c:showCatName val="0"/>
          <c:showSerName val="0"/>
          <c:showPercent val="0"/>
          <c:showBubbleSize val="0"/>
        </c:dLbls>
        <c:gapWidth val="102"/>
        <c:axId val="105108608"/>
        <c:axId val="105110144"/>
      </c:barChart>
      <c:catAx>
        <c:axId val="105108608"/>
        <c:scaling>
          <c:orientation val="minMax"/>
        </c:scaling>
        <c:delete val="0"/>
        <c:axPos val="b"/>
        <c:majorTickMark val="out"/>
        <c:minorTickMark val="none"/>
        <c:tickLblPos val="nextTo"/>
        <c:txPr>
          <a:bodyPr rot="0" vert="horz"/>
          <a:lstStyle/>
          <a:p>
            <a:pPr>
              <a:defRPr sz="900"/>
            </a:pPr>
            <a:endParaRPr lang="en-US"/>
          </a:p>
        </c:txPr>
        <c:crossAx val="105110144"/>
        <c:crosses val="autoZero"/>
        <c:auto val="1"/>
        <c:lblAlgn val="ctr"/>
        <c:lblOffset val="100"/>
        <c:noMultiLvlLbl val="0"/>
      </c:catAx>
      <c:valAx>
        <c:axId val="105110144"/>
        <c:scaling>
          <c:orientation val="minMax"/>
          <c:max val="0.5"/>
        </c:scaling>
        <c:delete val="0"/>
        <c:axPos val="l"/>
        <c:majorGridlines>
          <c:spPr>
            <a:ln>
              <a:solidFill>
                <a:schemeClr val="bg1">
                  <a:lumMod val="85000"/>
                </a:schemeClr>
              </a:solidFill>
            </a:ln>
          </c:spPr>
        </c:majorGridlines>
        <c:numFmt formatCode="0.0%" sourceLinked="1"/>
        <c:majorTickMark val="out"/>
        <c:minorTickMark val="none"/>
        <c:tickLblPos val="nextTo"/>
        <c:crossAx val="105108608"/>
        <c:crosses val="autoZero"/>
        <c:crossBetween val="between"/>
        <c:majorUnit val="0.1"/>
      </c:valAx>
    </c:plotArea>
    <c:legend>
      <c:legendPos val="t"/>
      <c:layout>
        <c:manualLayout>
          <c:xMode val="edge"/>
          <c:yMode val="edge"/>
          <c:x val="0.22786793406027328"/>
          <c:y val="0.10994839412003463"/>
          <c:w val="0.52485103304650382"/>
          <c:h val="7.9866974089089646E-2"/>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Often irritable</a:t>
            </a:r>
          </a:p>
        </c:rich>
      </c:tx>
      <c:layout>
        <c:manualLayout>
          <c:xMode val="edge"/>
          <c:yMode val="edge"/>
          <c:x val="0.41304544845153507"/>
          <c:y val="4.8627447226536419E-2"/>
        </c:manualLayout>
      </c:layout>
      <c:overlay val="1"/>
    </c:title>
    <c:autoTitleDeleted val="0"/>
    <c:plotArea>
      <c:layout>
        <c:manualLayout>
          <c:layoutTarget val="inner"/>
          <c:xMode val="edge"/>
          <c:yMode val="edge"/>
          <c:x val="0.13928033919699642"/>
          <c:y val="0.15906104994124981"/>
          <c:w val="0.82304009623528018"/>
          <c:h val="0.70974248033484033"/>
        </c:manualLayout>
      </c:layout>
      <c:barChart>
        <c:barDir val="col"/>
        <c:grouping val="clustered"/>
        <c:varyColors val="0"/>
        <c:ser>
          <c:idx val="0"/>
          <c:order val="0"/>
          <c:spPr>
            <a:solidFill>
              <a:schemeClr val="accent1">
                <a:lumMod val="40000"/>
                <a:lumOff val="60000"/>
              </a:schemeClr>
            </a:solidFill>
          </c:spPr>
          <c:invertIfNegative val="0"/>
          <c:dPt>
            <c:idx val="1"/>
            <c:invertIfNegative val="0"/>
            <c:bubble3D val="0"/>
            <c:spPr>
              <a:solidFill>
                <a:schemeClr val="accent1">
                  <a:lumMod val="60000"/>
                  <a:lumOff val="40000"/>
                </a:schemeClr>
              </a:solidFill>
            </c:spPr>
          </c:dPt>
          <c:dPt>
            <c:idx val="2"/>
            <c:invertIfNegative val="0"/>
            <c:bubble3D val="0"/>
            <c:spPr>
              <a:solidFill>
                <a:schemeClr val="accent1"/>
              </a:solidFill>
            </c:spPr>
          </c:dPt>
          <c:dPt>
            <c:idx val="3"/>
            <c:invertIfNegative val="0"/>
            <c:bubble3D val="0"/>
            <c:spPr>
              <a:solidFill>
                <a:schemeClr val="tx2"/>
              </a:solidFill>
            </c:spPr>
          </c:dPt>
          <c:dLbls>
            <c:dLbl>
              <c:idx val="0"/>
              <c:tx>
                <c:rich>
                  <a:bodyPr/>
                  <a:lstStyle/>
                  <a:p>
                    <a:r>
                      <a:rPr lang="en-US" sz="1050"/>
                      <a:t>28.5% </a:t>
                    </a:r>
                    <a:r>
                      <a:rPr lang="en-US" sz="1050" i="1"/>
                      <a:t>(n=3070)</a:t>
                    </a:r>
                    <a:endParaRPr lang="en-US" i="1"/>
                  </a:p>
                </c:rich>
              </c:tx>
              <c:dLblPos val="inBase"/>
              <c:showLegendKey val="0"/>
              <c:showVal val="1"/>
              <c:showCatName val="0"/>
              <c:showSerName val="0"/>
              <c:showPercent val="0"/>
              <c:showBubbleSize val="0"/>
            </c:dLbl>
            <c:dLbl>
              <c:idx val="1"/>
              <c:tx>
                <c:rich>
                  <a:bodyPr/>
                  <a:lstStyle/>
                  <a:p>
                    <a:r>
                      <a:rPr lang="en-US" sz="1050"/>
                      <a:t>30.5% </a:t>
                    </a:r>
                    <a:r>
                      <a:rPr lang="en-US" sz="1050" i="1"/>
                      <a:t>(n=369)</a:t>
                    </a:r>
                    <a:endParaRPr lang="en-US" i="1"/>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30.5% </a:t>
                    </a:r>
                    <a:r>
                      <a:rPr lang="en-US" sz="1050" i="1"/>
                      <a:t>(n=1704)</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29.3% </a:t>
                    </a:r>
                    <a:r>
                      <a:rPr lang="en-US" sz="1050" i="1"/>
                      <a:t>(n=5143)</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'NATIONAL DATA_charts'!$C$128:$F$128</c:f>
              <c:strCache>
                <c:ptCount val="4"/>
                <c:pt idx="0">
                  <c:v>colon</c:v>
                </c:pt>
                <c:pt idx="1">
                  <c:v>rectosigmoid</c:v>
                </c:pt>
                <c:pt idx="2">
                  <c:v>rectum</c:v>
                </c:pt>
                <c:pt idx="3">
                  <c:v>overall</c:v>
                </c:pt>
              </c:strCache>
            </c:strRef>
          </c:cat>
          <c:val>
            <c:numRef>
              <c:f>'NATIONAL DATA_charts'!$C$137:$F$137</c:f>
              <c:numCache>
                <c:formatCode>0.0%</c:formatCode>
                <c:ptCount val="4"/>
                <c:pt idx="0">
                  <c:v>0.2850510677808728</c:v>
                </c:pt>
                <c:pt idx="1">
                  <c:v>0.30521091811414391</c:v>
                </c:pt>
                <c:pt idx="2">
                  <c:v>0.304775532105169</c:v>
                </c:pt>
                <c:pt idx="3">
                  <c:v>0.29271485486624926</c:v>
                </c:pt>
              </c:numCache>
            </c:numRef>
          </c:val>
        </c:ser>
        <c:dLbls>
          <c:showLegendKey val="0"/>
          <c:showVal val="0"/>
          <c:showCatName val="0"/>
          <c:showSerName val="0"/>
          <c:showPercent val="0"/>
          <c:showBubbleSize val="0"/>
        </c:dLbls>
        <c:gapWidth val="37"/>
        <c:axId val="115743360"/>
        <c:axId val="115745152"/>
      </c:barChart>
      <c:catAx>
        <c:axId val="115743360"/>
        <c:scaling>
          <c:orientation val="minMax"/>
        </c:scaling>
        <c:delete val="0"/>
        <c:axPos val="b"/>
        <c:majorTickMark val="out"/>
        <c:minorTickMark val="none"/>
        <c:tickLblPos val="nextTo"/>
        <c:txPr>
          <a:bodyPr/>
          <a:lstStyle/>
          <a:p>
            <a:pPr>
              <a:defRPr sz="900"/>
            </a:pPr>
            <a:endParaRPr lang="en-US"/>
          </a:p>
        </c:txPr>
        <c:crossAx val="115745152"/>
        <c:crosses val="autoZero"/>
        <c:auto val="1"/>
        <c:lblAlgn val="ctr"/>
        <c:lblOffset val="100"/>
        <c:noMultiLvlLbl val="0"/>
      </c:catAx>
      <c:valAx>
        <c:axId val="11574515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5743360"/>
        <c:crosses val="autoZero"/>
        <c:crossBetween val="between"/>
        <c:majorUnit val="0.1"/>
      </c:valAx>
    </c:plotArea>
    <c:plotVisOnly val="1"/>
    <c:dispBlanksAs val="gap"/>
    <c:showDLblsOverMax val="0"/>
  </c:chart>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Hospital staff support</a:t>
            </a:r>
          </a:p>
        </c:rich>
      </c:tx>
      <c:layout>
        <c:manualLayout>
          <c:xMode val="edge"/>
          <c:yMode val="edge"/>
          <c:x val="0.60893934218107104"/>
          <c:y val="0.16739948598800211"/>
        </c:manualLayout>
      </c:layout>
      <c:overlay val="1"/>
    </c:title>
    <c:autoTitleDeleted val="0"/>
    <c:plotArea>
      <c:layout>
        <c:manualLayout>
          <c:layoutTarget val="inner"/>
          <c:xMode val="edge"/>
          <c:yMode val="edge"/>
          <c:x val="3.309285025977271E-2"/>
          <c:y val="3.1826161780259397E-2"/>
          <c:w val="0.41661194189657025"/>
          <c:h val="0.96817390846321205"/>
        </c:manualLayout>
      </c:layout>
      <c:pieChart>
        <c:varyColors val="1"/>
        <c:ser>
          <c:idx val="0"/>
          <c:order val="0"/>
          <c:dPt>
            <c:idx val="0"/>
            <c:bubble3D val="0"/>
            <c:spPr>
              <a:solidFill>
                <a:schemeClr val="accent1">
                  <a:lumMod val="75000"/>
                </a:schemeClr>
              </a:solidFill>
            </c:spPr>
          </c:dPt>
          <c:dPt>
            <c:idx val="1"/>
            <c:bubble3D val="0"/>
            <c:spPr>
              <a:solidFill>
                <a:schemeClr val="accent5">
                  <a:lumMod val="60000"/>
                  <a:lumOff val="40000"/>
                </a:schemeClr>
              </a:solidFill>
            </c:spPr>
          </c:dPt>
          <c:dPt>
            <c:idx val="2"/>
            <c:bubble3D val="0"/>
            <c:spPr>
              <a:solidFill>
                <a:schemeClr val="accent5">
                  <a:lumMod val="75000"/>
                </a:schemeClr>
              </a:solidFill>
            </c:spPr>
          </c:dPt>
          <c:dPt>
            <c:idx val="3"/>
            <c:bubble3D val="0"/>
            <c:spPr>
              <a:solidFill>
                <a:schemeClr val="accent4">
                  <a:lumMod val="60000"/>
                  <a:lumOff val="40000"/>
                </a:schemeClr>
              </a:solidFill>
            </c:spPr>
          </c:dPt>
          <c:dLbls>
            <c:dLbl>
              <c:idx val="0"/>
              <c:spPr/>
              <c:txPr>
                <a:bodyPr/>
                <a:lstStyle/>
                <a:p>
                  <a:pPr>
                    <a:defRPr>
                      <a:solidFill>
                        <a:schemeClr val="bg1"/>
                      </a:solidFill>
                    </a:defRPr>
                  </a:pPr>
                  <a:endParaRPr lang="en-US"/>
                </a:p>
              </c:txPr>
              <c:showLegendKey val="0"/>
              <c:showVal val="1"/>
              <c:showCatName val="0"/>
              <c:showSerName val="0"/>
              <c:showPercent val="0"/>
              <c:showBubbleSize val="0"/>
            </c:dLbl>
            <c:dLbl>
              <c:idx val="1"/>
              <c:spPr/>
              <c:txPr>
                <a:bodyPr/>
                <a:lstStyle/>
                <a:p>
                  <a:pPr>
                    <a:defRPr>
                      <a:solidFill>
                        <a:sysClr val="windowText" lastClr="000000"/>
                      </a:solidFill>
                    </a:defRPr>
                  </a:pPr>
                  <a:endParaRPr lang="en-US"/>
                </a:p>
              </c:txPr>
              <c:showLegendKey val="0"/>
              <c:showVal val="1"/>
              <c:showCatName val="0"/>
              <c:showSerName val="0"/>
              <c:showPercent val="0"/>
              <c:showBubbleSize val="0"/>
            </c:dLbl>
            <c:dLbl>
              <c:idx val="3"/>
              <c:spPr/>
              <c:txPr>
                <a:bodyPr/>
                <a:lstStyle/>
                <a:p>
                  <a:pPr>
                    <a:defRPr>
                      <a:solidFill>
                        <a:sysClr val="windowText" lastClr="000000"/>
                      </a:solidFill>
                    </a:defRPr>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1"/>
          </c:dLbls>
          <c:cat>
            <c:strRef>
              <c:f>'NATIONAL DATA_raw'!$B$192:$B$195</c:f>
              <c:strCache>
                <c:ptCount val="4"/>
                <c:pt idx="0">
                  <c:v>Yes all of the time</c:v>
                </c:pt>
                <c:pt idx="1">
                  <c:v>Some of the time</c:v>
                </c:pt>
                <c:pt idx="2">
                  <c:v>Never</c:v>
                </c:pt>
                <c:pt idx="3">
                  <c:v>Did not need support</c:v>
                </c:pt>
              </c:strCache>
            </c:strRef>
          </c:cat>
          <c:val>
            <c:numRef>
              <c:f>'NATIONAL DATA_raw'!$Q$192:$Q$195</c:f>
              <c:numCache>
                <c:formatCode>0.0%</c:formatCode>
                <c:ptCount val="4"/>
                <c:pt idx="0">
                  <c:v>0.77644298451431248</c:v>
                </c:pt>
                <c:pt idx="1">
                  <c:v>0.14425152510558423</c:v>
                </c:pt>
                <c:pt idx="2">
                  <c:v>1.684655091506335E-2</c:v>
                </c:pt>
                <c:pt idx="3">
                  <c:v>6.2458939465039887E-2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4007362204724416"/>
          <c:y val="0.37511316085489321"/>
          <c:w val="0.34437190662815625"/>
          <c:h val="0.46700652418447697"/>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GP Practice support</a:t>
            </a:r>
          </a:p>
        </c:rich>
      </c:tx>
      <c:layout>
        <c:manualLayout>
          <c:xMode val="edge"/>
          <c:yMode val="edge"/>
          <c:x val="0.58521347432404192"/>
          <c:y val="7.0868137659271649E-2"/>
        </c:manualLayout>
      </c:layout>
      <c:overlay val="1"/>
    </c:title>
    <c:autoTitleDeleted val="0"/>
    <c:plotArea>
      <c:layout>
        <c:manualLayout>
          <c:layoutTarget val="inner"/>
          <c:xMode val="edge"/>
          <c:yMode val="edge"/>
          <c:x val="4.2190698589754771E-2"/>
          <c:y val="0"/>
          <c:w val="0.43389893952642866"/>
          <c:h val="1"/>
        </c:manualLayout>
      </c:layout>
      <c:pieChart>
        <c:varyColors val="1"/>
        <c:ser>
          <c:idx val="0"/>
          <c:order val="0"/>
          <c:dPt>
            <c:idx val="0"/>
            <c:bubble3D val="0"/>
            <c:spPr>
              <a:solidFill>
                <a:schemeClr val="accent1">
                  <a:lumMod val="75000"/>
                </a:schemeClr>
              </a:solidFill>
            </c:spPr>
          </c:dPt>
          <c:dPt>
            <c:idx val="1"/>
            <c:bubble3D val="0"/>
            <c:spPr>
              <a:solidFill>
                <a:schemeClr val="accent5">
                  <a:lumMod val="60000"/>
                  <a:lumOff val="40000"/>
                </a:schemeClr>
              </a:solidFill>
            </c:spPr>
          </c:dPt>
          <c:dPt>
            <c:idx val="2"/>
            <c:bubble3D val="0"/>
            <c:spPr>
              <a:solidFill>
                <a:schemeClr val="accent5">
                  <a:lumMod val="75000"/>
                </a:schemeClr>
              </a:solidFill>
            </c:spPr>
          </c:dPt>
          <c:dPt>
            <c:idx val="3"/>
            <c:bubble3D val="0"/>
            <c:spPr>
              <a:solidFill>
                <a:schemeClr val="accent4"/>
              </a:solidFill>
            </c:spPr>
          </c:dPt>
          <c:dPt>
            <c:idx val="4"/>
            <c:bubble3D val="0"/>
            <c:spPr>
              <a:solidFill>
                <a:schemeClr val="accent4">
                  <a:lumMod val="60000"/>
                  <a:lumOff val="40000"/>
                </a:schemeClr>
              </a:solidFill>
            </c:spPr>
          </c:dPt>
          <c:dLbls>
            <c:dLbl>
              <c:idx val="0"/>
              <c:spPr/>
              <c:txPr>
                <a:bodyPr/>
                <a:lstStyle/>
                <a:p>
                  <a:pPr>
                    <a:defRPr>
                      <a:solidFill>
                        <a:schemeClr val="bg1"/>
                      </a:solidFill>
                    </a:defRPr>
                  </a:pPr>
                  <a:endParaRPr lang="en-US"/>
                </a:p>
              </c:txPr>
              <c:showLegendKey val="0"/>
              <c:showVal val="1"/>
              <c:showCatName val="0"/>
              <c:showSerName val="0"/>
              <c:showPercent val="0"/>
              <c:showBubbleSize val="0"/>
            </c:dLbl>
            <c:dLbl>
              <c:idx val="1"/>
              <c:spPr/>
              <c:txPr>
                <a:bodyPr/>
                <a:lstStyle/>
                <a:p>
                  <a:pPr>
                    <a:defRPr>
                      <a:solidFill>
                        <a:sysClr val="windowText" lastClr="000000"/>
                      </a:solidFill>
                    </a:defRPr>
                  </a:pPr>
                  <a:endParaRPr lang="en-US"/>
                </a:p>
              </c:txPr>
              <c:showLegendKey val="0"/>
              <c:showVal val="1"/>
              <c:showCatName val="0"/>
              <c:showSerName val="0"/>
              <c:showPercent val="0"/>
              <c:showBubbleSize val="0"/>
            </c:dLbl>
            <c:dLbl>
              <c:idx val="2"/>
              <c:spPr/>
              <c:txPr>
                <a:bodyPr/>
                <a:lstStyle/>
                <a:p>
                  <a:pPr>
                    <a:defRPr>
                      <a:solidFill>
                        <a:sysClr val="windowText" lastClr="000000"/>
                      </a:solidFill>
                    </a:defRPr>
                  </a:pPr>
                  <a:endParaRPr lang="en-US"/>
                </a:p>
              </c:txPr>
              <c:showLegendKey val="0"/>
              <c:showVal val="1"/>
              <c:showCatName val="0"/>
              <c:showSerName val="0"/>
              <c:showPercent val="0"/>
              <c:showBubbleSize val="0"/>
            </c:dLbl>
            <c:dLbl>
              <c:idx val="3"/>
              <c:spPr/>
              <c:txPr>
                <a:bodyPr/>
                <a:lstStyle/>
                <a:p>
                  <a:pPr>
                    <a:defRPr>
                      <a:solidFill>
                        <a:schemeClr val="bg1"/>
                      </a:solidFill>
                    </a:defRPr>
                  </a:pPr>
                  <a:endParaRPr lang="en-US"/>
                </a:p>
              </c:txPr>
              <c:showLegendKey val="0"/>
              <c:showVal val="1"/>
              <c:showCatName val="0"/>
              <c:showSerName val="0"/>
              <c:showPercent val="0"/>
              <c:showBubbleSize val="0"/>
            </c:dLbl>
            <c:dLbl>
              <c:idx val="4"/>
              <c:spPr/>
              <c:txPr>
                <a:bodyPr/>
                <a:lstStyle/>
                <a:p>
                  <a:pPr>
                    <a:defRPr>
                      <a:solidFill>
                        <a:sysClr val="windowText" lastClr="000000"/>
                      </a:solidFill>
                    </a:defRPr>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1"/>
          </c:dLbls>
          <c:cat>
            <c:strRef>
              <c:f>'NATIONAL DATA_raw'!$B$196:$B$200</c:f>
              <c:strCache>
                <c:ptCount val="5"/>
                <c:pt idx="0">
                  <c:v>Yes all of the time</c:v>
                </c:pt>
                <c:pt idx="1">
                  <c:v>Some of the time</c:v>
                </c:pt>
                <c:pt idx="2">
                  <c:v>Never</c:v>
                </c:pt>
                <c:pt idx="3">
                  <c:v>GP Practice not involved</c:v>
                </c:pt>
                <c:pt idx="4">
                  <c:v>Did not need support</c:v>
                </c:pt>
              </c:strCache>
            </c:strRef>
          </c:cat>
          <c:val>
            <c:numRef>
              <c:f>'NATIONAL DATA_raw'!$Q$196:$Q$200</c:f>
              <c:numCache>
                <c:formatCode>0.0%</c:formatCode>
                <c:ptCount val="5"/>
                <c:pt idx="0">
                  <c:v>0.54826932195353251</c:v>
                </c:pt>
                <c:pt idx="1">
                  <c:v>0.13816974869606449</c:v>
                </c:pt>
                <c:pt idx="2">
                  <c:v>4.7226173541963012E-2</c:v>
                </c:pt>
                <c:pt idx="3">
                  <c:v>0.17724039829302987</c:v>
                </c:pt>
                <c:pt idx="4">
                  <c:v>8.9094357515410144E-2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3299838780946693"/>
          <c:y val="0.27843816348806472"/>
          <c:w val="0.34437190662815625"/>
          <c:h val="0.64256087395050865"/>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Health and Social Services support</a:t>
            </a:r>
          </a:p>
        </c:rich>
      </c:tx>
      <c:layout>
        <c:manualLayout>
          <c:xMode val="edge"/>
          <c:yMode val="edge"/>
          <c:x val="0.41679070042278415"/>
          <c:y val="3.3284472348609165E-2"/>
        </c:manualLayout>
      </c:layout>
      <c:overlay val="1"/>
    </c:title>
    <c:autoTitleDeleted val="0"/>
    <c:plotArea>
      <c:layout>
        <c:manualLayout>
          <c:layoutTarget val="inner"/>
          <c:xMode val="edge"/>
          <c:yMode val="edge"/>
          <c:x val="4.7535635876623419E-2"/>
          <c:y val="0"/>
          <c:w val="0.40990330819520548"/>
          <c:h val="1"/>
        </c:manualLayout>
      </c:layout>
      <c:pieChart>
        <c:varyColors val="1"/>
        <c:ser>
          <c:idx val="0"/>
          <c:order val="0"/>
          <c:dPt>
            <c:idx val="0"/>
            <c:bubble3D val="0"/>
            <c:spPr>
              <a:solidFill>
                <a:schemeClr val="accent1">
                  <a:lumMod val="75000"/>
                </a:schemeClr>
              </a:solidFill>
            </c:spPr>
          </c:dPt>
          <c:dPt>
            <c:idx val="1"/>
            <c:bubble3D val="0"/>
            <c:spPr>
              <a:solidFill>
                <a:schemeClr val="accent5">
                  <a:lumMod val="60000"/>
                  <a:lumOff val="40000"/>
                </a:schemeClr>
              </a:solidFill>
            </c:spPr>
          </c:dPt>
          <c:dPt>
            <c:idx val="2"/>
            <c:bubble3D val="0"/>
            <c:spPr>
              <a:solidFill>
                <a:schemeClr val="accent5">
                  <a:lumMod val="75000"/>
                </a:schemeClr>
              </a:solidFill>
            </c:spPr>
          </c:dPt>
          <c:dPt>
            <c:idx val="3"/>
            <c:bubble3D val="0"/>
            <c:spPr>
              <a:solidFill>
                <a:schemeClr val="accent4"/>
              </a:solidFill>
            </c:spPr>
          </c:dPt>
          <c:dPt>
            <c:idx val="4"/>
            <c:bubble3D val="0"/>
            <c:spPr>
              <a:solidFill>
                <a:schemeClr val="accent4">
                  <a:lumMod val="60000"/>
                  <a:lumOff val="40000"/>
                </a:schemeClr>
              </a:solidFill>
            </c:spPr>
          </c:dPt>
          <c:dLbls>
            <c:dLbl>
              <c:idx val="0"/>
              <c:spPr/>
              <c:txPr>
                <a:bodyPr/>
                <a:lstStyle/>
                <a:p>
                  <a:pPr>
                    <a:defRPr>
                      <a:solidFill>
                        <a:schemeClr val="bg1"/>
                      </a:solidFill>
                    </a:defRPr>
                  </a:pPr>
                  <a:endParaRPr lang="en-US"/>
                </a:p>
              </c:txPr>
              <c:showLegendKey val="0"/>
              <c:showVal val="1"/>
              <c:showCatName val="0"/>
              <c:showSerName val="0"/>
              <c:showPercent val="0"/>
              <c:showBubbleSize val="0"/>
            </c:dLbl>
            <c:dLbl>
              <c:idx val="1"/>
              <c:spPr/>
              <c:txPr>
                <a:bodyPr/>
                <a:lstStyle/>
                <a:p>
                  <a:pPr>
                    <a:defRPr>
                      <a:solidFill>
                        <a:sysClr val="windowText" lastClr="000000"/>
                      </a:solidFill>
                    </a:defRPr>
                  </a:pPr>
                  <a:endParaRPr lang="en-US"/>
                </a:p>
              </c:txPr>
              <c:showLegendKey val="0"/>
              <c:showVal val="1"/>
              <c:showCatName val="0"/>
              <c:showSerName val="0"/>
              <c:showPercent val="0"/>
              <c:showBubbleSize val="0"/>
            </c:dLbl>
            <c:dLbl>
              <c:idx val="2"/>
              <c:spPr/>
              <c:txPr>
                <a:bodyPr/>
                <a:lstStyle/>
                <a:p>
                  <a:pPr>
                    <a:defRPr>
                      <a:solidFill>
                        <a:schemeClr val="bg1"/>
                      </a:solidFill>
                    </a:defRPr>
                  </a:pPr>
                  <a:endParaRPr lang="en-US"/>
                </a:p>
              </c:txPr>
              <c:showLegendKey val="0"/>
              <c:showVal val="1"/>
              <c:showCatName val="0"/>
              <c:showSerName val="0"/>
              <c:showPercent val="0"/>
              <c:showBubbleSize val="0"/>
            </c:dLbl>
            <c:dLbl>
              <c:idx val="3"/>
              <c:spPr/>
              <c:txPr>
                <a:bodyPr/>
                <a:lstStyle/>
                <a:p>
                  <a:pPr>
                    <a:defRPr>
                      <a:solidFill>
                        <a:sysClr val="windowText" lastClr="000000"/>
                      </a:solidFill>
                    </a:defRPr>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1"/>
          </c:dLbls>
          <c:cat>
            <c:strRef>
              <c:f>'NATIONAL DATA_raw'!$B$201:$B$205</c:f>
              <c:strCache>
                <c:ptCount val="5"/>
                <c:pt idx="0">
                  <c:v>Yes definitely</c:v>
                </c:pt>
                <c:pt idx="1">
                  <c:v>To an extent</c:v>
                </c:pt>
                <c:pt idx="2">
                  <c:v>No</c:v>
                </c:pt>
                <c:pt idx="3">
                  <c:v>Don't know/can't remember</c:v>
                </c:pt>
                <c:pt idx="4">
                  <c:v>I did not need help</c:v>
                </c:pt>
              </c:strCache>
            </c:strRef>
          </c:cat>
          <c:val>
            <c:numRef>
              <c:f>'NATIONAL DATA_raw'!$Q$201:$Q$205</c:f>
              <c:numCache>
                <c:formatCode>0.0%</c:formatCode>
                <c:ptCount val="5"/>
                <c:pt idx="0">
                  <c:v>0.35696717434490588</c:v>
                </c:pt>
                <c:pt idx="1">
                  <c:v>0.17812884306120519</c:v>
                </c:pt>
                <c:pt idx="2">
                  <c:v>0.10088922523886104</c:v>
                </c:pt>
                <c:pt idx="3">
                  <c:v>6.9056853656229303E-3</c:v>
                </c:pt>
                <c:pt idx="4">
                  <c:v>0.357109071989405</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372304712138056"/>
          <c:y val="0.21551902237743634"/>
          <c:w val="0.34437190662815625"/>
          <c:h val="0.68770123042410625"/>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Number of days in a week where 30 or more minutes</a:t>
            </a:r>
            <a:r>
              <a:rPr lang="en-US" sz="1100" baseline="0"/>
              <a:t> of physical activity  was undertaken which was enough to raise the heart rate</a:t>
            </a:r>
            <a:endParaRPr lang="en-US" sz="1100"/>
          </a:p>
        </c:rich>
      </c:tx>
      <c:layout>
        <c:manualLayout>
          <c:xMode val="edge"/>
          <c:yMode val="edge"/>
          <c:x val="0.16004510375552478"/>
          <c:y val="2.4501952927609955E-2"/>
        </c:manualLayout>
      </c:layout>
      <c:overlay val="1"/>
    </c:title>
    <c:autoTitleDeleted val="0"/>
    <c:plotArea>
      <c:layout>
        <c:manualLayout>
          <c:layoutTarget val="inner"/>
          <c:xMode val="edge"/>
          <c:yMode val="edge"/>
          <c:x val="9.1537998616068136E-2"/>
          <c:y val="3.9218310801766833E-2"/>
          <c:w val="0.869338771884693"/>
          <c:h val="0.85509946600556896"/>
        </c:manualLayout>
      </c:layout>
      <c:barChart>
        <c:barDir val="col"/>
        <c:grouping val="clustered"/>
        <c:varyColors val="0"/>
        <c:ser>
          <c:idx val="0"/>
          <c:order val="0"/>
          <c:tx>
            <c:strRef>
              <c:f>'NATIONAL DATA_raw'!$F$210</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dLbl>
              <c:idx val="4"/>
              <c:layout>
                <c:manualLayout>
                  <c:x val="0"/>
                  <c:y val="0.11926050599183055"/>
                </c:manualLayout>
              </c:layout>
              <c:dLblPos val="outEnd"/>
              <c:showLegendKey val="0"/>
              <c:showVal val="1"/>
              <c:showCatName val="0"/>
              <c:showSerName val="0"/>
              <c:showPercent val="0"/>
              <c:showBubbleSize val="0"/>
            </c:dLbl>
            <c:txPr>
              <a:bodyPr rot="-5400000" vert="horz"/>
              <a:lstStyle/>
              <a:p>
                <a:pPr>
                  <a:defRPr sz="900"/>
                </a:pPr>
                <a:endParaRPr lang="en-US"/>
              </a:p>
            </c:txPr>
            <c:dLblPos val="inBase"/>
            <c:showLegendKey val="0"/>
            <c:showVal val="1"/>
            <c:showCatName val="0"/>
            <c:showSerName val="0"/>
            <c:showPercent val="0"/>
            <c:showBubbleSize val="0"/>
            <c:showLeaderLines val="0"/>
          </c:dLbls>
          <c:cat>
            <c:strRef>
              <c:f>'NATIONAL DATA_raw'!$B$211:$B$218</c:f>
              <c:strCache>
                <c:ptCount val="8"/>
                <c:pt idx="0">
                  <c:v>None</c:v>
                </c:pt>
                <c:pt idx="1">
                  <c:v>1 day</c:v>
                </c:pt>
                <c:pt idx="2">
                  <c:v>2 days</c:v>
                </c:pt>
                <c:pt idx="3">
                  <c:v>3 days</c:v>
                </c:pt>
                <c:pt idx="4">
                  <c:v>4 days</c:v>
                </c:pt>
                <c:pt idx="5">
                  <c:v>5 days</c:v>
                </c:pt>
                <c:pt idx="6">
                  <c:v>6 days</c:v>
                </c:pt>
                <c:pt idx="7">
                  <c:v>7 days</c:v>
                </c:pt>
              </c:strCache>
            </c:strRef>
          </c:cat>
          <c:val>
            <c:numRef>
              <c:f>'NATIONAL DATA_raw'!$E$211:$E$218</c:f>
              <c:numCache>
                <c:formatCode>0.0%</c:formatCode>
                <c:ptCount val="8"/>
                <c:pt idx="0">
                  <c:v>0.35433747169516672</c:v>
                </c:pt>
                <c:pt idx="1">
                  <c:v>9.7290544233622239E-2</c:v>
                </c:pt>
                <c:pt idx="2">
                  <c:v>0.14101663152963223</c:v>
                </c:pt>
                <c:pt idx="3">
                  <c:v>0.13156867338174436</c:v>
                </c:pt>
                <c:pt idx="4">
                  <c:v>7.2382290934645113E-2</c:v>
                </c:pt>
                <c:pt idx="5">
                  <c:v>6.8243929101272735E-2</c:v>
                </c:pt>
                <c:pt idx="6">
                  <c:v>3.1467166393378619E-2</c:v>
                </c:pt>
                <c:pt idx="7">
                  <c:v>0.10369329273053798</c:v>
                </c:pt>
              </c:numCache>
            </c:numRef>
          </c:val>
        </c:ser>
        <c:ser>
          <c:idx val="1"/>
          <c:order val="1"/>
          <c:tx>
            <c:strRef>
              <c:f>'NATIONAL DATA_raw'!$J$210</c:f>
              <c:strCache>
                <c:ptCount val="1"/>
                <c:pt idx="0">
                  <c:v>rectosigmoid</c:v>
                </c:pt>
              </c:strCache>
            </c:strRef>
          </c:tx>
          <c:spPr>
            <a:solidFill>
              <a:schemeClr val="accent1">
                <a:lumMod val="60000"/>
                <a:lumOff val="40000"/>
              </a:schemeClr>
            </a:solidFill>
          </c:spPr>
          <c:invertIfNegative val="0"/>
          <c:dLbls>
            <c:dLbl>
              <c:idx val="4"/>
              <c:layout>
                <c:manualLayout>
                  <c:x val="0"/>
                  <c:y val="0.11600971812697812"/>
                </c:manualLayout>
              </c:layout>
              <c:dLblPos val="outEnd"/>
              <c:showLegendKey val="0"/>
              <c:showVal val="1"/>
              <c:showCatName val="0"/>
              <c:showSerName val="0"/>
              <c:showPercent val="0"/>
              <c:showBubbleSize val="0"/>
            </c:dLbl>
            <c:txPr>
              <a:bodyPr rot="-5400000" vert="horz"/>
              <a:lstStyle/>
              <a:p>
                <a:pPr>
                  <a:defRPr sz="900"/>
                </a:pPr>
                <a:endParaRPr lang="en-US"/>
              </a:p>
            </c:txPr>
            <c:dLblPos val="inBase"/>
            <c:showLegendKey val="0"/>
            <c:showVal val="1"/>
            <c:showCatName val="0"/>
            <c:showSerName val="0"/>
            <c:showPercent val="0"/>
            <c:showBubbleSize val="0"/>
            <c:showLeaderLines val="0"/>
          </c:dLbls>
          <c:cat>
            <c:strRef>
              <c:f>'NATIONAL DATA_raw'!$B$211:$B$218</c:f>
              <c:strCache>
                <c:ptCount val="8"/>
                <c:pt idx="0">
                  <c:v>None</c:v>
                </c:pt>
                <c:pt idx="1">
                  <c:v>1 day</c:v>
                </c:pt>
                <c:pt idx="2">
                  <c:v>2 days</c:v>
                </c:pt>
                <c:pt idx="3">
                  <c:v>3 days</c:v>
                </c:pt>
                <c:pt idx="4">
                  <c:v>4 days</c:v>
                </c:pt>
                <c:pt idx="5">
                  <c:v>5 days</c:v>
                </c:pt>
                <c:pt idx="6">
                  <c:v>6 days</c:v>
                </c:pt>
                <c:pt idx="7">
                  <c:v>7 days</c:v>
                </c:pt>
              </c:strCache>
            </c:strRef>
          </c:cat>
          <c:val>
            <c:numRef>
              <c:f>'NATIONAL DATA_raw'!$I$211:$I$218</c:f>
              <c:numCache>
                <c:formatCode>0.0%</c:formatCode>
                <c:ptCount val="8"/>
                <c:pt idx="0">
                  <c:v>0.32543554006968639</c:v>
                </c:pt>
                <c:pt idx="1">
                  <c:v>0.10522648083623694</c:v>
                </c:pt>
                <c:pt idx="2">
                  <c:v>0.13031358885017422</c:v>
                </c:pt>
                <c:pt idx="3">
                  <c:v>0.13101045296167246</c:v>
                </c:pt>
                <c:pt idx="4">
                  <c:v>7.3867595818815329E-2</c:v>
                </c:pt>
                <c:pt idx="5">
                  <c:v>8.2229965156794427E-2</c:v>
                </c:pt>
                <c:pt idx="6">
                  <c:v>3.4146341463414637E-2</c:v>
                </c:pt>
                <c:pt idx="7">
                  <c:v>0.11777003484320557</c:v>
                </c:pt>
              </c:numCache>
            </c:numRef>
          </c:val>
        </c:ser>
        <c:ser>
          <c:idx val="2"/>
          <c:order val="2"/>
          <c:tx>
            <c:strRef>
              <c:f>'NATIONAL DATA_raw'!$N$210</c:f>
              <c:strCache>
                <c:ptCount val="1"/>
                <c:pt idx="0">
                  <c:v>rectum</c:v>
                </c:pt>
              </c:strCache>
            </c:strRef>
          </c:tx>
          <c:spPr>
            <a:solidFill>
              <a:schemeClr val="accent1"/>
            </a:solidFill>
          </c:spPr>
          <c:invertIfNegative val="0"/>
          <c:dLbls>
            <c:dLbl>
              <c:idx val="4"/>
              <c:layout>
                <c:manualLayout>
                  <c:x val="-8.1044812667318153E-17"/>
                  <c:y val="0.12329112789785485"/>
                </c:manualLayout>
              </c:layout>
              <c:dLblPos val="outEnd"/>
              <c:showLegendKey val="0"/>
              <c:showVal val="1"/>
              <c:showCatName val="0"/>
              <c:showSerName val="0"/>
              <c:showPercent val="0"/>
              <c:showBubbleSize val="0"/>
            </c:dLbl>
            <c:dLbl>
              <c:idx val="6"/>
              <c:spPr/>
              <c:txPr>
                <a:bodyPr rot="-5400000" vert="horz"/>
                <a:lstStyle/>
                <a:p>
                  <a:pPr>
                    <a:defRPr sz="900">
                      <a:solidFill>
                        <a:sysClr val="windowText" lastClr="000000"/>
                      </a:solidFill>
                    </a:defRPr>
                  </a:pPr>
                  <a:endParaRPr lang="en-US"/>
                </a:p>
              </c:txPr>
              <c:dLblPos val="inBase"/>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'NATIONAL DATA_raw'!$B$211:$B$218</c:f>
              <c:strCache>
                <c:ptCount val="8"/>
                <c:pt idx="0">
                  <c:v>None</c:v>
                </c:pt>
                <c:pt idx="1">
                  <c:v>1 day</c:v>
                </c:pt>
                <c:pt idx="2">
                  <c:v>2 days</c:v>
                </c:pt>
                <c:pt idx="3">
                  <c:v>3 days</c:v>
                </c:pt>
                <c:pt idx="4">
                  <c:v>4 days</c:v>
                </c:pt>
                <c:pt idx="5">
                  <c:v>5 days</c:v>
                </c:pt>
                <c:pt idx="6">
                  <c:v>6 days</c:v>
                </c:pt>
                <c:pt idx="7">
                  <c:v>7 days</c:v>
                </c:pt>
              </c:strCache>
            </c:strRef>
          </c:cat>
          <c:val>
            <c:numRef>
              <c:f>'NATIONAL DATA_raw'!$M$211:$M$218</c:f>
              <c:numCache>
                <c:formatCode>0.0%</c:formatCode>
                <c:ptCount val="8"/>
                <c:pt idx="0">
                  <c:v>0.35207100591715978</c:v>
                </c:pt>
                <c:pt idx="1">
                  <c:v>0.10012457178449082</c:v>
                </c:pt>
                <c:pt idx="2">
                  <c:v>0.12628464652756149</c:v>
                </c:pt>
                <c:pt idx="3">
                  <c:v>0.13204609156026159</c:v>
                </c:pt>
                <c:pt idx="4">
                  <c:v>7.5210214886328244E-2</c:v>
                </c:pt>
                <c:pt idx="5">
                  <c:v>7.3497352849579575E-2</c:v>
                </c:pt>
                <c:pt idx="6">
                  <c:v>3.6125817502335719E-2</c:v>
                </c:pt>
                <c:pt idx="7">
                  <c:v>0.10464029897228277</c:v>
                </c:pt>
              </c:numCache>
            </c:numRef>
          </c:val>
        </c:ser>
        <c:ser>
          <c:idx val="3"/>
          <c:order val="3"/>
          <c:tx>
            <c:strRef>
              <c:f>'NATIONAL DATA_raw'!$R$210</c:f>
              <c:strCache>
                <c:ptCount val="1"/>
                <c:pt idx="0">
                  <c:v>overall</c:v>
                </c:pt>
              </c:strCache>
            </c:strRef>
          </c:tx>
          <c:spPr>
            <a:solidFill>
              <a:schemeClr val="tx2"/>
            </a:solidFill>
          </c:spPr>
          <c:invertIfNegative val="0"/>
          <c:dLbls>
            <c:dLbl>
              <c:idx val="4"/>
              <c:layout>
                <c:manualLayout>
                  <c:x val="0"/>
                  <c:y val="0.12066040319744636"/>
                </c:manualLayout>
              </c:layout>
              <c:dLblPos val="outEnd"/>
              <c:showLegendKey val="0"/>
              <c:showVal val="1"/>
              <c:showCatName val="0"/>
              <c:showSerName val="0"/>
              <c:showPercent val="0"/>
              <c:showBubbleSize val="0"/>
            </c:dLbl>
            <c:dLbl>
              <c:idx val="5"/>
              <c:layout>
                <c:manualLayout>
                  <c:x val="2.2103386064702703E-3"/>
                  <c:y val="0.11707401195660995"/>
                </c:manualLayout>
              </c:layout>
              <c:dLblPos val="outEnd"/>
              <c:showLegendKey val="0"/>
              <c:showVal val="1"/>
              <c:showCatName val="0"/>
              <c:showSerName val="0"/>
              <c:showPercent val="0"/>
              <c:showBubbleSize val="0"/>
            </c:dLbl>
            <c:dLbl>
              <c:idx val="6"/>
              <c:layout>
                <c:manualLayout>
                  <c:x val="0"/>
                  <c:y val="1.4966896150620823E-2"/>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7"/>
              <c:layout>
                <c:manualLayout>
                  <c:x val="0"/>
                  <c:y val="0.16569677009224443"/>
                </c:manualLayout>
              </c:layout>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'NATIONAL DATA_raw'!$B$211:$B$218</c:f>
              <c:strCache>
                <c:ptCount val="8"/>
                <c:pt idx="0">
                  <c:v>None</c:v>
                </c:pt>
                <c:pt idx="1">
                  <c:v>1 day</c:v>
                </c:pt>
                <c:pt idx="2">
                  <c:v>2 days</c:v>
                </c:pt>
                <c:pt idx="3">
                  <c:v>3 days</c:v>
                </c:pt>
                <c:pt idx="4">
                  <c:v>4 days</c:v>
                </c:pt>
                <c:pt idx="5">
                  <c:v>5 days</c:v>
                </c:pt>
                <c:pt idx="6">
                  <c:v>6 days</c:v>
                </c:pt>
                <c:pt idx="7">
                  <c:v>7 days</c:v>
                </c:pt>
              </c:strCache>
            </c:strRef>
          </c:cat>
          <c:val>
            <c:numRef>
              <c:f>'NATIONAL DATA_raw'!$Q$211:$Q$218</c:f>
              <c:numCache>
                <c:formatCode>0.0%</c:formatCode>
                <c:ptCount val="8"/>
                <c:pt idx="0">
                  <c:v>0.3516260162601626</c:v>
                </c:pt>
                <c:pt idx="1">
                  <c:v>9.8722415795586521E-2</c:v>
                </c:pt>
                <c:pt idx="2">
                  <c:v>0.13569492837785521</c:v>
                </c:pt>
                <c:pt idx="3">
                  <c:v>0.13167828106852497</c:v>
                </c:pt>
                <c:pt idx="4">
                  <c:v>7.3364305071622143E-2</c:v>
                </c:pt>
                <c:pt idx="5">
                  <c:v>7.0847851335656215E-2</c:v>
                </c:pt>
                <c:pt idx="6">
                  <c:v>3.3101045296167246E-2</c:v>
                </c:pt>
                <c:pt idx="7">
                  <c:v>0.10496515679442509</c:v>
                </c:pt>
              </c:numCache>
            </c:numRef>
          </c:val>
        </c:ser>
        <c:dLbls>
          <c:showLegendKey val="0"/>
          <c:showVal val="0"/>
          <c:showCatName val="0"/>
          <c:showSerName val="0"/>
          <c:showPercent val="0"/>
          <c:showBubbleSize val="0"/>
        </c:dLbls>
        <c:gapWidth val="80"/>
        <c:axId val="116465664"/>
        <c:axId val="116467200"/>
      </c:barChart>
      <c:catAx>
        <c:axId val="116465664"/>
        <c:scaling>
          <c:orientation val="minMax"/>
        </c:scaling>
        <c:delete val="0"/>
        <c:axPos val="b"/>
        <c:majorTickMark val="out"/>
        <c:minorTickMark val="none"/>
        <c:tickLblPos val="nextTo"/>
        <c:txPr>
          <a:bodyPr/>
          <a:lstStyle/>
          <a:p>
            <a:pPr>
              <a:defRPr sz="900"/>
            </a:pPr>
            <a:endParaRPr lang="en-US"/>
          </a:p>
        </c:txPr>
        <c:crossAx val="116467200"/>
        <c:crosses val="autoZero"/>
        <c:auto val="1"/>
        <c:lblAlgn val="ctr"/>
        <c:lblOffset val="100"/>
        <c:noMultiLvlLbl val="0"/>
      </c:catAx>
      <c:valAx>
        <c:axId val="11646720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6465664"/>
        <c:crosses val="autoZero"/>
        <c:crossBetween val="between"/>
        <c:majorUnit val="0.1"/>
      </c:valAx>
    </c:plotArea>
    <c:legend>
      <c:legendPos val="t"/>
      <c:layout>
        <c:manualLayout>
          <c:xMode val="edge"/>
          <c:yMode val="edge"/>
          <c:x val="0.14994327264103635"/>
          <c:y val="0.21301474577716586"/>
          <c:w val="0.76142916874570243"/>
          <c:h val="9.0190533749097274E-2"/>
        </c:manualLayout>
      </c:layout>
      <c:overlay val="0"/>
    </c:legend>
    <c:plotVisOnly val="1"/>
    <c:dispBlanksAs val="gap"/>
    <c:showDLblsOverMax val="0"/>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baseline="0"/>
              <a:t>Self-reported smoking status</a:t>
            </a:r>
            <a:endParaRPr lang="en-US" sz="1100"/>
          </a:p>
        </c:rich>
      </c:tx>
      <c:layout>
        <c:manualLayout>
          <c:xMode val="edge"/>
          <c:yMode val="edge"/>
          <c:x val="0.29304178342646398"/>
          <c:y val="2.9711833165749157E-2"/>
        </c:manualLayout>
      </c:layout>
      <c:overlay val="1"/>
    </c:title>
    <c:autoTitleDeleted val="0"/>
    <c:plotArea>
      <c:layout>
        <c:manualLayout>
          <c:layoutTarget val="inner"/>
          <c:xMode val="edge"/>
          <c:yMode val="edge"/>
          <c:x val="8.499443417229538E-2"/>
          <c:y val="0.13299988800372173"/>
          <c:w val="0.869338771884693"/>
          <c:h val="0.76131788030838765"/>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txPr>
              <a:bodyPr rot="-5400000" vert="horz"/>
              <a:lstStyle/>
              <a:p>
                <a:pPr>
                  <a:defRPr sz="900"/>
                </a:pPr>
                <a:endParaRPr lang="en-US"/>
              </a:p>
            </c:txPr>
            <c:dLblPos val="inBase"/>
            <c:showLegendKey val="0"/>
            <c:showVal val="1"/>
            <c:showCatName val="0"/>
            <c:showSerName val="0"/>
            <c:showPercent val="0"/>
            <c:showBubbleSize val="0"/>
            <c:showLeaderLines val="0"/>
          </c:dLbls>
          <c:cat>
            <c:strRef>
              <c:f>'NATIONAL DATA_charts'!$B$139:$B$141</c:f>
              <c:strCache>
                <c:ptCount val="3"/>
                <c:pt idx="0">
                  <c:v>smoker</c:v>
                </c:pt>
                <c:pt idx="1">
                  <c:v>ex-smoker</c:v>
                </c:pt>
                <c:pt idx="2">
                  <c:v>non-smoker</c:v>
                </c:pt>
              </c:strCache>
            </c:strRef>
          </c:cat>
          <c:val>
            <c:numRef>
              <c:f>'NATIONAL DATA_charts'!$C$139:$C$141</c:f>
              <c:numCache>
                <c:formatCode>0.0%</c:formatCode>
                <c:ptCount val="3"/>
                <c:pt idx="0">
                  <c:v>5.3125939284640815E-2</c:v>
                </c:pt>
                <c:pt idx="1">
                  <c:v>0.37360985873159003</c:v>
                </c:pt>
                <c:pt idx="2">
                  <c:v>0.57326420198376915</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txPr>
              <a:bodyPr rot="-5400000" vert="horz"/>
              <a:lstStyle/>
              <a:p>
                <a:pPr>
                  <a:defRPr sz="900"/>
                </a:pPr>
                <a:endParaRPr lang="en-US"/>
              </a:p>
            </c:txPr>
            <c:dLblPos val="inBase"/>
            <c:showLegendKey val="0"/>
            <c:showVal val="1"/>
            <c:showCatName val="0"/>
            <c:showSerName val="0"/>
            <c:showPercent val="0"/>
            <c:showBubbleSize val="0"/>
            <c:showLeaderLines val="0"/>
          </c:dLbls>
          <c:cat>
            <c:strRef>
              <c:f>'NATIONAL DATA_charts'!$B$139:$B$141</c:f>
              <c:strCache>
                <c:ptCount val="3"/>
                <c:pt idx="0">
                  <c:v>smoker</c:v>
                </c:pt>
                <c:pt idx="1">
                  <c:v>ex-smoker</c:v>
                </c:pt>
                <c:pt idx="2">
                  <c:v>non-smoker</c:v>
                </c:pt>
              </c:strCache>
            </c:strRef>
          </c:cat>
          <c:val>
            <c:numRef>
              <c:f>'NATIONAL DATA_charts'!$D$139:$D$141</c:f>
              <c:numCache>
                <c:formatCode>0.0%</c:formatCode>
                <c:ptCount val="3"/>
                <c:pt idx="0">
                  <c:v>6.8381855111712936E-2</c:v>
                </c:pt>
                <c:pt idx="1">
                  <c:v>0.38253215978334459</c:v>
                </c:pt>
                <c:pt idx="2">
                  <c:v>0.54908598510494244</c:v>
                </c:pt>
              </c:numCache>
            </c:numRef>
          </c:val>
        </c:ser>
        <c:ser>
          <c:idx val="2"/>
          <c:order val="2"/>
          <c:tx>
            <c:strRef>
              <c:f>'NATIONAL DATA_charts'!$E$128</c:f>
              <c:strCache>
                <c:ptCount val="1"/>
                <c:pt idx="0">
                  <c:v>rectum</c:v>
                </c:pt>
              </c:strCache>
            </c:strRef>
          </c:tx>
          <c:spPr>
            <a:solidFill>
              <a:schemeClr val="accent1"/>
            </a:solidFill>
          </c:spPr>
          <c:invertIfNegative val="0"/>
          <c:dLbls>
            <c:dLbl>
              <c:idx val="0"/>
              <c:spPr/>
              <c:txPr>
                <a:bodyPr rot="-5400000" vert="horz"/>
                <a:lstStyle/>
                <a:p>
                  <a:pPr>
                    <a:defRPr sz="900">
                      <a:solidFill>
                        <a:sysClr val="windowText" lastClr="000000"/>
                      </a:solidFill>
                    </a:defRPr>
                  </a:pPr>
                  <a:endParaRPr lang="en-US"/>
                </a:p>
              </c:txPr>
              <c:dLblPos val="inBase"/>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'NATIONAL DATA_charts'!$B$139:$B$141</c:f>
              <c:strCache>
                <c:ptCount val="3"/>
                <c:pt idx="0">
                  <c:v>smoker</c:v>
                </c:pt>
                <c:pt idx="1">
                  <c:v>ex-smoker</c:v>
                </c:pt>
                <c:pt idx="2">
                  <c:v>non-smoker</c:v>
                </c:pt>
              </c:strCache>
            </c:strRef>
          </c:cat>
          <c:val>
            <c:numRef>
              <c:f>'NATIONAL DATA_charts'!$E$139:$E$141</c:f>
              <c:numCache>
                <c:formatCode>0.0%</c:formatCode>
                <c:ptCount val="3"/>
                <c:pt idx="0">
                  <c:v>7.4912627260294781E-2</c:v>
                </c:pt>
                <c:pt idx="1">
                  <c:v>0.40373803373347517</c:v>
                </c:pt>
                <c:pt idx="2">
                  <c:v>0.52134933900623004</c:v>
                </c:pt>
              </c:numCache>
            </c:numRef>
          </c:val>
        </c:ser>
        <c:ser>
          <c:idx val="3"/>
          <c:order val="3"/>
          <c:tx>
            <c:strRef>
              <c:f>'NATIONAL DATA_charts'!$F$128</c:f>
              <c:strCache>
                <c:ptCount val="1"/>
                <c:pt idx="0">
                  <c:v>overall</c:v>
                </c:pt>
              </c:strCache>
            </c:strRef>
          </c:tx>
          <c:spPr>
            <a:solidFill>
              <a:schemeClr val="tx2"/>
            </a:solidFill>
          </c:spPr>
          <c:invertIfNegative val="0"/>
          <c:dLbls>
            <c:dLbl>
              <c:idx val="0"/>
              <c:layout>
                <c:manualLayout>
                  <c:x val="0"/>
                  <c:y val="4.6767676643359821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'NATIONAL DATA_charts'!$B$139:$B$141</c:f>
              <c:strCache>
                <c:ptCount val="3"/>
                <c:pt idx="0">
                  <c:v>smoker</c:v>
                </c:pt>
                <c:pt idx="1">
                  <c:v>ex-smoker</c:v>
                </c:pt>
                <c:pt idx="2">
                  <c:v>non-smoker</c:v>
                </c:pt>
              </c:strCache>
            </c:strRef>
          </c:cat>
          <c:val>
            <c:numRef>
              <c:f>'NATIONAL DATA_charts'!$F$139:$F$141</c:f>
              <c:numCache>
                <c:formatCode>0.0%</c:formatCode>
                <c:ptCount val="3"/>
                <c:pt idx="0">
                  <c:v>6.0891135448843961E-2</c:v>
                </c:pt>
                <c:pt idx="1">
                  <c:v>0.38350650566320321</c:v>
                </c:pt>
                <c:pt idx="2">
                  <c:v>0.55560235888795284</c:v>
                </c:pt>
              </c:numCache>
            </c:numRef>
          </c:val>
        </c:ser>
        <c:dLbls>
          <c:showLegendKey val="0"/>
          <c:showVal val="0"/>
          <c:showCatName val="0"/>
          <c:showSerName val="0"/>
          <c:showPercent val="0"/>
          <c:showBubbleSize val="0"/>
        </c:dLbls>
        <c:gapWidth val="80"/>
        <c:axId val="116263168"/>
        <c:axId val="116273152"/>
      </c:barChart>
      <c:catAx>
        <c:axId val="116263168"/>
        <c:scaling>
          <c:orientation val="minMax"/>
        </c:scaling>
        <c:delete val="0"/>
        <c:axPos val="b"/>
        <c:majorTickMark val="out"/>
        <c:minorTickMark val="none"/>
        <c:tickLblPos val="nextTo"/>
        <c:txPr>
          <a:bodyPr/>
          <a:lstStyle/>
          <a:p>
            <a:pPr>
              <a:defRPr sz="900"/>
            </a:pPr>
            <a:endParaRPr lang="en-US"/>
          </a:p>
        </c:txPr>
        <c:crossAx val="116273152"/>
        <c:crosses val="autoZero"/>
        <c:auto val="1"/>
        <c:lblAlgn val="ctr"/>
        <c:lblOffset val="100"/>
        <c:noMultiLvlLbl val="0"/>
      </c:catAx>
      <c:valAx>
        <c:axId val="11627315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6263168"/>
        <c:crosses val="autoZero"/>
        <c:crossBetween val="between"/>
        <c:majorUnit val="0.2"/>
      </c:valAx>
    </c:plotArea>
    <c:legend>
      <c:legendPos val="t"/>
      <c:layout>
        <c:manualLayout>
          <c:xMode val="edge"/>
          <c:yMode val="edge"/>
          <c:x val="0.17369576560033065"/>
          <c:y val="0.207870425639189"/>
          <c:w val="0.73767684912714282"/>
          <c:h val="9.533467810915823E-2"/>
        </c:manualLayout>
      </c:layout>
      <c:overlay val="0"/>
    </c:legend>
    <c:plotVisOnly val="1"/>
    <c:dispBlanksAs val="gap"/>
    <c:showDLblsOverMax val="0"/>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If an ex-smoker, length of time since quitting</a:t>
            </a:r>
          </a:p>
        </c:rich>
      </c:tx>
      <c:layout>
        <c:manualLayout>
          <c:xMode val="edge"/>
          <c:yMode val="edge"/>
          <c:x val="0.16004510375552478"/>
          <c:y val="2.4501952927609955E-2"/>
        </c:manualLayout>
      </c:layout>
      <c:overlay val="1"/>
    </c:title>
    <c:autoTitleDeleted val="0"/>
    <c:plotArea>
      <c:layout>
        <c:manualLayout>
          <c:layoutTarget val="inner"/>
          <c:xMode val="edge"/>
          <c:yMode val="edge"/>
          <c:x val="8.499443417229538E-2"/>
          <c:y val="0.12293132520838664"/>
          <c:w val="0.869338771884693"/>
          <c:h val="0.77138627937836446"/>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c:spPr>
          <c:invertIfNegative val="0"/>
          <c:dPt>
            <c:idx val="1"/>
            <c:invertIfNegative val="0"/>
            <c:bubble3D val="0"/>
          </c:dPt>
          <c:dPt>
            <c:idx val="2"/>
            <c:invertIfNegative val="0"/>
            <c:bubble3D val="0"/>
          </c:dPt>
          <c:dPt>
            <c:idx val="3"/>
            <c:invertIfNegative val="0"/>
            <c:bubble3D val="0"/>
          </c:dPt>
          <c:dLbls>
            <c:txPr>
              <a:bodyPr rot="-5400000" vert="horz"/>
              <a:lstStyle/>
              <a:p>
                <a:pPr>
                  <a:defRPr sz="900"/>
                </a:pPr>
                <a:endParaRPr lang="en-US"/>
              </a:p>
            </c:txPr>
            <c:dLblPos val="inBase"/>
            <c:showLegendKey val="0"/>
            <c:showVal val="1"/>
            <c:showCatName val="0"/>
            <c:showSerName val="0"/>
            <c:showPercent val="0"/>
            <c:showBubbleSize val="0"/>
            <c:showLeaderLines val="0"/>
          </c:dLbls>
          <c:cat>
            <c:strRef>
              <c:f>'NATIONAL DATA_charts'!$B$142:$B$144</c:f>
              <c:strCache>
                <c:ptCount val="3"/>
                <c:pt idx="0">
                  <c:v>1-2 years</c:v>
                </c:pt>
                <c:pt idx="1">
                  <c:v>3-5 years</c:v>
                </c:pt>
                <c:pt idx="2">
                  <c:v>more than 5 years</c:v>
                </c:pt>
              </c:strCache>
            </c:strRef>
          </c:cat>
          <c:val>
            <c:numRef>
              <c:f>'NATIONAL DATA_charts'!$C$142:$C$144</c:f>
              <c:numCache>
                <c:formatCode>0.0%</c:formatCode>
                <c:ptCount val="3"/>
                <c:pt idx="0">
                  <c:v>5.9289232934553127E-2</c:v>
                </c:pt>
                <c:pt idx="1">
                  <c:v>9.1484869809992958E-2</c:v>
                </c:pt>
                <c:pt idx="2">
                  <c:v>0.84922589725545394</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txPr>
              <a:bodyPr rot="-5400000" vert="horz"/>
              <a:lstStyle/>
              <a:p>
                <a:pPr>
                  <a:defRPr sz="900"/>
                </a:pPr>
                <a:endParaRPr lang="en-US"/>
              </a:p>
            </c:txPr>
            <c:dLblPos val="inBase"/>
            <c:showLegendKey val="0"/>
            <c:showVal val="1"/>
            <c:showCatName val="0"/>
            <c:showSerName val="0"/>
            <c:showPercent val="0"/>
            <c:showBubbleSize val="0"/>
            <c:showLeaderLines val="0"/>
          </c:dLbls>
          <c:cat>
            <c:strRef>
              <c:f>'NATIONAL DATA_charts'!$B$142:$B$144</c:f>
              <c:strCache>
                <c:ptCount val="3"/>
                <c:pt idx="0">
                  <c:v>1-2 years</c:v>
                </c:pt>
                <c:pt idx="1">
                  <c:v>3-5 years</c:v>
                </c:pt>
                <c:pt idx="2">
                  <c:v>more than 5 years</c:v>
                </c:pt>
              </c:strCache>
            </c:strRef>
          </c:cat>
          <c:val>
            <c:numRef>
              <c:f>'NATIONAL DATA_charts'!$D$142:$D$144</c:f>
              <c:numCache>
                <c:formatCode>0.0%</c:formatCode>
                <c:ptCount val="3"/>
                <c:pt idx="0">
                  <c:v>6.9444444444444448E-2</c:v>
                </c:pt>
                <c:pt idx="1">
                  <c:v>0.10339506172839506</c:v>
                </c:pt>
                <c:pt idx="2">
                  <c:v>0.8271604938271605</c:v>
                </c:pt>
              </c:numCache>
            </c:numRef>
          </c:val>
        </c:ser>
        <c:ser>
          <c:idx val="2"/>
          <c:order val="2"/>
          <c:tx>
            <c:strRef>
              <c:f>'NATIONAL DATA_charts'!$E$128</c:f>
              <c:strCache>
                <c:ptCount val="1"/>
                <c:pt idx="0">
                  <c:v>rectum</c:v>
                </c:pt>
              </c:strCache>
            </c:strRef>
          </c:tx>
          <c:spPr>
            <a:solidFill>
              <a:schemeClr val="accent1"/>
            </a:solidFill>
          </c:spPr>
          <c:invertIfNegative val="0"/>
          <c:dLbls>
            <c:dLbl>
              <c:idx val="0"/>
              <c:layout>
                <c:manualLayout>
                  <c:x val="0"/>
                  <c:y val="5.5987235404695293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1"/>
              <c:layout>
                <c:manualLayout>
                  <c:x val="0"/>
                  <c:y val="2.4610901073150476E-2"/>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'NATIONAL DATA_charts'!$B$142:$B$144</c:f>
              <c:strCache>
                <c:ptCount val="3"/>
                <c:pt idx="0">
                  <c:v>1-2 years</c:v>
                </c:pt>
                <c:pt idx="1">
                  <c:v>3-5 years</c:v>
                </c:pt>
                <c:pt idx="2">
                  <c:v>more than 5 years</c:v>
                </c:pt>
              </c:strCache>
            </c:strRef>
          </c:cat>
          <c:val>
            <c:numRef>
              <c:f>'NATIONAL DATA_charts'!$E$142:$E$144</c:f>
              <c:numCache>
                <c:formatCode>0.0%</c:formatCode>
                <c:ptCount val="3"/>
                <c:pt idx="0">
                  <c:v>8.8650100738750848E-2</c:v>
                </c:pt>
                <c:pt idx="1">
                  <c:v>9.9731363331094697E-2</c:v>
                </c:pt>
                <c:pt idx="2">
                  <c:v>0.81161853593015443</c:v>
                </c:pt>
              </c:numCache>
            </c:numRef>
          </c:val>
        </c:ser>
        <c:ser>
          <c:idx val="3"/>
          <c:order val="3"/>
          <c:tx>
            <c:strRef>
              <c:f>'NATIONAL DATA_charts'!$F$128</c:f>
              <c:strCache>
                <c:ptCount val="1"/>
                <c:pt idx="0">
                  <c:v>overall</c:v>
                </c:pt>
              </c:strCache>
            </c:strRef>
          </c:tx>
          <c:spPr>
            <a:solidFill>
              <a:schemeClr val="tx2"/>
            </a:solidFill>
          </c:spPr>
          <c:invertIfNegative val="0"/>
          <c:dLbls>
            <c:dLbl>
              <c:idx val="0"/>
              <c:layout>
                <c:manualLayout>
                  <c:x val="0"/>
                  <c:y val="6.4358542420321187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1"/>
              <c:layout>
                <c:manualLayout>
                  <c:x val="0"/>
                  <c:y val="5.2275351732904906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Base"/>
            <c:showLegendKey val="0"/>
            <c:showVal val="1"/>
            <c:showCatName val="0"/>
            <c:showSerName val="0"/>
            <c:showPercent val="0"/>
            <c:showBubbleSize val="0"/>
            <c:showLeaderLines val="0"/>
          </c:dLbls>
          <c:cat>
            <c:strRef>
              <c:f>'NATIONAL DATA_charts'!$B$142:$B$144</c:f>
              <c:strCache>
                <c:ptCount val="3"/>
                <c:pt idx="0">
                  <c:v>1-2 years</c:v>
                </c:pt>
                <c:pt idx="1">
                  <c:v>3-5 years</c:v>
                </c:pt>
                <c:pt idx="2">
                  <c:v>more than 5 years</c:v>
                </c:pt>
              </c:strCache>
            </c:strRef>
          </c:cat>
          <c:val>
            <c:numRef>
              <c:f>'NATIONAL DATA_charts'!$F$142:$F$144</c:f>
              <c:numCache>
                <c:formatCode>0.0%</c:formatCode>
                <c:ptCount val="3"/>
                <c:pt idx="0">
                  <c:v>6.9387755102040816E-2</c:v>
                </c:pt>
                <c:pt idx="1">
                  <c:v>9.495166487647691E-2</c:v>
                </c:pt>
                <c:pt idx="2">
                  <c:v>0.83566058002148225</c:v>
                </c:pt>
              </c:numCache>
            </c:numRef>
          </c:val>
        </c:ser>
        <c:dLbls>
          <c:showLegendKey val="0"/>
          <c:showVal val="0"/>
          <c:showCatName val="0"/>
          <c:showSerName val="0"/>
          <c:showPercent val="0"/>
          <c:showBubbleSize val="0"/>
        </c:dLbls>
        <c:gapWidth val="80"/>
        <c:axId val="116332032"/>
        <c:axId val="116333568"/>
      </c:barChart>
      <c:catAx>
        <c:axId val="116332032"/>
        <c:scaling>
          <c:orientation val="minMax"/>
        </c:scaling>
        <c:delete val="0"/>
        <c:axPos val="b"/>
        <c:majorTickMark val="out"/>
        <c:minorTickMark val="none"/>
        <c:tickLblPos val="nextTo"/>
        <c:txPr>
          <a:bodyPr/>
          <a:lstStyle/>
          <a:p>
            <a:pPr>
              <a:defRPr sz="900"/>
            </a:pPr>
            <a:endParaRPr lang="en-US"/>
          </a:p>
        </c:txPr>
        <c:crossAx val="116333568"/>
        <c:crosses val="autoZero"/>
        <c:auto val="1"/>
        <c:lblAlgn val="ctr"/>
        <c:lblOffset val="100"/>
        <c:noMultiLvlLbl val="0"/>
      </c:catAx>
      <c:valAx>
        <c:axId val="11633356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16332032"/>
        <c:crosses val="autoZero"/>
        <c:crossBetween val="between"/>
        <c:majorUnit val="0.2"/>
      </c:valAx>
    </c:plotArea>
    <c:legend>
      <c:legendPos val="t"/>
      <c:layout>
        <c:manualLayout>
          <c:xMode val="edge"/>
          <c:yMode val="edge"/>
          <c:x val="0.17436928498168627"/>
          <c:y val="0.18685441135333797"/>
          <c:w val="0.51222964879010269"/>
          <c:h val="0.14251120259675309"/>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Characteristics by age group</a:t>
            </a:r>
          </a:p>
        </c:rich>
      </c:tx>
      <c:overlay val="1"/>
    </c:title>
    <c:autoTitleDeleted val="0"/>
    <c:plotArea>
      <c:layout>
        <c:manualLayout>
          <c:layoutTarget val="inner"/>
          <c:xMode val="edge"/>
          <c:yMode val="edge"/>
          <c:x val="0.11409941657706213"/>
          <c:y val="0.1720695001477778"/>
          <c:w val="0.84481638768445566"/>
          <c:h val="0.71879893247737792"/>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data'!$C$4:$C$8</c:f>
              <c:strCache>
                <c:ptCount val="5"/>
                <c:pt idx="0">
                  <c:v>&lt;55 years</c:v>
                </c:pt>
                <c:pt idx="1">
                  <c:v>55-64 years</c:v>
                </c:pt>
                <c:pt idx="2">
                  <c:v>65-74 years</c:v>
                </c:pt>
                <c:pt idx="3">
                  <c:v>75-84 years</c:v>
                </c:pt>
                <c:pt idx="4">
                  <c:v>85+ years</c:v>
                </c:pt>
              </c:strCache>
            </c:strRef>
          </c:cat>
          <c:val>
            <c:numRef>
              <c:f>'characteristics data'!$F$4:$F$8</c:f>
              <c:numCache>
                <c:formatCode>0.0%</c:formatCode>
                <c:ptCount val="5"/>
                <c:pt idx="0">
                  <c:v>7.7631288207998819E-2</c:v>
                </c:pt>
                <c:pt idx="1">
                  <c:v>0.21639537453045593</c:v>
                </c:pt>
                <c:pt idx="2">
                  <c:v>0.35862119761361128</c:v>
                </c:pt>
                <c:pt idx="3">
                  <c:v>0.28548280179715696</c:v>
                </c:pt>
                <c:pt idx="4">
                  <c:v>6.1869337850777049E-2</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data'!$C$4:$C$8</c:f>
              <c:strCache>
                <c:ptCount val="5"/>
                <c:pt idx="0">
                  <c:v>&lt;55 years</c:v>
                </c:pt>
                <c:pt idx="1">
                  <c:v>55-64 years</c:v>
                </c:pt>
                <c:pt idx="2">
                  <c:v>65-74 years</c:v>
                </c:pt>
                <c:pt idx="3">
                  <c:v>75-84 years</c:v>
                </c:pt>
                <c:pt idx="4">
                  <c:v>85+ years</c:v>
                </c:pt>
              </c:strCache>
            </c:strRef>
          </c:cat>
          <c:val>
            <c:numRef>
              <c:f>'characteristics data'!$H$4:$H$8</c:f>
              <c:numCache>
                <c:formatCode>0.0%</c:formatCode>
                <c:ptCount val="5"/>
                <c:pt idx="0">
                  <c:v>0.11044973544973545</c:v>
                </c:pt>
                <c:pt idx="1">
                  <c:v>0.25462962962962965</c:v>
                </c:pt>
                <c:pt idx="2">
                  <c:v>0.36904761904761907</c:v>
                </c:pt>
                <c:pt idx="3">
                  <c:v>0.22619047619047619</c:v>
                </c:pt>
                <c:pt idx="4">
                  <c:v>3.968253968253968E-2</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data'!$C$4:$C$8</c:f>
              <c:strCache>
                <c:ptCount val="5"/>
                <c:pt idx="0">
                  <c:v>&lt;55 years</c:v>
                </c:pt>
                <c:pt idx="1">
                  <c:v>55-64 years</c:v>
                </c:pt>
                <c:pt idx="2">
                  <c:v>65-74 years</c:v>
                </c:pt>
                <c:pt idx="3">
                  <c:v>75-84 years</c:v>
                </c:pt>
                <c:pt idx="4">
                  <c:v>85+ years</c:v>
                </c:pt>
              </c:strCache>
            </c:strRef>
          </c:cat>
          <c:val>
            <c:numRef>
              <c:f>'characteristics data'!$J$4:$J$8</c:f>
              <c:numCache>
                <c:formatCode>0.0%</c:formatCode>
                <c:ptCount val="5"/>
                <c:pt idx="0">
                  <c:v>0.12200208550573514</c:v>
                </c:pt>
                <c:pt idx="1">
                  <c:v>0.27275435721733948</c:v>
                </c:pt>
                <c:pt idx="2">
                  <c:v>0.35706837479517356</c:v>
                </c:pt>
                <c:pt idx="3">
                  <c:v>0.21078504394458514</c:v>
                </c:pt>
                <c:pt idx="4">
                  <c:v>3.7390138537166689E-2</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data'!$C$4:$C$8</c:f>
              <c:strCache>
                <c:ptCount val="5"/>
                <c:pt idx="0">
                  <c:v>&lt;55 years</c:v>
                </c:pt>
                <c:pt idx="1">
                  <c:v>55-64 years</c:v>
                </c:pt>
                <c:pt idx="2">
                  <c:v>65-74 years</c:v>
                </c:pt>
                <c:pt idx="3">
                  <c:v>75-84 years</c:v>
                </c:pt>
                <c:pt idx="4">
                  <c:v>85+ years</c:v>
                </c:pt>
              </c:strCache>
            </c:strRef>
          </c:cat>
          <c:val>
            <c:numRef>
              <c:f>'characteristics data'!$L$4:$L$8</c:f>
              <c:numCache>
                <c:formatCode>0.0%</c:formatCode>
                <c:ptCount val="5"/>
                <c:pt idx="0">
                  <c:v>9.3569397302999721E-2</c:v>
                </c:pt>
                <c:pt idx="1">
                  <c:v>0.23640033024493165</c:v>
                </c:pt>
                <c:pt idx="2">
                  <c:v>0.35886615906797542</c:v>
                </c:pt>
                <c:pt idx="3">
                  <c:v>0.25837079167048893</c:v>
                </c:pt>
                <c:pt idx="4">
                  <c:v>5.2793321713604256E-2</c:v>
                </c:pt>
              </c:numCache>
            </c:numRef>
          </c:val>
        </c:ser>
        <c:dLbls>
          <c:showLegendKey val="0"/>
          <c:showVal val="0"/>
          <c:showCatName val="0"/>
          <c:showSerName val="0"/>
          <c:showPercent val="0"/>
          <c:showBubbleSize val="0"/>
        </c:dLbls>
        <c:gapWidth val="150"/>
        <c:axId val="104950400"/>
        <c:axId val="104952192"/>
      </c:barChart>
      <c:catAx>
        <c:axId val="104950400"/>
        <c:scaling>
          <c:orientation val="minMax"/>
        </c:scaling>
        <c:delete val="0"/>
        <c:axPos val="b"/>
        <c:majorTickMark val="out"/>
        <c:minorTickMark val="none"/>
        <c:tickLblPos val="nextTo"/>
        <c:txPr>
          <a:bodyPr/>
          <a:lstStyle/>
          <a:p>
            <a:pPr>
              <a:defRPr sz="700"/>
            </a:pPr>
            <a:endParaRPr lang="en-US"/>
          </a:p>
        </c:txPr>
        <c:crossAx val="104952192"/>
        <c:crosses val="autoZero"/>
        <c:auto val="1"/>
        <c:lblAlgn val="ctr"/>
        <c:lblOffset val="100"/>
        <c:noMultiLvlLbl val="0"/>
      </c:catAx>
      <c:valAx>
        <c:axId val="104952192"/>
        <c:scaling>
          <c:orientation val="minMax"/>
          <c:max val="0.5"/>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4950400"/>
        <c:crosses val="autoZero"/>
        <c:crossBetween val="between"/>
        <c:majorUnit val="0.1"/>
      </c:valAx>
    </c:plotArea>
    <c:legend>
      <c:legendPos val="t"/>
      <c:layout>
        <c:manualLayout>
          <c:xMode val="edge"/>
          <c:yMode val="edge"/>
          <c:x val="0.15846769539323696"/>
          <c:y val="0.17809564223351976"/>
          <c:w val="0.64196689370835558"/>
          <c:h val="0.10752753118327903"/>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Characteristics by sex</a:t>
            </a:r>
          </a:p>
        </c:rich>
      </c:tx>
      <c:overlay val="1"/>
    </c:title>
    <c:autoTitleDeleted val="0"/>
    <c:plotArea>
      <c:layout>
        <c:manualLayout>
          <c:layoutTarget val="inner"/>
          <c:xMode val="edge"/>
          <c:yMode val="edge"/>
          <c:x val="0.13298263039101693"/>
          <c:y val="0.16513024227344733"/>
          <c:w val="0.82593318405163996"/>
          <c:h val="0.72102844442104064"/>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data'!$C$10:$C$11</c:f>
              <c:strCache>
                <c:ptCount val="2"/>
                <c:pt idx="0">
                  <c:v>Male</c:v>
                </c:pt>
                <c:pt idx="1">
                  <c:v>Female</c:v>
                </c:pt>
              </c:strCache>
            </c:strRef>
          </c:cat>
          <c:val>
            <c:numRef>
              <c:f>'characteristics data'!$F$10:$F$11</c:f>
              <c:numCache>
                <c:formatCode>0.0%</c:formatCode>
                <c:ptCount val="2"/>
                <c:pt idx="0">
                  <c:v>0.5410620902997717</c:v>
                </c:pt>
                <c:pt idx="1">
                  <c:v>0.45893790970022835</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data'!$C$10:$C$11</c:f>
              <c:strCache>
                <c:ptCount val="2"/>
                <c:pt idx="0">
                  <c:v>Male</c:v>
                </c:pt>
                <c:pt idx="1">
                  <c:v>Female</c:v>
                </c:pt>
              </c:strCache>
            </c:strRef>
          </c:cat>
          <c:val>
            <c:numRef>
              <c:f>'characteristics data'!$H$10:$H$11</c:f>
              <c:numCache>
                <c:formatCode>0.0%</c:formatCode>
                <c:ptCount val="2"/>
                <c:pt idx="0">
                  <c:v>0.62962962962962965</c:v>
                </c:pt>
                <c:pt idx="1">
                  <c:v>0.37037037037037035</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data'!$C$10:$C$11</c:f>
              <c:strCache>
                <c:ptCount val="2"/>
                <c:pt idx="0">
                  <c:v>Male</c:v>
                </c:pt>
                <c:pt idx="1">
                  <c:v>Female</c:v>
                </c:pt>
              </c:strCache>
            </c:strRef>
          </c:cat>
          <c:val>
            <c:numRef>
              <c:f>'characteristics data'!$J$10:$J$11</c:f>
              <c:numCache>
                <c:formatCode>0.0%</c:formatCode>
                <c:ptCount val="2"/>
                <c:pt idx="0">
                  <c:v>0.65321018918516316</c:v>
                </c:pt>
                <c:pt idx="1">
                  <c:v>0.3467898108148369</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data'!$C$10:$C$11</c:f>
              <c:strCache>
                <c:ptCount val="2"/>
                <c:pt idx="0">
                  <c:v>Male</c:v>
                </c:pt>
                <c:pt idx="1">
                  <c:v>Female</c:v>
                </c:pt>
              </c:strCache>
            </c:strRef>
          </c:cat>
          <c:val>
            <c:numRef>
              <c:f>'characteristics data'!$L$10:$L$11</c:f>
              <c:numCache>
                <c:formatCode>0.0%</c:formatCode>
                <c:ptCount val="2"/>
                <c:pt idx="0">
                  <c:v>0.5817356205852674</c:v>
                </c:pt>
                <c:pt idx="1">
                  <c:v>0.4182643794147326</c:v>
                </c:pt>
              </c:numCache>
            </c:numRef>
          </c:val>
        </c:ser>
        <c:dLbls>
          <c:showLegendKey val="0"/>
          <c:showVal val="0"/>
          <c:showCatName val="0"/>
          <c:showSerName val="0"/>
          <c:showPercent val="0"/>
          <c:showBubbleSize val="0"/>
        </c:dLbls>
        <c:gapWidth val="150"/>
        <c:axId val="104987264"/>
        <c:axId val="104993152"/>
      </c:barChart>
      <c:catAx>
        <c:axId val="104987264"/>
        <c:scaling>
          <c:orientation val="minMax"/>
        </c:scaling>
        <c:delete val="0"/>
        <c:axPos val="b"/>
        <c:majorTickMark val="out"/>
        <c:minorTickMark val="none"/>
        <c:tickLblPos val="nextTo"/>
        <c:txPr>
          <a:bodyPr/>
          <a:lstStyle/>
          <a:p>
            <a:pPr>
              <a:defRPr sz="800"/>
            </a:pPr>
            <a:endParaRPr lang="en-US"/>
          </a:p>
        </c:txPr>
        <c:crossAx val="104993152"/>
        <c:crosses val="autoZero"/>
        <c:auto val="1"/>
        <c:lblAlgn val="ctr"/>
        <c:lblOffset val="100"/>
        <c:noMultiLvlLbl val="0"/>
      </c:catAx>
      <c:valAx>
        <c:axId val="10499315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crossAx val="104987264"/>
        <c:crosses val="autoZero"/>
        <c:crossBetween val="between"/>
        <c:majorUnit val="0.2"/>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IMD</a:t>
            </a:r>
            <a:endParaRPr lang="en-GB" sz="1200"/>
          </a:p>
        </c:rich>
      </c:tx>
      <c:layout>
        <c:manualLayout>
          <c:xMode val="edge"/>
          <c:yMode val="edge"/>
          <c:x val="0.29160285382409123"/>
          <c:y val="2.0898882321191137E-2"/>
        </c:manualLayout>
      </c:layout>
      <c:overlay val="1"/>
    </c:title>
    <c:autoTitleDeleted val="0"/>
    <c:plotArea>
      <c:layout>
        <c:manualLayout>
          <c:layoutTarget val="inner"/>
          <c:xMode val="edge"/>
          <c:yMode val="edge"/>
          <c:x val="0.11759500360581553"/>
          <c:y val="0.16513024227344733"/>
          <c:w val="0.84481638768445566"/>
          <c:h val="0.65300230820201599"/>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data'!$F$13:$F$17</c:f>
              <c:numCache>
                <c:formatCode>0.0%</c:formatCode>
                <c:ptCount val="5"/>
                <c:pt idx="0">
                  <c:v>0.25786256168520294</c:v>
                </c:pt>
                <c:pt idx="1">
                  <c:v>0.25034985637475143</c:v>
                </c:pt>
                <c:pt idx="2">
                  <c:v>0.21595345068866464</c:v>
                </c:pt>
                <c:pt idx="3">
                  <c:v>0.1629225896737129</c:v>
                </c:pt>
                <c:pt idx="4">
                  <c:v>0.11291154157766811</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data'!$H$13:$H$17</c:f>
              <c:numCache>
                <c:formatCode>0.0%</c:formatCode>
                <c:ptCount val="5"/>
                <c:pt idx="0">
                  <c:v>0.22685185185185186</c:v>
                </c:pt>
                <c:pt idx="1">
                  <c:v>0.24007936507936509</c:v>
                </c:pt>
                <c:pt idx="2">
                  <c:v>0.21560846560846561</c:v>
                </c:pt>
                <c:pt idx="3">
                  <c:v>0.17923280423280424</c:v>
                </c:pt>
                <c:pt idx="4">
                  <c:v>0.13822751322751323</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data'!$J$13:$J$17</c:f>
              <c:numCache>
                <c:formatCode>0.0%</c:formatCode>
                <c:ptCount val="5"/>
                <c:pt idx="0">
                  <c:v>0.24430210040220468</c:v>
                </c:pt>
                <c:pt idx="1">
                  <c:v>0.23804558319678237</c:v>
                </c:pt>
                <c:pt idx="2">
                  <c:v>0.2210636079249218</c:v>
                </c:pt>
                <c:pt idx="3">
                  <c:v>0.17503351705645762</c:v>
                </c:pt>
                <c:pt idx="4">
                  <c:v>0.12155519141963354</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data'!$L$13:$L$17</c:f>
              <c:numCache>
                <c:formatCode>0.0%</c:formatCode>
                <c:ptCount val="5"/>
                <c:pt idx="0">
                  <c:v>0.25153655627924043</c:v>
                </c:pt>
                <c:pt idx="1">
                  <c:v>0.24584900467846987</c:v>
                </c:pt>
                <c:pt idx="2">
                  <c:v>0.21750298137785523</c:v>
                </c:pt>
                <c:pt idx="3">
                  <c:v>0.16778277222273186</c:v>
                </c:pt>
                <c:pt idx="4">
                  <c:v>0.11732868544170259</c:v>
                </c:pt>
              </c:numCache>
            </c:numRef>
          </c:val>
        </c:ser>
        <c:dLbls>
          <c:showLegendKey val="0"/>
          <c:showVal val="0"/>
          <c:showCatName val="0"/>
          <c:showSerName val="0"/>
          <c:showPercent val="0"/>
          <c:showBubbleSize val="0"/>
        </c:dLbls>
        <c:gapWidth val="150"/>
        <c:axId val="105015936"/>
        <c:axId val="105025920"/>
      </c:barChart>
      <c:catAx>
        <c:axId val="105015936"/>
        <c:scaling>
          <c:orientation val="minMax"/>
        </c:scaling>
        <c:delete val="0"/>
        <c:axPos val="b"/>
        <c:majorTickMark val="out"/>
        <c:minorTickMark val="none"/>
        <c:tickLblPos val="nextTo"/>
        <c:txPr>
          <a:bodyPr/>
          <a:lstStyle/>
          <a:p>
            <a:pPr>
              <a:defRPr sz="800"/>
            </a:pPr>
            <a:endParaRPr lang="en-US"/>
          </a:p>
        </c:txPr>
        <c:crossAx val="105025920"/>
        <c:crosses val="autoZero"/>
        <c:auto val="1"/>
        <c:lblAlgn val="ctr"/>
        <c:lblOffset val="100"/>
        <c:noMultiLvlLbl val="0"/>
      </c:catAx>
      <c:valAx>
        <c:axId val="105025920"/>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015936"/>
        <c:crosses val="autoZero"/>
        <c:crossBetween val="between"/>
        <c:majorUnit val="0.1"/>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control of bowels - Overall</a:t>
            </a:r>
          </a:p>
        </c:rich>
      </c:tx>
      <c:layout>
        <c:manualLayout>
          <c:xMode val="edge"/>
          <c:yMode val="edge"/>
          <c:x val="0.19890525711487464"/>
          <c:y val="6.0487807975817577E-2"/>
        </c:manualLayout>
      </c:layout>
      <c:overlay val="1"/>
    </c:title>
    <c:autoTitleDeleted val="0"/>
    <c:plotArea>
      <c:layout>
        <c:manualLayout>
          <c:layoutTarget val="inner"/>
          <c:xMode val="edge"/>
          <c:yMode val="edge"/>
          <c:x val="0.12451808784153567"/>
          <c:y val="4.5431344750340934E-2"/>
          <c:w val="0.83361179119413786"/>
          <c:h val="0.81305155147340613"/>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22.1% </a:t>
                    </a:r>
                    <a:r>
                      <a:rPr lang="en-US" sz="1050" i="1"/>
                      <a:t>(n=3,209)</a:t>
                    </a:r>
                    <a:endParaRPr lang="en-US" i="1"/>
                  </a:p>
                </c:rich>
              </c:tx>
              <c:dLblPos val="inBase"/>
              <c:showLegendKey val="0"/>
              <c:showVal val="1"/>
              <c:showCatName val="0"/>
              <c:showSerName val="0"/>
              <c:showPercent val="0"/>
              <c:showBubbleSize val="0"/>
            </c:dLbl>
            <c:dLbl>
              <c:idx val="1"/>
              <c:layout>
                <c:manualLayout>
                  <c:x val="0"/>
                  <c:y val="0.10054588017486567"/>
                </c:manualLayout>
              </c:layout>
              <c:tx>
                <c:rich>
                  <a:bodyPr/>
                  <a:lstStyle/>
                  <a:p>
                    <a:r>
                      <a:rPr lang="en-US" sz="1050">
                        <a:solidFill>
                          <a:sysClr val="windowText" lastClr="000000"/>
                        </a:solidFill>
                      </a:rPr>
                      <a:t>10.9% </a:t>
                    </a:r>
                    <a:r>
                      <a:rPr lang="en-US" sz="1050" i="1"/>
                      <a:t>(n=1,582)</a:t>
                    </a:r>
                    <a:endParaRPr lang="en-US" i="1"/>
                  </a:p>
                </c:rich>
              </c:tx>
              <c:dLblPos val="outEnd"/>
              <c:showLegendKey val="0"/>
              <c:showVal val="1"/>
              <c:showCatName val="0"/>
              <c:showSerName val="0"/>
              <c:showPercent val="0"/>
              <c:showBubbleSize val="0"/>
            </c:dLbl>
            <c:dLbl>
              <c:idx val="2"/>
              <c:tx>
                <c:rich>
                  <a:bodyPr/>
                  <a:lstStyle/>
                  <a:p>
                    <a:r>
                      <a:rPr lang="en-US" sz="1050"/>
                      <a:t>67.0% </a:t>
                    </a:r>
                    <a:r>
                      <a:rPr lang="en-US" sz="1050" i="1"/>
                      <a:t>(n=9,734)</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DATA_charts'!$B$51:$B$53</c:f>
              <c:strCache>
                <c:ptCount val="3"/>
                <c:pt idx="0">
                  <c:v>Not at all/a little</c:v>
                </c:pt>
                <c:pt idx="1">
                  <c:v>Somewhat</c:v>
                </c:pt>
                <c:pt idx="2">
                  <c:v>Quite a bit/very much</c:v>
                </c:pt>
              </c:strCache>
            </c:strRef>
          </c:cat>
          <c:val>
            <c:numRef>
              <c:f>'NATIONAL DATA_charts'!$F$51:$F$53</c:f>
              <c:numCache>
                <c:formatCode>0.0%</c:formatCode>
                <c:ptCount val="3"/>
                <c:pt idx="0">
                  <c:v>0.221</c:v>
                </c:pt>
                <c:pt idx="1">
                  <c:v>0.109</c:v>
                </c:pt>
                <c:pt idx="2">
                  <c:v>0.67</c:v>
                </c:pt>
              </c:numCache>
            </c:numRef>
          </c:val>
        </c:ser>
        <c:dLbls>
          <c:showLegendKey val="0"/>
          <c:showVal val="0"/>
          <c:showCatName val="0"/>
          <c:showSerName val="0"/>
          <c:showPercent val="0"/>
          <c:showBubbleSize val="0"/>
        </c:dLbls>
        <c:gapWidth val="0"/>
        <c:axId val="82759040"/>
        <c:axId val="82764928"/>
      </c:barChart>
      <c:catAx>
        <c:axId val="82759040"/>
        <c:scaling>
          <c:orientation val="minMax"/>
        </c:scaling>
        <c:delete val="0"/>
        <c:axPos val="b"/>
        <c:numFmt formatCode="0.0%" sourceLinked="1"/>
        <c:majorTickMark val="out"/>
        <c:minorTickMark val="none"/>
        <c:tickLblPos val="nextTo"/>
        <c:txPr>
          <a:bodyPr/>
          <a:lstStyle/>
          <a:p>
            <a:pPr>
              <a:defRPr sz="900"/>
            </a:pPr>
            <a:endParaRPr lang="en-US"/>
          </a:p>
        </c:txPr>
        <c:crossAx val="82764928"/>
        <c:crosses val="autoZero"/>
        <c:auto val="1"/>
        <c:lblAlgn val="ctr"/>
        <c:lblOffset val="100"/>
        <c:noMultiLvlLbl val="0"/>
      </c:catAx>
      <c:valAx>
        <c:axId val="8276492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82759040"/>
        <c:crosses val="autoZero"/>
        <c:crossBetween val="between"/>
        <c:majorUnit val="0.2"/>
      </c:valAx>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ethnicity</a:t>
            </a:r>
            <a:endParaRPr lang="en-GB" sz="1200"/>
          </a:p>
        </c:rich>
      </c:tx>
      <c:overlay val="1"/>
    </c:title>
    <c:autoTitleDeleted val="0"/>
    <c:plotArea>
      <c:layout>
        <c:manualLayout>
          <c:layoutTarget val="inner"/>
          <c:xMode val="edge"/>
          <c:yMode val="edge"/>
          <c:x val="0.13298266334566031"/>
          <c:y val="0.26962479414693841"/>
          <c:w val="0.82593314091585746"/>
          <c:h val="0.62688300047960999"/>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data'!$C$19:$C$21</c:f>
              <c:strCache>
                <c:ptCount val="3"/>
                <c:pt idx="0">
                  <c:v>White</c:v>
                </c:pt>
                <c:pt idx="1">
                  <c:v>Non-white</c:v>
                </c:pt>
                <c:pt idx="2">
                  <c:v>Not known</c:v>
                </c:pt>
              </c:strCache>
            </c:strRef>
          </c:cat>
          <c:val>
            <c:numRef>
              <c:f>'characteristics data'!$F$19:$F$21</c:f>
              <c:numCache>
                <c:formatCode>0.0%</c:formatCode>
                <c:ptCount val="3"/>
                <c:pt idx="0">
                  <c:v>0.95050452971937838</c:v>
                </c:pt>
                <c:pt idx="1">
                  <c:v>2.2022538115931356E-2</c:v>
                </c:pt>
                <c:pt idx="2">
                  <c:v>2.7472932164690284E-2</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data'!$C$19:$C$21</c:f>
              <c:strCache>
                <c:ptCount val="3"/>
                <c:pt idx="0">
                  <c:v>White</c:v>
                </c:pt>
                <c:pt idx="1">
                  <c:v>Non-white</c:v>
                </c:pt>
                <c:pt idx="2">
                  <c:v>Not known</c:v>
                </c:pt>
              </c:strCache>
            </c:strRef>
          </c:cat>
          <c:val>
            <c:numRef>
              <c:f>'characteristics data'!$H$19:$H$21</c:f>
              <c:numCache>
                <c:formatCode>0.0%</c:formatCode>
                <c:ptCount val="3"/>
                <c:pt idx="0">
                  <c:v>0.94907407407407407</c:v>
                </c:pt>
                <c:pt idx="1">
                  <c:v>1.984126984126984E-2</c:v>
                </c:pt>
                <c:pt idx="2">
                  <c:v>3.1084656084656083E-2</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data'!$C$19:$C$21</c:f>
              <c:strCache>
                <c:ptCount val="3"/>
                <c:pt idx="0">
                  <c:v>White</c:v>
                </c:pt>
                <c:pt idx="1">
                  <c:v>Non-white</c:v>
                </c:pt>
                <c:pt idx="2">
                  <c:v>Not known</c:v>
                </c:pt>
              </c:strCache>
            </c:strRef>
          </c:cat>
          <c:val>
            <c:numRef>
              <c:f>'characteristics data'!$J$19:$J$21</c:f>
              <c:numCache>
                <c:formatCode>0.0%</c:formatCode>
                <c:ptCount val="3"/>
                <c:pt idx="0">
                  <c:v>0.95605541486667656</c:v>
                </c:pt>
                <c:pt idx="1">
                  <c:v>1.8620586920899747E-2</c:v>
                </c:pt>
                <c:pt idx="2">
                  <c:v>2.5323998212423655E-2</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data'!$C$19:$C$21</c:f>
              <c:strCache>
                <c:ptCount val="3"/>
                <c:pt idx="0">
                  <c:v>White</c:v>
                </c:pt>
                <c:pt idx="1">
                  <c:v>Non-white</c:v>
                </c:pt>
                <c:pt idx="2">
                  <c:v>Not known</c:v>
                </c:pt>
              </c:strCache>
            </c:strRef>
          </c:cat>
          <c:val>
            <c:numRef>
              <c:f>'characteristics data'!$L$19:$L$21</c:f>
              <c:numCache>
                <c:formatCode>0.0%</c:formatCode>
                <c:ptCount val="3"/>
                <c:pt idx="0">
                  <c:v>0.95211448490964135</c:v>
                </c:pt>
                <c:pt idx="1">
                  <c:v>2.0823777635079352E-2</c:v>
                </c:pt>
                <c:pt idx="2">
                  <c:v>2.706173745527933E-2</c:v>
                </c:pt>
              </c:numCache>
            </c:numRef>
          </c:val>
        </c:ser>
        <c:dLbls>
          <c:showLegendKey val="0"/>
          <c:showVal val="0"/>
          <c:showCatName val="0"/>
          <c:showSerName val="0"/>
          <c:showPercent val="0"/>
          <c:showBubbleSize val="0"/>
        </c:dLbls>
        <c:gapWidth val="150"/>
        <c:axId val="105462400"/>
        <c:axId val="105468288"/>
      </c:barChart>
      <c:catAx>
        <c:axId val="105462400"/>
        <c:scaling>
          <c:orientation val="minMax"/>
        </c:scaling>
        <c:delete val="0"/>
        <c:axPos val="b"/>
        <c:majorTickMark val="out"/>
        <c:minorTickMark val="none"/>
        <c:tickLblPos val="nextTo"/>
        <c:txPr>
          <a:bodyPr/>
          <a:lstStyle/>
          <a:p>
            <a:pPr>
              <a:defRPr sz="800"/>
            </a:pPr>
            <a:endParaRPr lang="en-US"/>
          </a:p>
        </c:txPr>
        <c:crossAx val="105468288"/>
        <c:crosses val="autoZero"/>
        <c:auto val="1"/>
        <c:lblAlgn val="ctr"/>
        <c:lblOffset val="100"/>
        <c:noMultiLvlLbl val="0"/>
      </c:catAx>
      <c:valAx>
        <c:axId val="105468288"/>
        <c:scaling>
          <c:orientation val="minMax"/>
          <c:max val="1"/>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462400"/>
        <c:crosses val="autoZero"/>
        <c:crossBetween val="between"/>
        <c:majorUnit val="0.2"/>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Duke's stage of disease</a:t>
            </a:r>
            <a:endParaRPr lang="en-GB" sz="1200"/>
          </a:p>
        </c:rich>
      </c:tx>
      <c:overlay val="1"/>
    </c:title>
    <c:autoTitleDeleted val="0"/>
    <c:plotArea>
      <c:layout>
        <c:manualLayout>
          <c:layoutTarget val="inner"/>
          <c:xMode val="edge"/>
          <c:yMode val="edge"/>
          <c:x val="0.13612987114042668"/>
          <c:y val="0.26962479414693841"/>
          <c:w val="0.82278593312109105"/>
          <c:h val="0.61650642898053865"/>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data'!$C$23:$C$27</c:f>
              <c:strCache>
                <c:ptCount val="5"/>
                <c:pt idx="0">
                  <c:v>A</c:v>
                </c:pt>
                <c:pt idx="1">
                  <c:v>B</c:v>
                </c:pt>
                <c:pt idx="2">
                  <c:v>C</c:v>
                </c:pt>
                <c:pt idx="3">
                  <c:v>D</c:v>
                </c:pt>
                <c:pt idx="4">
                  <c:v>Not known</c:v>
                </c:pt>
              </c:strCache>
            </c:strRef>
          </c:cat>
          <c:val>
            <c:numRef>
              <c:f>'characteristics data'!$F$23:$F$27</c:f>
              <c:numCache>
                <c:formatCode>0.0%</c:formatCode>
                <c:ptCount val="5"/>
                <c:pt idx="0">
                  <c:v>9.0078809751786115E-2</c:v>
                </c:pt>
                <c:pt idx="1">
                  <c:v>0.27951682993297489</c:v>
                </c:pt>
                <c:pt idx="2">
                  <c:v>0.21330190763791707</c:v>
                </c:pt>
                <c:pt idx="3">
                  <c:v>5.0158356043308538E-2</c:v>
                </c:pt>
                <c:pt idx="4">
                  <c:v>0.36694409663401339</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data'!$C$23:$C$27</c:f>
              <c:strCache>
                <c:ptCount val="5"/>
                <c:pt idx="0">
                  <c:v>A</c:v>
                </c:pt>
                <c:pt idx="1">
                  <c:v>B</c:v>
                </c:pt>
                <c:pt idx="2">
                  <c:v>C</c:v>
                </c:pt>
                <c:pt idx="3">
                  <c:v>D</c:v>
                </c:pt>
                <c:pt idx="4">
                  <c:v>Not known</c:v>
                </c:pt>
              </c:strCache>
            </c:strRef>
          </c:cat>
          <c:val>
            <c:numRef>
              <c:f>'characteristics data'!$H$23:$H$27</c:f>
              <c:numCache>
                <c:formatCode>0.0%</c:formatCode>
                <c:ptCount val="5"/>
                <c:pt idx="0">
                  <c:v>0.11243386243386243</c:v>
                </c:pt>
                <c:pt idx="1">
                  <c:v>0.2056878306878307</c:v>
                </c:pt>
                <c:pt idx="2">
                  <c:v>0.22354497354497355</c:v>
                </c:pt>
                <c:pt idx="3">
                  <c:v>5.0264550264550262E-2</c:v>
                </c:pt>
                <c:pt idx="4">
                  <c:v>0.40806878306878308</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data'!$C$23:$C$27</c:f>
              <c:strCache>
                <c:ptCount val="5"/>
                <c:pt idx="0">
                  <c:v>A</c:v>
                </c:pt>
                <c:pt idx="1">
                  <c:v>B</c:v>
                </c:pt>
                <c:pt idx="2">
                  <c:v>C</c:v>
                </c:pt>
                <c:pt idx="3">
                  <c:v>D</c:v>
                </c:pt>
                <c:pt idx="4">
                  <c:v>Not known</c:v>
                </c:pt>
              </c:strCache>
            </c:strRef>
          </c:cat>
          <c:val>
            <c:numRef>
              <c:f>'characteristics data'!$J$23:$J$27</c:f>
              <c:numCache>
                <c:formatCode>0.0%</c:formatCode>
                <c:ptCount val="5"/>
                <c:pt idx="0">
                  <c:v>0.15522121257262028</c:v>
                </c:pt>
                <c:pt idx="1">
                  <c:v>0.15537017726798749</c:v>
                </c:pt>
                <c:pt idx="2">
                  <c:v>0.18590793981826306</c:v>
                </c:pt>
                <c:pt idx="3">
                  <c:v>4.2901832265753018E-2</c:v>
                </c:pt>
                <c:pt idx="4">
                  <c:v>0.46059883807537616</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data'!$C$23:$C$27</c:f>
              <c:strCache>
                <c:ptCount val="5"/>
                <c:pt idx="0">
                  <c:v>A</c:v>
                </c:pt>
                <c:pt idx="1">
                  <c:v>B</c:v>
                </c:pt>
                <c:pt idx="2">
                  <c:v>C</c:v>
                </c:pt>
                <c:pt idx="3">
                  <c:v>D</c:v>
                </c:pt>
                <c:pt idx="4">
                  <c:v>Not known</c:v>
                </c:pt>
              </c:strCache>
            </c:strRef>
          </c:cat>
          <c:val>
            <c:numRef>
              <c:f>'characteristics data'!$L$23:$L$27</c:f>
              <c:numCache>
                <c:formatCode>0.0%</c:formatCode>
                <c:ptCount val="5"/>
                <c:pt idx="0">
                  <c:v>0.11168700119255114</c:v>
                </c:pt>
                <c:pt idx="1">
                  <c:v>0.23617099348683607</c:v>
                </c:pt>
                <c:pt idx="2">
                  <c:v>0.2055774699568847</c:v>
                </c:pt>
                <c:pt idx="3">
                  <c:v>4.7931382441977803E-2</c:v>
                </c:pt>
                <c:pt idx="4">
                  <c:v>0.39863315292175028</c:v>
                </c:pt>
              </c:numCache>
            </c:numRef>
          </c:val>
        </c:ser>
        <c:dLbls>
          <c:showLegendKey val="0"/>
          <c:showVal val="0"/>
          <c:showCatName val="0"/>
          <c:showSerName val="0"/>
          <c:showPercent val="0"/>
          <c:showBubbleSize val="0"/>
        </c:dLbls>
        <c:gapWidth val="150"/>
        <c:axId val="105499264"/>
        <c:axId val="105505152"/>
      </c:barChart>
      <c:catAx>
        <c:axId val="105499264"/>
        <c:scaling>
          <c:orientation val="minMax"/>
        </c:scaling>
        <c:delete val="0"/>
        <c:axPos val="b"/>
        <c:majorTickMark val="out"/>
        <c:minorTickMark val="none"/>
        <c:tickLblPos val="nextTo"/>
        <c:txPr>
          <a:bodyPr/>
          <a:lstStyle/>
          <a:p>
            <a:pPr>
              <a:defRPr sz="800"/>
            </a:pPr>
            <a:endParaRPr lang="en-US"/>
          </a:p>
        </c:txPr>
        <c:crossAx val="105505152"/>
        <c:crosses val="autoZero"/>
        <c:auto val="1"/>
        <c:lblAlgn val="ctr"/>
        <c:lblOffset val="100"/>
        <c:noMultiLvlLbl val="0"/>
      </c:catAx>
      <c:valAx>
        <c:axId val="105505152"/>
        <c:scaling>
          <c:orientation val="minMax"/>
          <c:max val="0.5"/>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499264"/>
        <c:crosses val="autoZero"/>
        <c:crossBetween val="between"/>
        <c:majorUnit val="0.1"/>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disease status</a:t>
            </a:r>
            <a:endParaRPr lang="en-GB" sz="1200"/>
          </a:p>
        </c:rich>
      </c:tx>
      <c:overlay val="1"/>
    </c:title>
    <c:autoTitleDeleted val="0"/>
    <c:plotArea>
      <c:layout>
        <c:manualLayout>
          <c:layoutTarget val="inner"/>
          <c:xMode val="edge"/>
          <c:yMode val="edge"/>
          <c:x val="0.11409941657706213"/>
          <c:y val="0.26962479414693841"/>
          <c:w val="0.84481638768445566"/>
          <c:h val="0.5530998577510946"/>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data'!$C$29:$C$34</c:f>
              <c:strCache>
                <c:ptCount val="6"/>
                <c:pt idx="0">
                  <c:v>Remission</c:v>
                </c:pt>
                <c:pt idx="1">
                  <c:v>Treated but still present</c:v>
                </c:pt>
                <c:pt idx="2">
                  <c:v>No treatment</c:v>
                </c:pt>
                <c:pt idx="3">
                  <c:v>Recurrence</c:v>
                </c:pt>
                <c:pt idx="4">
                  <c:v>Not certain</c:v>
                </c:pt>
                <c:pt idx="5">
                  <c:v>No response</c:v>
                </c:pt>
              </c:strCache>
            </c:strRef>
          </c:cat>
          <c:val>
            <c:numRef>
              <c:f>'characteristics data'!$F$29:$F$34</c:f>
              <c:numCache>
                <c:formatCode>0.0%</c:formatCode>
                <c:ptCount val="6"/>
                <c:pt idx="0">
                  <c:v>0.76909479266406422</c:v>
                </c:pt>
                <c:pt idx="1">
                  <c:v>4.0583339471164472E-2</c:v>
                </c:pt>
                <c:pt idx="2">
                  <c:v>1.1342711939309125E-2</c:v>
                </c:pt>
                <c:pt idx="3">
                  <c:v>2.6883700375635266E-2</c:v>
                </c:pt>
                <c:pt idx="4">
                  <c:v>8.8900346173676065E-2</c:v>
                </c:pt>
                <c:pt idx="5">
                  <c:v>6.3195109376150846E-2</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data'!$C$29:$C$34</c:f>
              <c:strCache>
                <c:ptCount val="6"/>
                <c:pt idx="0">
                  <c:v>Remission</c:v>
                </c:pt>
                <c:pt idx="1">
                  <c:v>Treated but still present</c:v>
                </c:pt>
                <c:pt idx="2">
                  <c:v>No treatment</c:v>
                </c:pt>
                <c:pt idx="3">
                  <c:v>Recurrence</c:v>
                </c:pt>
                <c:pt idx="4">
                  <c:v>Not certain</c:v>
                </c:pt>
                <c:pt idx="5">
                  <c:v>No response</c:v>
                </c:pt>
              </c:strCache>
            </c:strRef>
          </c:cat>
          <c:val>
            <c:numRef>
              <c:f>'characteristics data'!$H$29:$H$34</c:f>
              <c:numCache>
                <c:formatCode>0.0%</c:formatCode>
                <c:ptCount val="6"/>
                <c:pt idx="0">
                  <c:v>0.76587301587301593</c:v>
                </c:pt>
                <c:pt idx="1">
                  <c:v>6.4814814814814811E-2</c:v>
                </c:pt>
                <c:pt idx="2">
                  <c:v>1.0582010582010581E-2</c:v>
                </c:pt>
                <c:pt idx="3">
                  <c:v>2.1164021164021163E-2</c:v>
                </c:pt>
                <c:pt idx="4">
                  <c:v>8.5978835978835974E-2</c:v>
                </c:pt>
                <c:pt idx="5">
                  <c:v>5.1587301587301584E-2</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data'!$C$29:$C$34</c:f>
              <c:strCache>
                <c:ptCount val="6"/>
                <c:pt idx="0">
                  <c:v>Remission</c:v>
                </c:pt>
                <c:pt idx="1">
                  <c:v>Treated but still present</c:v>
                </c:pt>
                <c:pt idx="2">
                  <c:v>No treatment</c:v>
                </c:pt>
                <c:pt idx="3">
                  <c:v>Recurrence</c:v>
                </c:pt>
                <c:pt idx="4">
                  <c:v>Not certain</c:v>
                </c:pt>
                <c:pt idx="5">
                  <c:v>No response</c:v>
                </c:pt>
              </c:strCache>
            </c:strRef>
          </c:cat>
          <c:val>
            <c:numRef>
              <c:f>'characteristics data'!$J$29:$J$34</c:f>
              <c:numCache>
                <c:formatCode>0.0%</c:formatCode>
                <c:ptCount val="6"/>
                <c:pt idx="0">
                  <c:v>0.75107999404141224</c:v>
                </c:pt>
                <c:pt idx="1">
                  <c:v>6.2863101444957548E-2</c:v>
                </c:pt>
                <c:pt idx="2">
                  <c:v>5.0647996424847313E-3</c:v>
                </c:pt>
                <c:pt idx="3">
                  <c:v>2.6068821689259645E-2</c:v>
                </c:pt>
                <c:pt idx="4">
                  <c:v>0.10785043944585133</c:v>
                </c:pt>
                <c:pt idx="5">
                  <c:v>4.7072843736034563E-2</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data'!$C$29:$C$34</c:f>
              <c:strCache>
                <c:ptCount val="6"/>
                <c:pt idx="0">
                  <c:v>Remission</c:v>
                </c:pt>
                <c:pt idx="1">
                  <c:v>Treated but still present</c:v>
                </c:pt>
                <c:pt idx="2">
                  <c:v>No treatment</c:v>
                </c:pt>
                <c:pt idx="3">
                  <c:v>Recurrence</c:v>
                </c:pt>
                <c:pt idx="4">
                  <c:v>Not certain</c:v>
                </c:pt>
                <c:pt idx="5">
                  <c:v>No response</c:v>
                </c:pt>
              </c:strCache>
            </c:strRef>
          </c:cat>
          <c:val>
            <c:numRef>
              <c:f>'characteristics data'!$L$29:$L$34</c:f>
              <c:numCache>
                <c:formatCode>0.0%</c:formatCode>
                <c:ptCount val="6"/>
                <c:pt idx="0">
                  <c:v>0.76332446564535361</c:v>
                </c:pt>
                <c:pt idx="1">
                  <c:v>4.9123933584074853E-2</c:v>
                </c:pt>
                <c:pt idx="2">
                  <c:v>9.3569397302999732E-3</c:v>
                </c:pt>
                <c:pt idx="3">
                  <c:v>2.6236125126135216E-2</c:v>
                </c:pt>
                <c:pt idx="4">
                  <c:v>9.4532611687001195E-2</c:v>
                </c:pt>
                <c:pt idx="5">
                  <c:v>5.7425924227135126E-2</c:v>
                </c:pt>
              </c:numCache>
            </c:numRef>
          </c:val>
        </c:ser>
        <c:dLbls>
          <c:showLegendKey val="0"/>
          <c:showVal val="0"/>
          <c:showCatName val="0"/>
          <c:showSerName val="0"/>
          <c:showPercent val="0"/>
          <c:showBubbleSize val="0"/>
        </c:dLbls>
        <c:gapWidth val="150"/>
        <c:axId val="105552512"/>
        <c:axId val="105554304"/>
      </c:barChart>
      <c:catAx>
        <c:axId val="105552512"/>
        <c:scaling>
          <c:orientation val="minMax"/>
        </c:scaling>
        <c:delete val="0"/>
        <c:axPos val="b"/>
        <c:majorTickMark val="out"/>
        <c:minorTickMark val="none"/>
        <c:tickLblPos val="nextTo"/>
        <c:txPr>
          <a:bodyPr rot="0" vert="horz"/>
          <a:lstStyle/>
          <a:p>
            <a:pPr>
              <a:defRPr sz="700"/>
            </a:pPr>
            <a:endParaRPr lang="en-US"/>
          </a:p>
        </c:txPr>
        <c:crossAx val="105554304"/>
        <c:crosses val="autoZero"/>
        <c:auto val="1"/>
        <c:lblAlgn val="ctr"/>
        <c:lblOffset val="100"/>
        <c:noMultiLvlLbl val="0"/>
      </c:catAx>
      <c:valAx>
        <c:axId val="105554304"/>
        <c:scaling>
          <c:orientation val="minMax"/>
          <c:max val="0.8"/>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552512"/>
        <c:crosses val="autoZero"/>
        <c:crossBetween val="between"/>
        <c:majorUnit val="0.2"/>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stoma status</a:t>
            </a:r>
            <a:endParaRPr lang="en-GB" sz="1200"/>
          </a:p>
        </c:rich>
      </c:tx>
      <c:overlay val="1"/>
    </c:title>
    <c:autoTitleDeleted val="0"/>
    <c:plotArea>
      <c:layout>
        <c:manualLayout>
          <c:layoutTarget val="inner"/>
          <c:xMode val="edge"/>
          <c:yMode val="edge"/>
          <c:x val="0.11409941657706213"/>
          <c:y val="0.26962479414693841"/>
          <c:w val="0.84481638768445566"/>
          <c:h val="0.62073605609737159"/>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data'!$C$36:$C$39</c:f>
              <c:strCache>
                <c:ptCount val="4"/>
                <c:pt idx="0">
                  <c:v>Present</c:v>
                </c:pt>
                <c:pt idx="1">
                  <c:v>Reversed</c:v>
                </c:pt>
                <c:pt idx="2">
                  <c:v>No stoma</c:v>
                </c:pt>
                <c:pt idx="3">
                  <c:v>No response</c:v>
                </c:pt>
              </c:strCache>
            </c:strRef>
          </c:cat>
          <c:val>
            <c:numRef>
              <c:f>'characteristics data'!$F$36:$F$39</c:f>
              <c:numCache>
                <c:formatCode>0.0%</c:formatCode>
                <c:ptCount val="4"/>
                <c:pt idx="0">
                  <c:v>9.773882300950136E-2</c:v>
                </c:pt>
                <c:pt idx="1">
                  <c:v>7.0486852765706709E-2</c:v>
                </c:pt>
                <c:pt idx="2">
                  <c:v>0.71112911541577672</c:v>
                </c:pt>
                <c:pt idx="3">
                  <c:v>0.12064520880901525</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data'!$C$36:$C$39</c:f>
              <c:strCache>
                <c:ptCount val="4"/>
                <c:pt idx="0">
                  <c:v>Present</c:v>
                </c:pt>
                <c:pt idx="1">
                  <c:v>Reversed</c:v>
                </c:pt>
                <c:pt idx="2">
                  <c:v>No stoma</c:v>
                </c:pt>
                <c:pt idx="3">
                  <c:v>No response</c:v>
                </c:pt>
              </c:strCache>
            </c:strRef>
          </c:cat>
          <c:val>
            <c:numRef>
              <c:f>'characteristics data'!$H$36:$H$39</c:f>
              <c:numCache>
                <c:formatCode>0.0%</c:formatCode>
                <c:ptCount val="4"/>
                <c:pt idx="0">
                  <c:v>0.20634920634920634</c:v>
                </c:pt>
                <c:pt idx="1">
                  <c:v>0.23148148148148148</c:v>
                </c:pt>
                <c:pt idx="2">
                  <c:v>0.48875661375661378</c:v>
                </c:pt>
                <c:pt idx="3">
                  <c:v>7.3412698412698416E-2</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data'!$C$36:$C$39</c:f>
              <c:strCache>
                <c:ptCount val="4"/>
                <c:pt idx="0">
                  <c:v>Present</c:v>
                </c:pt>
                <c:pt idx="1">
                  <c:v>Reversed</c:v>
                </c:pt>
                <c:pt idx="2">
                  <c:v>No stoma</c:v>
                </c:pt>
                <c:pt idx="3">
                  <c:v>No response</c:v>
                </c:pt>
              </c:strCache>
            </c:strRef>
          </c:cat>
          <c:val>
            <c:numRef>
              <c:f>'characteristics data'!$J$36:$J$39</c:f>
              <c:numCache>
                <c:formatCode>0.0%</c:formatCode>
                <c:ptCount val="4"/>
                <c:pt idx="0">
                  <c:v>0.42425145240577983</c:v>
                </c:pt>
                <c:pt idx="1">
                  <c:v>0.30850588410546703</c:v>
                </c:pt>
                <c:pt idx="2">
                  <c:v>0.21257262028899152</c:v>
                </c:pt>
                <c:pt idx="3">
                  <c:v>5.4670043199761653E-2</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data'!$C$36:$C$39</c:f>
              <c:strCache>
                <c:ptCount val="4"/>
                <c:pt idx="0">
                  <c:v>Present</c:v>
                </c:pt>
                <c:pt idx="1">
                  <c:v>Reversed</c:v>
                </c:pt>
                <c:pt idx="2">
                  <c:v>No stoma</c:v>
                </c:pt>
                <c:pt idx="3">
                  <c:v>No response</c:v>
                </c:pt>
              </c:strCache>
            </c:strRef>
          </c:cat>
          <c:val>
            <c:numRef>
              <c:f>'characteristics data'!$L$36:$L$39</c:f>
              <c:numCache>
                <c:formatCode>0.0%</c:formatCode>
                <c:ptCount val="4"/>
                <c:pt idx="0">
                  <c:v>0.20580680671498028</c:v>
                </c:pt>
                <c:pt idx="1">
                  <c:v>0.15493991376937896</c:v>
                </c:pt>
                <c:pt idx="2">
                  <c:v>0.54219796348958815</c:v>
                </c:pt>
                <c:pt idx="3">
                  <c:v>9.7055316026052663E-2</c:v>
                </c:pt>
              </c:numCache>
            </c:numRef>
          </c:val>
        </c:ser>
        <c:dLbls>
          <c:showLegendKey val="0"/>
          <c:showVal val="0"/>
          <c:showCatName val="0"/>
          <c:showSerName val="0"/>
          <c:showPercent val="0"/>
          <c:showBubbleSize val="0"/>
        </c:dLbls>
        <c:gapWidth val="150"/>
        <c:axId val="105261696"/>
        <c:axId val="105267584"/>
      </c:barChart>
      <c:catAx>
        <c:axId val="105261696"/>
        <c:scaling>
          <c:orientation val="minMax"/>
        </c:scaling>
        <c:delete val="0"/>
        <c:axPos val="b"/>
        <c:majorTickMark val="out"/>
        <c:minorTickMark val="none"/>
        <c:tickLblPos val="nextTo"/>
        <c:txPr>
          <a:bodyPr rot="0" vert="horz"/>
          <a:lstStyle/>
          <a:p>
            <a:pPr>
              <a:defRPr sz="800"/>
            </a:pPr>
            <a:endParaRPr lang="en-US"/>
          </a:p>
        </c:txPr>
        <c:crossAx val="105267584"/>
        <c:crosses val="autoZero"/>
        <c:auto val="1"/>
        <c:lblAlgn val="ctr"/>
        <c:lblOffset val="100"/>
        <c:noMultiLvlLbl val="0"/>
      </c:catAx>
      <c:valAx>
        <c:axId val="10526758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261696"/>
        <c:crosses val="autoZero"/>
        <c:crossBetween val="between"/>
        <c:majorUnit val="0.2"/>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treatment type</a:t>
            </a:r>
            <a:endParaRPr lang="en-GB" sz="1200"/>
          </a:p>
        </c:rich>
      </c:tx>
      <c:overlay val="1"/>
    </c:title>
    <c:autoTitleDeleted val="0"/>
    <c:plotArea>
      <c:layout>
        <c:manualLayout>
          <c:layoutTarget val="inner"/>
          <c:xMode val="edge"/>
          <c:yMode val="edge"/>
          <c:x val="0.11409941657706213"/>
          <c:y val="0.26962479414693841"/>
          <c:w val="0.84481638768445566"/>
          <c:h val="0.48366936149865075"/>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data'!$C$41:$C$46</c:f>
              <c:strCache>
                <c:ptCount val="6"/>
                <c:pt idx="0">
                  <c:v>Surgery alone</c:v>
                </c:pt>
                <c:pt idx="1">
                  <c:v>Surgery + chemo</c:v>
                </c:pt>
                <c:pt idx="2">
                  <c:v>Surgery + chemo + radio</c:v>
                </c:pt>
                <c:pt idx="3">
                  <c:v>Surgery + radio</c:v>
                </c:pt>
                <c:pt idx="4">
                  <c:v>Other</c:v>
                </c:pt>
                <c:pt idx="5">
                  <c:v>No response</c:v>
                </c:pt>
              </c:strCache>
            </c:strRef>
          </c:cat>
          <c:val>
            <c:numRef>
              <c:f>'characteristics data'!$F$41:$F$46</c:f>
              <c:numCache>
                <c:formatCode>0.0%</c:formatCode>
                <c:ptCount val="6"/>
                <c:pt idx="0">
                  <c:v>0.54842748766295946</c:v>
                </c:pt>
                <c:pt idx="1">
                  <c:v>0.35589600058923176</c:v>
                </c:pt>
                <c:pt idx="2">
                  <c:v>2.4011195403992044E-2</c:v>
                </c:pt>
                <c:pt idx="3">
                  <c:v>6.7025116005008474E-3</c:v>
                </c:pt>
                <c:pt idx="4">
                  <c:v>4.1319879207483243E-2</c:v>
                </c:pt>
                <c:pt idx="5">
                  <c:v>2.3642925535832658E-2</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data'!$C$41:$C$46</c:f>
              <c:strCache>
                <c:ptCount val="6"/>
                <c:pt idx="0">
                  <c:v>Surgery alone</c:v>
                </c:pt>
                <c:pt idx="1">
                  <c:v>Surgery + chemo</c:v>
                </c:pt>
                <c:pt idx="2">
                  <c:v>Surgery + chemo + radio</c:v>
                </c:pt>
                <c:pt idx="3">
                  <c:v>Surgery + radio</c:v>
                </c:pt>
                <c:pt idx="4">
                  <c:v>Other</c:v>
                </c:pt>
                <c:pt idx="5">
                  <c:v>No response</c:v>
                </c:pt>
              </c:strCache>
            </c:strRef>
          </c:cat>
          <c:val>
            <c:numRef>
              <c:f>'characteristics data'!$H$41:$H$46</c:f>
              <c:numCache>
                <c:formatCode>0.0%</c:formatCode>
                <c:ptCount val="6"/>
                <c:pt idx="0">
                  <c:v>0.42989417989417988</c:v>
                </c:pt>
                <c:pt idx="1">
                  <c:v>0.34589947089947087</c:v>
                </c:pt>
                <c:pt idx="2">
                  <c:v>0.11970899470899471</c:v>
                </c:pt>
                <c:pt idx="3">
                  <c:v>3.0423280423280422E-2</c:v>
                </c:pt>
                <c:pt idx="4">
                  <c:v>5.0925925925925923E-2</c:v>
                </c:pt>
                <c:pt idx="5">
                  <c:v>2.3148148148148147E-2</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data'!$C$41:$C$46</c:f>
              <c:strCache>
                <c:ptCount val="6"/>
                <c:pt idx="0">
                  <c:v>Surgery alone</c:v>
                </c:pt>
                <c:pt idx="1">
                  <c:v>Surgery + chemo</c:v>
                </c:pt>
                <c:pt idx="2">
                  <c:v>Surgery + chemo + radio</c:v>
                </c:pt>
                <c:pt idx="3">
                  <c:v>Surgery + radio</c:v>
                </c:pt>
                <c:pt idx="4">
                  <c:v>Other</c:v>
                </c:pt>
                <c:pt idx="5">
                  <c:v>No response</c:v>
                </c:pt>
              </c:strCache>
            </c:strRef>
          </c:cat>
          <c:val>
            <c:numRef>
              <c:f>'characteristics data'!$J$41:$J$46</c:f>
              <c:numCache>
                <c:formatCode>0.0%</c:formatCode>
                <c:ptCount val="6"/>
                <c:pt idx="0">
                  <c:v>0.29673767317145838</c:v>
                </c:pt>
                <c:pt idx="1">
                  <c:v>0.13108893192313423</c:v>
                </c:pt>
                <c:pt idx="2">
                  <c:v>0.36302696260986145</c:v>
                </c:pt>
                <c:pt idx="3">
                  <c:v>0.1036794279755698</c:v>
                </c:pt>
                <c:pt idx="4">
                  <c:v>8.7889170266646804E-2</c:v>
                </c:pt>
                <c:pt idx="5">
                  <c:v>1.7577834053329362E-2</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data'!$C$41:$C$46</c:f>
              <c:strCache>
                <c:ptCount val="6"/>
                <c:pt idx="0">
                  <c:v>Surgery alone</c:v>
                </c:pt>
                <c:pt idx="1">
                  <c:v>Surgery + chemo</c:v>
                </c:pt>
                <c:pt idx="2">
                  <c:v>Surgery + chemo + radio</c:v>
                </c:pt>
                <c:pt idx="3">
                  <c:v>Surgery + radio</c:v>
                </c:pt>
                <c:pt idx="4">
                  <c:v>Other</c:v>
                </c:pt>
                <c:pt idx="5">
                  <c:v>No response</c:v>
                </c:pt>
              </c:strCache>
            </c:strRef>
          </c:cat>
          <c:val>
            <c:numRef>
              <c:f>'characteristics data'!$L$41:$L$46</c:f>
              <c:numCache>
                <c:formatCode>0.0%</c:formatCode>
                <c:ptCount val="6"/>
                <c:pt idx="0">
                  <c:v>0.46270984313365748</c:v>
                </c:pt>
                <c:pt idx="1">
                  <c:v>0.2859829373451977</c:v>
                </c:pt>
                <c:pt idx="2">
                  <c:v>0.13503348316668196</c:v>
                </c:pt>
                <c:pt idx="3">
                  <c:v>3.820750389872489E-2</c:v>
                </c:pt>
                <c:pt idx="4">
                  <c:v>5.1738372626364555E-2</c:v>
                </c:pt>
                <c:pt idx="5">
                  <c:v>2.1741124667461701E-2</c:v>
                </c:pt>
              </c:numCache>
            </c:numRef>
          </c:val>
        </c:ser>
        <c:dLbls>
          <c:showLegendKey val="0"/>
          <c:showVal val="0"/>
          <c:showCatName val="0"/>
          <c:showSerName val="0"/>
          <c:showPercent val="0"/>
          <c:showBubbleSize val="0"/>
        </c:dLbls>
        <c:gapWidth val="150"/>
        <c:axId val="105310848"/>
        <c:axId val="105316736"/>
      </c:barChart>
      <c:catAx>
        <c:axId val="105310848"/>
        <c:scaling>
          <c:orientation val="minMax"/>
        </c:scaling>
        <c:delete val="0"/>
        <c:axPos val="b"/>
        <c:majorTickMark val="out"/>
        <c:minorTickMark val="none"/>
        <c:tickLblPos val="nextTo"/>
        <c:txPr>
          <a:bodyPr rot="0" vert="horz"/>
          <a:lstStyle/>
          <a:p>
            <a:pPr>
              <a:defRPr sz="800"/>
            </a:pPr>
            <a:endParaRPr lang="en-US"/>
          </a:p>
        </c:txPr>
        <c:crossAx val="105316736"/>
        <c:crosses val="autoZero"/>
        <c:auto val="1"/>
        <c:lblAlgn val="ctr"/>
        <c:lblOffset val="100"/>
        <c:noMultiLvlLbl val="0"/>
      </c:catAx>
      <c:valAx>
        <c:axId val="10531673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310848"/>
        <c:crosses val="autoZero"/>
        <c:crossBetween val="between"/>
        <c:majorUnit val="0.2"/>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Characteristics by number of LTC</a:t>
            </a:r>
          </a:p>
        </c:rich>
      </c:tx>
      <c:overlay val="1"/>
    </c:title>
    <c:autoTitleDeleted val="0"/>
    <c:plotArea>
      <c:layout>
        <c:manualLayout>
          <c:layoutTarget val="inner"/>
          <c:xMode val="edge"/>
          <c:yMode val="edge"/>
          <c:x val="0.11409941657706213"/>
          <c:y val="0.26962479414693841"/>
          <c:w val="0.84481638768445566"/>
          <c:h val="0.62080157551472182"/>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data'!$C$48:$C$52</c:f>
              <c:strCache>
                <c:ptCount val="5"/>
                <c:pt idx="0">
                  <c:v>None</c:v>
                </c:pt>
                <c:pt idx="1">
                  <c:v>1</c:v>
                </c:pt>
                <c:pt idx="2">
                  <c:v>2</c:v>
                </c:pt>
                <c:pt idx="3">
                  <c:v>≥3</c:v>
                </c:pt>
                <c:pt idx="4">
                  <c:v>No response</c:v>
                </c:pt>
              </c:strCache>
            </c:strRef>
          </c:cat>
          <c:val>
            <c:numRef>
              <c:f>'characteristics data'!$F$48:$F$52</c:f>
              <c:numCache>
                <c:formatCode>0.0%</c:formatCode>
                <c:ptCount val="5"/>
                <c:pt idx="0">
                  <c:v>0.20254842748766297</c:v>
                </c:pt>
                <c:pt idx="1">
                  <c:v>0.2873241511379539</c:v>
                </c:pt>
                <c:pt idx="2">
                  <c:v>0.211534212270752</c:v>
                </c:pt>
                <c:pt idx="3">
                  <c:v>0.24828754511305884</c:v>
                </c:pt>
                <c:pt idx="4">
                  <c:v>5.0305663990572291E-2</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data'!$C$48:$C$52</c:f>
              <c:strCache>
                <c:ptCount val="5"/>
                <c:pt idx="0">
                  <c:v>None</c:v>
                </c:pt>
                <c:pt idx="1">
                  <c:v>1</c:v>
                </c:pt>
                <c:pt idx="2">
                  <c:v>2</c:v>
                </c:pt>
                <c:pt idx="3">
                  <c:v>≥3</c:v>
                </c:pt>
                <c:pt idx="4">
                  <c:v>No response</c:v>
                </c:pt>
              </c:strCache>
            </c:strRef>
          </c:cat>
          <c:val>
            <c:numRef>
              <c:f>'characteristics data'!$H$48:$H$52</c:f>
              <c:numCache>
                <c:formatCode>0.0%</c:formatCode>
                <c:ptCount val="5"/>
                <c:pt idx="0">
                  <c:v>0.21097883597883599</c:v>
                </c:pt>
                <c:pt idx="1">
                  <c:v>0.32010582010582012</c:v>
                </c:pt>
                <c:pt idx="2">
                  <c:v>0.20833333333333334</c:v>
                </c:pt>
                <c:pt idx="3">
                  <c:v>0.20304232804232805</c:v>
                </c:pt>
                <c:pt idx="4">
                  <c:v>5.7539682539682536E-2</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data'!$C$48:$C$52</c:f>
              <c:strCache>
                <c:ptCount val="5"/>
                <c:pt idx="0">
                  <c:v>None</c:v>
                </c:pt>
                <c:pt idx="1">
                  <c:v>1</c:v>
                </c:pt>
                <c:pt idx="2">
                  <c:v>2</c:v>
                </c:pt>
                <c:pt idx="3">
                  <c:v>≥3</c:v>
                </c:pt>
                <c:pt idx="4">
                  <c:v>No response</c:v>
                </c:pt>
              </c:strCache>
            </c:strRef>
          </c:cat>
          <c:val>
            <c:numRef>
              <c:f>'characteristics data'!$J$48:$J$52</c:f>
              <c:numCache>
                <c:formatCode>0.0%</c:formatCode>
                <c:ptCount val="5"/>
                <c:pt idx="0">
                  <c:v>0.23566214807090718</c:v>
                </c:pt>
                <c:pt idx="1">
                  <c:v>0.31148517801281095</c:v>
                </c:pt>
                <c:pt idx="2">
                  <c:v>0.19901683301057649</c:v>
                </c:pt>
                <c:pt idx="3">
                  <c:v>0.19410099806345896</c:v>
                </c:pt>
                <c:pt idx="4">
                  <c:v>5.9734842842246387E-2</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data'!$C$48:$C$52</c:f>
              <c:strCache>
                <c:ptCount val="5"/>
                <c:pt idx="0">
                  <c:v>None</c:v>
                </c:pt>
                <c:pt idx="1">
                  <c:v>1</c:v>
                </c:pt>
                <c:pt idx="2">
                  <c:v>2</c:v>
                </c:pt>
                <c:pt idx="3">
                  <c:v>≥3</c:v>
                </c:pt>
                <c:pt idx="4">
                  <c:v>No response</c:v>
                </c:pt>
              </c:strCache>
            </c:strRef>
          </c:cat>
          <c:val>
            <c:numRef>
              <c:f>'characteristics data'!$L$48:$L$52</c:f>
              <c:numCache>
                <c:formatCode>0.0%</c:formatCode>
                <c:ptCount val="5"/>
                <c:pt idx="0">
                  <c:v>0.21332905238051555</c:v>
                </c:pt>
                <c:pt idx="1">
                  <c:v>0.297036969085405</c:v>
                </c:pt>
                <c:pt idx="2">
                  <c:v>0.20745803137326851</c:v>
                </c:pt>
                <c:pt idx="3">
                  <c:v>0.22846527841482434</c:v>
                </c:pt>
                <c:pt idx="4">
                  <c:v>5.3710668745986609E-2</c:v>
                </c:pt>
              </c:numCache>
            </c:numRef>
          </c:val>
        </c:ser>
        <c:dLbls>
          <c:showLegendKey val="0"/>
          <c:showVal val="0"/>
          <c:showCatName val="0"/>
          <c:showSerName val="0"/>
          <c:showPercent val="0"/>
          <c:showBubbleSize val="0"/>
        </c:dLbls>
        <c:gapWidth val="150"/>
        <c:axId val="105360000"/>
        <c:axId val="105361792"/>
      </c:barChart>
      <c:catAx>
        <c:axId val="105360000"/>
        <c:scaling>
          <c:orientation val="minMax"/>
        </c:scaling>
        <c:delete val="0"/>
        <c:axPos val="b"/>
        <c:majorTickMark val="out"/>
        <c:minorTickMark val="none"/>
        <c:tickLblPos val="nextTo"/>
        <c:txPr>
          <a:bodyPr rot="0" vert="horz"/>
          <a:lstStyle/>
          <a:p>
            <a:pPr>
              <a:defRPr/>
            </a:pPr>
            <a:endParaRPr lang="en-US"/>
          </a:p>
        </c:txPr>
        <c:crossAx val="105361792"/>
        <c:crosses val="autoZero"/>
        <c:auto val="1"/>
        <c:lblAlgn val="ctr"/>
        <c:lblOffset val="100"/>
        <c:noMultiLvlLbl val="0"/>
      </c:catAx>
      <c:valAx>
        <c:axId val="10536179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105360000"/>
        <c:crosses val="autoZero"/>
        <c:crossBetween val="between"/>
        <c:majorUnit val="0.2"/>
      </c:valAx>
    </c:plotArea>
    <c:legend>
      <c:legendPos val="t"/>
      <c:layout>
        <c:manualLayout>
          <c:xMode val="edge"/>
          <c:yMode val="edge"/>
          <c:x val="9.0892809038197533E-2"/>
          <c:y val="0.16016670029746988"/>
          <c:w val="0.81821438192360496"/>
          <c:h val="9.3428405444284601E-2"/>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age - Colon</a:t>
            </a:r>
          </a:p>
        </c:rich>
      </c:tx>
      <c:layout>
        <c:manualLayout>
          <c:xMode val="edge"/>
          <c:yMode val="edge"/>
          <c:x val="0.20058653673995336"/>
          <c:y val="0.15857693107978982"/>
        </c:manualLayout>
      </c:layout>
      <c:overlay val="1"/>
    </c:title>
    <c:autoTitleDeleted val="0"/>
    <c:plotArea>
      <c:layout>
        <c:manualLayout>
          <c:layoutTarget val="inner"/>
          <c:xMode val="edge"/>
          <c:yMode val="edge"/>
          <c:x val="0.13418042344868791"/>
          <c:y val="0.13551259842519686"/>
          <c:w val="0.83361179119413786"/>
          <c:h val="0.7777787401574802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30.1% </a:t>
                    </a:r>
                    <a:r>
                      <a:rPr lang="en-US" sz="1050" i="1"/>
                      <a:t>(n=309</a:t>
                    </a:r>
                    <a:r>
                      <a:rPr lang="en-US" sz="1050"/>
                      <a:t>)</a:t>
                    </a:r>
                    <a:endParaRPr lang="en-US"/>
                  </a:p>
                </c:rich>
              </c:tx>
              <c:dLblPos val="inBase"/>
              <c:showLegendKey val="0"/>
              <c:showVal val="1"/>
              <c:showCatName val="0"/>
              <c:showSerName val="0"/>
              <c:showPercent val="0"/>
              <c:showBubbleSize val="0"/>
            </c:dLbl>
            <c:dLbl>
              <c:idx val="1"/>
              <c:tx>
                <c:rich>
                  <a:bodyPr/>
                  <a:lstStyle/>
                  <a:p>
                    <a:r>
                      <a:rPr lang="en-US" sz="1050"/>
                      <a:t>40.0% (</a:t>
                    </a:r>
                    <a:r>
                      <a:rPr lang="en-US" sz="1050" i="1"/>
                      <a:t>n=1,138)</a:t>
                    </a:r>
                    <a:endParaRPr lang="en-US" i="1"/>
                  </a:p>
                </c:rich>
              </c:tx>
              <c:dLblPos val="inBase"/>
              <c:showLegendKey val="0"/>
              <c:showVal val="1"/>
              <c:showCatName val="0"/>
              <c:showSerName val="0"/>
              <c:showPercent val="0"/>
              <c:showBubbleSize val="0"/>
            </c:dLbl>
            <c:dLbl>
              <c:idx val="2"/>
              <c:tx>
                <c:rich>
                  <a:bodyPr/>
                  <a:lstStyle/>
                  <a:p>
                    <a:r>
                      <a:rPr lang="en-US" sz="1050"/>
                      <a:t>42.8% </a:t>
                    </a:r>
                    <a:r>
                      <a:rPr lang="en-US" sz="1050" i="1"/>
                      <a:t>(n=2,001)</a:t>
                    </a:r>
                    <a:endParaRPr lang="en-US" i="1"/>
                  </a:p>
                </c:rich>
              </c:tx>
              <c:dLblPos val="inBase"/>
              <c:showLegendKey val="0"/>
              <c:showVal val="1"/>
              <c:showCatName val="0"/>
              <c:showSerName val="0"/>
              <c:showPercent val="0"/>
              <c:showBubbleSize val="0"/>
            </c:dLbl>
            <c:dLbl>
              <c:idx val="3"/>
              <c:tx>
                <c:rich>
                  <a:bodyPr/>
                  <a:lstStyle/>
                  <a:p>
                    <a:r>
                      <a:rPr lang="en-US" sz="1050"/>
                      <a:t>32.5% </a:t>
                    </a:r>
                    <a:r>
                      <a:rPr lang="en-US" sz="1050" i="1"/>
                      <a:t>(n=1,176)</a:t>
                    </a:r>
                    <a:endParaRPr lang="en-US" i="1"/>
                  </a:p>
                </c:rich>
              </c:tx>
              <c:dLblPos val="inBase"/>
              <c:showLegendKey val="0"/>
              <c:showVal val="1"/>
              <c:showCatName val="0"/>
              <c:showSerName val="0"/>
              <c:showPercent val="0"/>
              <c:showBubbleSize val="0"/>
            </c:dLbl>
            <c:dLbl>
              <c:idx val="4"/>
              <c:tx>
                <c:rich>
                  <a:bodyPr/>
                  <a:lstStyle/>
                  <a:p>
                    <a:r>
                      <a:rPr lang="en-US" sz="1050"/>
                      <a:t>20.5% </a:t>
                    </a:r>
                    <a:r>
                      <a:rPr lang="en-US" sz="1050" i="1"/>
                      <a:t>(n=155)</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DATA_charts'!$B$3:$B$7</c:f>
              <c:strCache>
                <c:ptCount val="5"/>
                <c:pt idx="0">
                  <c:v>&lt;55 years</c:v>
                </c:pt>
                <c:pt idx="1">
                  <c:v>55-64 years</c:v>
                </c:pt>
                <c:pt idx="2">
                  <c:v>65-74 years</c:v>
                </c:pt>
                <c:pt idx="3">
                  <c:v>75-84 years</c:v>
                </c:pt>
                <c:pt idx="4">
                  <c:v>85+ years</c:v>
                </c:pt>
              </c:strCache>
            </c:strRef>
          </c:cat>
          <c:val>
            <c:numRef>
              <c:f>'NATIONAL DATA_charts'!$C$3:$C$7</c:f>
              <c:numCache>
                <c:formatCode>0.0%</c:formatCode>
                <c:ptCount val="5"/>
                <c:pt idx="0">
                  <c:v>0.30058365758754862</c:v>
                </c:pt>
                <c:pt idx="1">
                  <c:v>0.39985945186226285</c:v>
                </c:pt>
                <c:pt idx="2">
                  <c:v>0.428204579499251</c:v>
                </c:pt>
                <c:pt idx="3">
                  <c:v>0.32513132430190766</c:v>
                </c:pt>
                <c:pt idx="4">
                  <c:v>0.20502645502645503</c:v>
                </c:pt>
              </c:numCache>
            </c:numRef>
          </c:val>
        </c:ser>
        <c:dLbls>
          <c:showLegendKey val="0"/>
          <c:showVal val="0"/>
          <c:showCatName val="0"/>
          <c:showSerName val="0"/>
          <c:showPercent val="0"/>
          <c:showBubbleSize val="0"/>
        </c:dLbls>
        <c:gapWidth val="0"/>
        <c:axId val="102832768"/>
        <c:axId val="102842752"/>
      </c:barChart>
      <c:catAx>
        <c:axId val="102832768"/>
        <c:scaling>
          <c:orientation val="minMax"/>
        </c:scaling>
        <c:delete val="0"/>
        <c:axPos val="b"/>
        <c:majorTickMark val="out"/>
        <c:minorTickMark val="none"/>
        <c:tickLblPos val="nextTo"/>
        <c:txPr>
          <a:bodyPr/>
          <a:lstStyle/>
          <a:p>
            <a:pPr>
              <a:defRPr sz="800"/>
            </a:pPr>
            <a:endParaRPr lang="en-US"/>
          </a:p>
        </c:txPr>
        <c:crossAx val="102842752"/>
        <c:crosses val="autoZero"/>
        <c:auto val="1"/>
        <c:lblAlgn val="ctr"/>
        <c:lblOffset val="100"/>
        <c:noMultiLvlLbl val="0"/>
      </c:catAx>
      <c:valAx>
        <c:axId val="10284275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283276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age - Rectosigmoid</a:t>
            </a:r>
          </a:p>
        </c:rich>
      </c:tx>
      <c:layout>
        <c:manualLayout>
          <c:xMode val="edge"/>
          <c:yMode val="edge"/>
          <c:x val="0.24787480163385583"/>
          <c:y val="0.13053698231480973"/>
        </c:manualLayout>
      </c:layout>
      <c:overlay val="1"/>
    </c:title>
    <c:autoTitleDeleted val="0"/>
    <c:plotArea>
      <c:layout>
        <c:manualLayout>
          <c:layoutTarget val="inner"/>
          <c:xMode val="edge"/>
          <c:yMode val="edge"/>
          <c:x val="0.13028284678438704"/>
          <c:y val="0.11504868949691834"/>
          <c:w val="0.8344716837848134"/>
          <c:h val="0.80357079837913425"/>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28.9%</a:t>
                    </a:r>
                  </a:p>
                  <a:p>
                    <a:r>
                      <a:rPr lang="en-US" sz="1050"/>
                      <a:t> </a:t>
                    </a:r>
                    <a:r>
                      <a:rPr lang="en-US" sz="1050" i="1"/>
                      <a:t>(n=48)</a:t>
                    </a:r>
                    <a:endParaRPr lang="en-US" i="1"/>
                  </a:p>
                </c:rich>
              </c:tx>
              <c:dLblPos val="inBase"/>
              <c:showLegendKey val="0"/>
              <c:showVal val="1"/>
              <c:showCatName val="0"/>
              <c:showSerName val="0"/>
              <c:showPercent val="0"/>
              <c:showBubbleSize val="0"/>
            </c:dLbl>
            <c:dLbl>
              <c:idx val="1"/>
              <c:tx>
                <c:rich>
                  <a:bodyPr/>
                  <a:lstStyle/>
                  <a:p>
                    <a:r>
                      <a:rPr lang="en-US" sz="1050"/>
                      <a:t>37.8% </a:t>
                    </a:r>
                    <a:r>
                      <a:rPr lang="en-US" sz="1050" i="1"/>
                      <a:t>(n=141)</a:t>
                    </a:r>
                    <a:endParaRPr lang="en-US" i="1"/>
                  </a:p>
                </c:rich>
              </c:tx>
              <c:dLblPos val="inBase"/>
              <c:showLegendKey val="0"/>
              <c:showVal val="1"/>
              <c:showCatName val="0"/>
              <c:showSerName val="0"/>
              <c:showPercent val="0"/>
              <c:showBubbleSize val="0"/>
            </c:dLbl>
            <c:dLbl>
              <c:idx val="2"/>
              <c:tx>
                <c:rich>
                  <a:bodyPr/>
                  <a:lstStyle/>
                  <a:p>
                    <a:r>
                      <a:rPr lang="en-US" sz="1050"/>
                      <a:t>44.1% </a:t>
                    </a:r>
                    <a:r>
                      <a:rPr lang="en-US" sz="1050" i="1"/>
                      <a:t>(n=237)</a:t>
                    </a:r>
                    <a:endParaRPr lang="en-US" i="1"/>
                  </a:p>
                </c:rich>
              </c:tx>
              <c:dLblPos val="inBase"/>
              <c:showLegendKey val="0"/>
              <c:showVal val="1"/>
              <c:showCatName val="0"/>
              <c:showSerName val="0"/>
              <c:showPercent val="0"/>
              <c:showBubbleSize val="0"/>
            </c:dLbl>
            <c:dLbl>
              <c:idx val="3"/>
              <c:tx>
                <c:rich>
                  <a:bodyPr/>
                  <a:lstStyle/>
                  <a:p>
                    <a:r>
                      <a:rPr lang="en-US" sz="1050"/>
                      <a:t>26.8% </a:t>
                    </a:r>
                  </a:p>
                  <a:p>
                    <a:r>
                      <a:rPr lang="en-US" sz="1050" i="1"/>
                      <a:t>(n=88)</a:t>
                    </a:r>
                    <a:endParaRPr lang="en-US" i="1"/>
                  </a:p>
                </c:rich>
              </c:tx>
              <c:dLblPos val="inBase"/>
              <c:showLegendKey val="0"/>
              <c:showVal val="1"/>
              <c:showCatName val="0"/>
              <c:showSerName val="0"/>
              <c:showPercent val="0"/>
              <c:showBubbleSize val="0"/>
            </c:dLbl>
            <c:dLbl>
              <c:idx val="4"/>
              <c:tx>
                <c:rich>
                  <a:bodyPr/>
                  <a:lstStyle/>
                  <a:p>
                    <a:r>
                      <a:rPr lang="en-US" sz="1050"/>
                      <a:t>26.3%</a:t>
                    </a:r>
                  </a:p>
                  <a:p>
                    <a:r>
                      <a:rPr lang="en-US" sz="1050" i="1"/>
                      <a:t> (n=15)</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DATA_charts'!$B$3:$B$7</c:f>
              <c:strCache>
                <c:ptCount val="5"/>
                <c:pt idx="0">
                  <c:v>&lt;55 years</c:v>
                </c:pt>
                <c:pt idx="1">
                  <c:v>55-64 years</c:v>
                </c:pt>
                <c:pt idx="2">
                  <c:v>65-74 years</c:v>
                </c:pt>
                <c:pt idx="3">
                  <c:v>75-84 years</c:v>
                </c:pt>
                <c:pt idx="4">
                  <c:v>85+ years</c:v>
                </c:pt>
              </c:strCache>
            </c:strRef>
          </c:cat>
          <c:val>
            <c:numRef>
              <c:f>'NATIONAL DATA_charts'!$D$3:$D$7</c:f>
              <c:numCache>
                <c:formatCode>0.0%</c:formatCode>
                <c:ptCount val="5"/>
                <c:pt idx="0">
                  <c:v>0.28915662650602408</c:v>
                </c:pt>
                <c:pt idx="1">
                  <c:v>0.37801608579088469</c:v>
                </c:pt>
                <c:pt idx="2">
                  <c:v>0.44134078212290501</c:v>
                </c:pt>
                <c:pt idx="3">
                  <c:v>0.26829268292682928</c:v>
                </c:pt>
                <c:pt idx="4">
                  <c:v>0.26315789473684209</c:v>
                </c:pt>
              </c:numCache>
            </c:numRef>
          </c:val>
        </c:ser>
        <c:dLbls>
          <c:showLegendKey val="0"/>
          <c:showVal val="0"/>
          <c:showCatName val="0"/>
          <c:showSerName val="0"/>
          <c:showPercent val="0"/>
          <c:showBubbleSize val="0"/>
        </c:dLbls>
        <c:gapWidth val="0"/>
        <c:axId val="102879616"/>
        <c:axId val="102881152"/>
      </c:barChart>
      <c:catAx>
        <c:axId val="102879616"/>
        <c:scaling>
          <c:orientation val="minMax"/>
        </c:scaling>
        <c:delete val="0"/>
        <c:axPos val="b"/>
        <c:majorTickMark val="out"/>
        <c:minorTickMark val="none"/>
        <c:tickLblPos val="nextTo"/>
        <c:txPr>
          <a:bodyPr/>
          <a:lstStyle/>
          <a:p>
            <a:pPr>
              <a:defRPr sz="800"/>
            </a:pPr>
            <a:endParaRPr lang="en-US"/>
          </a:p>
        </c:txPr>
        <c:crossAx val="102881152"/>
        <c:crosses val="autoZero"/>
        <c:auto val="1"/>
        <c:lblAlgn val="ctr"/>
        <c:lblOffset val="100"/>
        <c:noMultiLvlLbl val="0"/>
      </c:catAx>
      <c:valAx>
        <c:axId val="10288115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28796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age - Rectum</a:t>
            </a:r>
          </a:p>
        </c:rich>
      </c:tx>
      <c:layout>
        <c:manualLayout>
          <c:xMode val="edge"/>
          <c:yMode val="edge"/>
          <c:x val="0.18994722219185167"/>
          <c:y val="0.1339198375655743"/>
        </c:manualLayout>
      </c:layout>
      <c:overlay val="1"/>
    </c:title>
    <c:autoTitleDeleted val="0"/>
    <c:plotArea>
      <c:layout>
        <c:manualLayout>
          <c:layoutTarget val="inner"/>
          <c:xMode val="edge"/>
          <c:yMode val="edge"/>
          <c:x val="0.12161322056506352"/>
          <c:y val="0.11954849161330436"/>
          <c:w val="0.83317844350598014"/>
          <c:h val="0.7944365205953248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24.2% </a:t>
                    </a:r>
                    <a:r>
                      <a:rPr lang="en-US" sz="1050" i="1"/>
                      <a:t>(n=195)</a:t>
                    </a:r>
                    <a:endParaRPr lang="en-US" i="1"/>
                  </a:p>
                </c:rich>
              </c:tx>
              <c:dLblPos val="inBase"/>
              <c:showLegendKey val="0"/>
              <c:showVal val="1"/>
              <c:showCatName val="0"/>
              <c:showSerName val="0"/>
              <c:showPercent val="0"/>
              <c:showBubbleSize val="0"/>
            </c:dLbl>
            <c:dLbl>
              <c:idx val="1"/>
              <c:tx>
                <c:rich>
                  <a:bodyPr/>
                  <a:lstStyle/>
                  <a:p>
                    <a:r>
                      <a:rPr lang="en-US" sz="1050"/>
                      <a:t>29.4% </a:t>
                    </a:r>
                    <a:r>
                      <a:rPr lang="en-US" sz="1050" i="1"/>
                      <a:t>(n=523)</a:t>
                    </a:r>
                    <a:endParaRPr lang="en-US" i="1"/>
                  </a:p>
                </c:rich>
              </c:tx>
              <c:dLblPos val="inBase"/>
              <c:showLegendKey val="0"/>
              <c:showVal val="1"/>
              <c:showCatName val="0"/>
              <c:showSerName val="0"/>
              <c:showPercent val="0"/>
              <c:showBubbleSize val="0"/>
            </c:dLbl>
            <c:dLbl>
              <c:idx val="2"/>
              <c:tx>
                <c:rich>
                  <a:bodyPr/>
                  <a:lstStyle/>
                  <a:p>
                    <a:r>
                      <a:rPr lang="en-US" sz="1050"/>
                      <a:t>33.2% </a:t>
                    </a:r>
                    <a:r>
                      <a:rPr lang="en-US" sz="1050" i="1"/>
                      <a:t>(n=759)</a:t>
                    </a:r>
                    <a:endParaRPr lang="en-US" i="1"/>
                  </a:p>
                </c:rich>
              </c:tx>
              <c:dLblPos val="inBase"/>
              <c:showLegendKey val="0"/>
              <c:showVal val="1"/>
              <c:showCatName val="0"/>
              <c:showSerName val="0"/>
              <c:showPercent val="0"/>
              <c:showBubbleSize val="0"/>
            </c:dLbl>
            <c:dLbl>
              <c:idx val="3"/>
              <c:tx>
                <c:rich>
                  <a:bodyPr/>
                  <a:lstStyle/>
                  <a:p>
                    <a:r>
                      <a:rPr lang="en-US" sz="1050"/>
                      <a:t>26.0% </a:t>
                    </a:r>
                    <a:r>
                      <a:rPr lang="en-US" sz="1050" i="1"/>
                      <a:t>(n=343)</a:t>
                    </a:r>
                    <a:endParaRPr lang="en-US" i="1"/>
                  </a:p>
                </c:rich>
              </c:tx>
              <c:dLblPos val="inBase"/>
              <c:showLegendKey val="0"/>
              <c:showVal val="1"/>
              <c:showCatName val="0"/>
              <c:showSerName val="0"/>
              <c:showPercent val="0"/>
              <c:showBubbleSize val="0"/>
            </c:dLbl>
            <c:dLbl>
              <c:idx val="4"/>
              <c:tx>
                <c:rich>
                  <a:bodyPr/>
                  <a:lstStyle/>
                  <a:p>
                    <a:r>
                      <a:rPr lang="en-US" sz="1050"/>
                      <a:t>19.6%</a:t>
                    </a:r>
                  </a:p>
                  <a:p>
                    <a:r>
                      <a:rPr lang="en-US" sz="1050"/>
                      <a:t> </a:t>
                    </a:r>
                    <a:r>
                      <a:rPr lang="en-US" sz="1050" i="1"/>
                      <a:t>(n=44)</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DATA_charts'!$B$3:$B$7</c:f>
              <c:strCache>
                <c:ptCount val="5"/>
                <c:pt idx="0">
                  <c:v>&lt;55 years</c:v>
                </c:pt>
                <c:pt idx="1">
                  <c:v>55-64 years</c:v>
                </c:pt>
                <c:pt idx="2">
                  <c:v>65-74 years</c:v>
                </c:pt>
                <c:pt idx="3">
                  <c:v>75-84 years</c:v>
                </c:pt>
                <c:pt idx="4">
                  <c:v>85+ years</c:v>
                </c:pt>
              </c:strCache>
            </c:strRef>
          </c:cat>
          <c:val>
            <c:numRef>
              <c:f>'NATIONAL DATA_charts'!$E$3:$E$7</c:f>
              <c:numCache>
                <c:formatCode>0.0%</c:formatCode>
                <c:ptCount val="5"/>
                <c:pt idx="0">
                  <c:v>0.24223602484472051</c:v>
                </c:pt>
                <c:pt idx="1">
                  <c:v>0.29398538504777966</c:v>
                </c:pt>
                <c:pt idx="2">
                  <c:v>0.33187581985133363</c:v>
                </c:pt>
                <c:pt idx="3">
                  <c:v>0.26044039483675019</c:v>
                </c:pt>
                <c:pt idx="4">
                  <c:v>0.19555555555555557</c:v>
                </c:pt>
              </c:numCache>
            </c:numRef>
          </c:val>
        </c:ser>
        <c:dLbls>
          <c:showLegendKey val="0"/>
          <c:showVal val="0"/>
          <c:showCatName val="0"/>
          <c:showSerName val="0"/>
          <c:showPercent val="0"/>
          <c:showBubbleSize val="0"/>
        </c:dLbls>
        <c:gapWidth val="0"/>
        <c:axId val="102909824"/>
        <c:axId val="102911360"/>
      </c:barChart>
      <c:catAx>
        <c:axId val="102909824"/>
        <c:scaling>
          <c:orientation val="minMax"/>
        </c:scaling>
        <c:delete val="0"/>
        <c:axPos val="b"/>
        <c:majorTickMark val="out"/>
        <c:minorTickMark val="none"/>
        <c:tickLblPos val="nextTo"/>
        <c:txPr>
          <a:bodyPr/>
          <a:lstStyle/>
          <a:p>
            <a:pPr>
              <a:defRPr sz="800"/>
            </a:pPr>
            <a:endParaRPr lang="en-US"/>
          </a:p>
        </c:txPr>
        <c:crossAx val="102911360"/>
        <c:crosses val="autoZero"/>
        <c:auto val="1"/>
        <c:lblAlgn val="ctr"/>
        <c:lblOffset val="100"/>
        <c:noMultiLvlLbl val="0"/>
      </c:catAx>
      <c:valAx>
        <c:axId val="10291136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290982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age -  Overall</a:t>
            </a:r>
          </a:p>
        </c:rich>
      </c:tx>
      <c:layout>
        <c:manualLayout>
          <c:xMode val="edge"/>
          <c:yMode val="edge"/>
          <c:x val="0.21182922339319751"/>
          <c:y val="0.14291929007931442"/>
        </c:manualLayout>
      </c:layout>
      <c:overlay val="1"/>
    </c:title>
    <c:autoTitleDeleted val="0"/>
    <c:plotArea>
      <c:layout>
        <c:manualLayout>
          <c:layoutTarget val="inner"/>
          <c:xMode val="edge"/>
          <c:yMode val="edge"/>
          <c:x val="0.13130068773608508"/>
          <c:y val="0.12895267718146547"/>
          <c:w val="0.83317848592287025"/>
          <c:h val="0.79031526502630001"/>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27.6% </a:t>
                    </a:r>
                    <a:r>
                      <a:rPr lang="en-US" sz="1050" i="1"/>
                      <a:t>(n=552)</a:t>
                    </a:r>
                    <a:endParaRPr lang="en-US" i="1"/>
                  </a:p>
                </c:rich>
              </c:tx>
              <c:dLblPos val="inBase"/>
              <c:showLegendKey val="0"/>
              <c:showVal val="1"/>
              <c:showCatName val="0"/>
              <c:showSerName val="0"/>
              <c:showPercent val="0"/>
              <c:showBubbleSize val="0"/>
            </c:dLbl>
            <c:dLbl>
              <c:idx val="1"/>
              <c:tx>
                <c:rich>
                  <a:bodyPr/>
                  <a:lstStyle/>
                  <a:p>
                    <a:r>
                      <a:rPr lang="en-US" sz="1050"/>
                      <a:t>36.1% </a:t>
                    </a:r>
                    <a:r>
                      <a:rPr lang="en-US" sz="1050" i="1"/>
                      <a:t>(n=1,802)</a:t>
                    </a:r>
                    <a:endParaRPr lang="en-US" i="1"/>
                  </a:p>
                </c:rich>
              </c:tx>
              <c:dLblPos val="inBase"/>
              <c:showLegendKey val="0"/>
              <c:showVal val="1"/>
              <c:showCatName val="0"/>
              <c:showSerName val="0"/>
              <c:showPercent val="0"/>
              <c:showBubbleSize val="0"/>
            </c:dLbl>
            <c:dLbl>
              <c:idx val="2"/>
              <c:tx>
                <c:rich>
                  <a:bodyPr/>
                  <a:lstStyle/>
                  <a:p>
                    <a:r>
                      <a:rPr lang="en-US" sz="1050"/>
                      <a:t>40.0% </a:t>
                    </a:r>
                    <a:r>
                      <a:rPr lang="en-US" sz="1050" i="1"/>
                      <a:t>(n=2,997)</a:t>
                    </a:r>
                    <a:endParaRPr lang="en-US" i="1"/>
                  </a:p>
                </c:rich>
              </c:tx>
              <c:dLblPos val="inBase"/>
              <c:showLegendKey val="0"/>
              <c:showVal val="1"/>
              <c:showCatName val="0"/>
              <c:showSerName val="0"/>
              <c:showPercent val="0"/>
              <c:showBubbleSize val="0"/>
            </c:dLbl>
            <c:dLbl>
              <c:idx val="3"/>
              <c:tx>
                <c:rich>
                  <a:bodyPr/>
                  <a:lstStyle/>
                  <a:p>
                    <a:r>
                      <a:rPr lang="en-US" sz="1050"/>
                      <a:t>30.5% </a:t>
                    </a:r>
                    <a:r>
                      <a:rPr lang="en-US" sz="1050" i="1"/>
                      <a:t>(n=1,607)</a:t>
                    </a:r>
                    <a:endParaRPr lang="en-US" i="1"/>
                  </a:p>
                </c:rich>
              </c:tx>
              <c:dLblPos val="inBase"/>
              <c:showLegendKey val="0"/>
              <c:showVal val="1"/>
              <c:showCatName val="0"/>
              <c:showSerName val="0"/>
              <c:showPercent val="0"/>
              <c:showBubbleSize val="0"/>
            </c:dLbl>
            <c:dLbl>
              <c:idx val="4"/>
              <c:tx>
                <c:rich>
                  <a:bodyPr/>
                  <a:lstStyle/>
                  <a:p>
                    <a:r>
                      <a:rPr lang="en-US" sz="1050"/>
                      <a:t>20.6% </a:t>
                    </a:r>
                    <a:r>
                      <a:rPr lang="en-US" sz="1050" i="1"/>
                      <a:t>(n=214)</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DATA_charts'!$B$3:$B$7</c:f>
              <c:strCache>
                <c:ptCount val="5"/>
                <c:pt idx="0">
                  <c:v>&lt;55 years</c:v>
                </c:pt>
                <c:pt idx="1">
                  <c:v>55-64 years</c:v>
                </c:pt>
                <c:pt idx="2">
                  <c:v>65-74 years</c:v>
                </c:pt>
                <c:pt idx="3">
                  <c:v>75-84 years</c:v>
                </c:pt>
                <c:pt idx="4">
                  <c:v>85+ years</c:v>
                </c:pt>
              </c:strCache>
            </c:strRef>
          </c:cat>
          <c:val>
            <c:numRef>
              <c:f>'NATIONAL DATA_charts'!$F$3:$F$7</c:f>
              <c:numCache>
                <c:formatCode>0.0%</c:formatCode>
                <c:ptCount val="5"/>
                <c:pt idx="0">
                  <c:v>0.27613806903451726</c:v>
                </c:pt>
                <c:pt idx="1">
                  <c:v>0.36054421768707484</c:v>
                </c:pt>
                <c:pt idx="2">
                  <c:v>0.39975990396158462</c:v>
                </c:pt>
                <c:pt idx="3">
                  <c:v>0.30539718738122384</c:v>
                </c:pt>
                <c:pt idx="4">
                  <c:v>0.20616570327552985</c:v>
                </c:pt>
              </c:numCache>
            </c:numRef>
          </c:val>
        </c:ser>
        <c:dLbls>
          <c:showLegendKey val="0"/>
          <c:showVal val="0"/>
          <c:showCatName val="0"/>
          <c:showSerName val="0"/>
          <c:showPercent val="0"/>
          <c:showBubbleSize val="0"/>
        </c:dLbls>
        <c:gapWidth val="0"/>
        <c:axId val="102956416"/>
        <c:axId val="102958208"/>
      </c:barChart>
      <c:catAx>
        <c:axId val="102956416"/>
        <c:scaling>
          <c:orientation val="minMax"/>
        </c:scaling>
        <c:delete val="0"/>
        <c:axPos val="b"/>
        <c:majorTickMark val="out"/>
        <c:minorTickMark val="none"/>
        <c:tickLblPos val="nextTo"/>
        <c:txPr>
          <a:bodyPr/>
          <a:lstStyle/>
          <a:p>
            <a:pPr>
              <a:defRPr sz="800"/>
            </a:pPr>
            <a:endParaRPr lang="en-US"/>
          </a:p>
        </c:txPr>
        <c:crossAx val="102958208"/>
        <c:crosses val="autoZero"/>
        <c:auto val="1"/>
        <c:lblAlgn val="ctr"/>
        <c:lblOffset val="100"/>
        <c:noMultiLvlLbl val="0"/>
      </c:catAx>
      <c:valAx>
        <c:axId val="10295820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29564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a:t>Characteristics</a:t>
            </a:r>
            <a:r>
              <a:rPr lang="en-GB" sz="1200" baseline="0"/>
              <a:t> by deprivation quintile</a:t>
            </a:r>
            <a:endParaRPr lang="en-GB" sz="1200"/>
          </a:p>
        </c:rich>
      </c:tx>
      <c:layout>
        <c:manualLayout>
          <c:xMode val="edge"/>
          <c:yMode val="edge"/>
          <c:x val="0.20697887965908529"/>
          <c:y val="1.4760224296246601E-2"/>
        </c:manualLayout>
      </c:layout>
      <c:overlay val="1"/>
    </c:title>
    <c:autoTitleDeleted val="0"/>
    <c:plotArea>
      <c:layout>
        <c:manualLayout>
          <c:layoutTarget val="inner"/>
          <c:xMode val="edge"/>
          <c:yMode val="edge"/>
          <c:x val="0.11759500360581553"/>
          <c:y val="0.16513024227344733"/>
          <c:w val="0.84481638768445566"/>
          <c:h val="0.65300230820201599"/>
        </c:manualLayout>
      </c:layout>
      <c:barChart>
        <c:barDir val="col"/>
        <c:grouping val="clustered"/>
        <c:varyColors val="0"/>
        <c:ser>
          <c:idx val="0"/>
          <c:order val="0"/>
          <c:tx>
            <c:strRef>
              <c:f>'characteristics data'!$F$2</c:f>
              <c:strCache>
                <c:ptCount val="1"/>
                <c:pt idx="0">
                  <c:v>Colon</c:v>
                </c:pt>
              </c:strCache>
            </c:strRef>
          </c:tx>
          <c:spPr>
            <a:solidFill>
              <a:schemeClr val="accent1">
                <a:lumMod val="40000"/>
                <a:lumOff val="60000"/>
              </a:schemeClr>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data'!$F$13:$F$17</c:f>
              <c:numCache>
                <c:formatCode>0.0%</c:formatCode>
                <c:ptCount val="5"/>
                <c:pt idx="0">
                  <c:v>0.25786256168520294</c:v>
                </c:pt>
                <c:pt idx="1">
                  <c:v>0.25034985637475143</c:v>
                </c:pt>
                <c:pt idx="2">
                  <c:v>0.21595345068866464</c:v>
                </c:pt>
                <c:pt idx="3">
                  <c:v>0.1629225896737129</c:v>
                </c:pt>
                <c:pt idx="4">
                  <c:v>0.11291154157766811</c:v>
                </c:pt>
              </c:numCache>
            </c:numRef>
          </c:val>
        </c:ser>
        <c:ser>
          <c:idx val="1"/>
          <c:order val="1"/>
          <c:tx>
            <c:strRef>
              <c:f>'characteristics data'!$H$2</c:f>
              <c:strCache>
                <c:ptCount val="1"/>
                <c:pt idx="0">
                  <c:v>Rectosigmoid</c:v>
                </c:pt>
              </c:strCache>
            </c:strRef>
          </c:tx>
          <c:spPr>
            <a:solidFill>
              <a:schemeClr val="accent1">
                <a:lumMod val="60000"/>
                <a:lumOff val="40000"/>
              </a:schemeClr>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data'!$H$13:$H$17</c:f>
              <c:numCache>
                <c:formatCode>0.0%</c:formatCode>
                <c:ptCount val="5"/>
                <c:pt idx="0">
                  <c:v>0.22685185185185186</c:v>
                </c:pt>
                <c:pt idx="1">
                  <c:v>0.24007936507936509</c:v>
                </c:pt>
                <c:pt idx="2">
                  <c:v>0.21560846560846561</c:v>
                </c:pt>
                <c:pt idx="3">
                  <c:v>0.17923280423280424</c:v>
                </c:pt>
                <c:pt idx="4">
                  <c:v>0.13822751322751323</c:v>
                </c:pt>
              </c:numCache>
            </c:numRef>
          </c:val>
        </c:ser>
        <c:ser>
          <c:idx val="2"/>
          <c:order val="2"/>
          <c:tx>
            <c:strRef>
              <c:f>'characteristics data'!$J$2</c:f>
              <c:strCache>
                <c:ptCount val="1"/>
                <c:pt idx="0">
                  <c:v>Rectum</c:v>
                </c:pt>
              </c:strCache>
            </c:strRef>
          </c:tx>
          <c:spPr>
            <a:solidFill>
              <a:schemeClr val="accent1"/>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data'!$J$13:$J$17</c:f>
              <c:numCache>
                <c:formatCode>0.0%</c:formatCode>
                <c:ptCount val="5"/>
                <c:pt idx="0">
                  <c:v>0.24430210040220468</c:v>
                </c:pt>
                <c:pt idx="1">
                  <c:v>0.23804558319678237</c:v>
                </c:pt>
                <c:pt idx="2">
                  <c:v>0.2210636079249218</c:v>
                </c:pt>
                <c:pt idx="3">
                  <c:v>0.17503351705645762</c:v>
                </c:pt>
                <c:pt idx="4">
                  <c:v>0.12155519141963354</c:v>
                </c:pt>
              </c:numCache>
            </c:numRef>
          </c:val>
        </c:ser>
        <c:ser>
          <c:idx val="3"/>
          <c:order val="3"/>
          <c:tx>
            <c:strRef>
              <c:f>'characteristics data'!$L$2</c:f>
              <c:strCache>
                <c:ptCount val="1"/>
                <c:pt idx="0">
                  <c:v>Overall</c:v>
                </c:pt>
              </c:strCache>
            </c:strRef>
          </c:tx>
          <c:spPr>
            <a:solidFill>
              <a:schemeClr val="accent1">
                <a:lumMod val="75000"/>
              </a:schemeClr>
            </a:solidFill>
          </c:spPr>
          <c:invertIfNegative val="0"/>
          <c:cat>
            <c:strRef>
              <c:f>'characteristics data'!$C$13:$C$17</c:f>
              <c:strCache>
                <c:ptCount val="5"/>
                <c:pt idx="0">
                  <c:v>1 - least deprived</c:v>
                </c:pt>
                <c:pt idx="1">
                  <c:v>2</c:v>
                </c:pt>
                <c:pt idx="2">
                  <c:v>3</c:v>
                </c:pt>
                <c:pt idx="3">
                  <c:v>4</c:v>
                </c:pt>
                <c:pt idx="4">
                  <c:v>5 - most deprived</c:v>
                </c:pt>
              </c:strCache>
            </c:strRef>
          </c:cat>
          <c:val>
            <c:numRef>
              <c:f>'characteristics data'!$L$13:$L$17</c:f>
              <c:numCache>
                <c:formatCode>0.0%</c:formatCode>
                <c:ptCount val="5"/>
                <c:pt idx="0">
                  <c:v>0.25153655627924043</c:v>
                </c:pt>
                <c:pt idx="1">
                  <c:v>0.24584900467846987</c:v>
                </c:pt>
                <c:pt idx="2">
                  <c:v>0.21750298137785523</c:v>
                </c:pt>
                <c:pt idx="3">
                  <c:v>0.16778277222273186</c:v>
                </c:pt>
                <c:pt idx="4">
                  <c:v>0.11732868544170259</c:v>
                </c:pt>
              </c:numCache>
            </c:numRef>
          </c:val>
        </c:ser>
        <c:dLbls>
          <c:showLegendKey val="0"/>
          <c:showVal val="0"/>
          <c:showCatName val="0"/>
          <c:showSerName val="0"/>
          <c:showPercent val="0"/>
          <c:showBubbleSize val="0"/>
        </c:dLbls>
        <c:gapWidth val="150"/>
        <c:axId val="82926592"/>
        <c:axId val="82944768"/>
      </c:barChart>
      <c:catAx>
        <c:axId val="82926592"/>
        <c:scaling>
          <c:orientation val="minMax"/>
        </c:scaling>
        <c:delete val="0"/>
        <c:axPos val="b"/>
        <c:majorTickMark val="out"/>
        <c:minorTickMark val="none"/>
        <c:tickLblPos val="nextTo"/>
        <c:txPr>
          <a:bodyPr/>
          <a:lstStyle/>
          <a:p>
            <a:pPr>
              <a:defRPr sz="800"/>
            </a:pPr>
            <a:endParaRPr lang="en-US"/>
          </a:p>
        </c:txPr>
        <c:crossAx val="82944768"/>
        <c:crosses val="autoZero"/>
        <c:auto val="1"/>
        <c:lblAlgn val="ctr"/>
        <c:lblOffset val="100"/>
        <c:noMultiLvlLbl val="0"/>
      </c:catAx>
      <c:valAx>
        <c:axId val="82944768"/>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900"/>
            </a:pPr>
            <a:endParaRPr lang="en-US"/>
          </a:p>
        </c:txPr>
        <c:crossAx val="82926592"/>
        <c:crosses val="autoZero"/>
        <c:crossBetween val="between"/>
        <c:majorUnit val="0.1"/>
      </c:valAx>
    </c:plotArea>
    <c:legend>
      <c:legendPos val="t"/>
      <c:layout>
        <c:manualLayout>
          <c:xMode val="edge"/>
          <c:yMode val="edge"/>
          <c:x val="9.0892809038197533E-2"/>
          <c:y val="0.16016670029746988"/>
          <c:w val="0.81821438192360496"/>
          <c:h val="9.3428405444284601E-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gender - Colon</a:t>
            </a:r>
          </a:p>
        </c:rich>
      </c:tx>
      <c:layout>
        <c:manualLayout>
          <c:xMode val="edge"/>
          <c:yMode val="edge"/>
          <c:x val="0.19121432480562478"/>
          <c:y val="0.13691267854093309"/>
        </c:manualLayout>
      </c:layout>
      <c:overlay val="1"/>
    </c:title>
    <c:autoTitleDeleted val="0"/>
    <c:plotArea>
      <c:layout>
        <c:manualLayout>
          <c:layoutTarget val="inner"/>
          <c:xMode val="edge"/>
          <c:yMode val="edge"/>
          <c:x val="0.13095964491297052"/>
          <c:y val="0.11889101026586367"/>
          <c:w val="0.83361179119413786"/>
          <c:h val="0.78256832725260794"/>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40.5% </a:t>
                    </a:r>
                    <a:r>
                      <a:rPr lang="en-US" sz="1050" i="1"/>
                      <a:t>(n=2,860)</a:t>
                    </a:r>
                    <a:endParaRPr lang="en-US" i="1"/>
                  </a:p>
                </c:rich>
              </c:tx>
              <c:dLblPos val="inBase"/>
              <c:showLegendKey val="0"/>
              <c:showVal val="1"/>
              <c:showCatName val="0"/>
              <c:showSerName val="0"/>
              <c:showPercent val="0"/>
              <c:showBubbleSize val="0"/>
            </c:dLbl>
            <c:dLbl>
              <c:idx val="1"/>
              <c:tx>
                <c:rich>
                  <a:bodyPr/>
                  <a:lstStyle/>
                  <a:p>
                    <a:r>
                      <a:rPr lang="en-US" sz="1050"/>
                      <a:t>32.7% </a:t>
                    </a:r>
                    <a:r>
                      <a:rPr lang="en-US" sz="1050" i="1"/>
                      <a:t>(n=1,919</a:t>
                    </a:r>
                    <a:r>
                      <a:rPr lang="en-US" sz="1050"/>
                      <a:t>)</a:t>
                    </a:r>
                    <a:endParaRPr lang="en-US"/>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DATA_charts'!$B$8:$B$9</c:f>
              <c:strCache>
                <c:ptCount val="2"/>
                <c:pt idx="0">
                  <c:v>Male</c:v>
                </c:pt>
                <c:pt idx="1">
                  <c:v>Female</c:v>
                </c:pt>
              </c:strCache>
            </c:strRef>
          </c:cat>
          <c:val>
            <c:numRef>
              <c:f>'NATIONAL DATA_charts'!$C$8:$C$9</c:f>
              <c:numCache>
                <c:formatCode>0.0%</c:formatCode>
                <c:ptCount val="2"/>
                <c:pt idx="0">
                  <c:v>0.40538625088589653</c:v>
                </c:pt>
                <c:pt idx="1">
                  <c:v>0.32719522591645356</c:v>
                </c:pt>
              </c:numCache>
            </c:numRef>
          </c:val>
        </c:ser>
        <c:dLbls>
          <c:showLegendKey val="0"/>
          <c:showVal val="0"/>
          <c:showCatName val="0"/>
          <c:showSerName val="0"/>
          <c:showPercent val="0"/>
          <c:showBubbleSize val="0"/>
        </c:dLbls>
        <c:gapWidth val="82"/>
        <c:axId val="103007360"/>
        <c:axId val="103008896"/>
      </c:barChart>
      <c:catAx>
        <c:axId val="103007360"/>
        <c:scaling>
          <c:orientation val="minMax"/>
        </c:scaling>
        <c:delete val="0"/>
        <c:axPos val="b"/>
        <c:majorTickMark val="out"/>
        <c:minorTickMark val="none"/>
        <c:tickLblPos val="nextTo"/>
        <c:txPr>
          <a:bodyPr/>
          <a:lstStyle/>
          <a:p>
            <a:pPr>
              <a:defRPr sz="900"/>
            </a:pPr>
            <a:endParaRPr lang="en-US"/>
          </a:p>
        </c:txPr>
        <c:crossAx val="103008896"/>
        <c:crosses val="autoZero"/>
        <c:auto val="1"/>
        <c:lblAlgn val="ctr"/>
        <c:lblOffset val="100"/>
        <c:noMultiLvlLbl val="0"/>
      </c:catAx>
      <c:valAx>
        <c:axId val="10300889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3007360"/>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gender - Rectosigmoid</a:t>
            </a:r>
          </a:p>
        </c:rich>
      </c:tx>
      <c:layout>
        <c:manualLayout>
          <c:xMode val="edge"/>
          <c:yMode val="edge"/>
          <c:x val="0.22623382446401932"/>
          <c:y val="0.14928342274931186"/>
        </c:manualLayout>
      </c:layout>
      <c:overlay val="1"/>
    </c:title>
    <c:autoTitleDeleted val="0"/>
    <c:plotArea>
      <c:layout>
        <c:manualLayout>
          <c:layoutTarget val="inner"/>
          <c:xMode val="edge"/>
          <c:yMode val="edge"/>
          <c:x val="0.13095964491297052"/>
          <c:y val="0.11732917135504793"/>
          <c:w val="0.83361179119413786"/>
          <c:h val="0.78412980047882741"/>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38.5% </a:t>
                    </a:r>
                    <a:r>
                      <a:rPr lang="en-US" sz="1050" i="1"/>
                      <a:t>(n=358)</a:t>
                    </a:r>
                    <a:endParaRPr lang="en-US" i="1"/>
                  </a:p>
                </c:rich>
              </c:tx>
              <c:dLblPos val="inBase"/>
              <c:showLegendKey val="0"/>
              <c:showVal val="1"/>
              <c:showCatName val="0"/>
              <c:showSerName val="0"/>
              <c:showPercent val="0"/>
              <c:showBubbleSize val="0"/>
            </c:dLbl>
            <c:dLbl>
              <c:idx val="1"/>
              <c:tx>
                <c:rich>
                  <a:bodyPr/>
                  <a:lstStyle/>
                  <a:p>
                    <a:r>
                      <a:rPr lang="en-US" sz="1050"/>
                      <a:t>32.1% </a:t>
                    </a:r>
                    <a:r>
                      <a:rPr lang="en-US" sz="1050" i="1"/>
                      <a:t>(n=171)</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DATA_charts'!$B$8:$B$9</c:f>
              <c:strCache>
                <c:ptCount val="2"/>
                <c:pt idx="0">
                  <c:v>Male</c:v>
                </c:pt>
                <c:pt idx="1">
                  <c:v>Female</c:v>
                </c:pt>
              </c:strCache>
            </c:strRef>
          </c:cat>
          <c:val>
            <c:numRef>
              <c:f>'NATIONAL DATA_charts'!$D$8:$D$9</c:f>
              <c:numCache>
                <c:formatCode>0.0%</c:formatCode>
                <c:ptCount val="2"/>
                <c:pt idx="0">
                  <c:v>0.38536060279870826</c:v>
                </c:pt>
                <c:pt idx="1">
                  <c:v>0.32142857142857145</c:v>
                </c:pt>
              </c:numCache>
            </c:numRef>
          </c:val>
        </c:ser>
        <c:dLbls>
          <c:showLegendKey val="0"/>
          <c:showVal val="0"/>
          <c:showCatName val="0"/>
          <c:showSerName val="0"/>
          <c:showPercent val="0"/>
          <c:showBubbleSize val="0"/>
        </c:dLbls>
        <c:gapWidth val="82"/>
        <c:axId val="105991168"/>
        <c:axId val="105992960"/>
      </c:barChart>
      <c:catAx>
        <c:axId val="105991168"/>
        <c:scaling>
          <c:orientation val="minMax"/>
        </c:scaling>
        <c:delete val="0"/>
        <c:axPos val="b"/>
        <c:majorTickMark val="out"/>
        <c:minorTickMark val="none"/>
        <c:tickLblPos val="nextTo"/>
        <c:txPr>
          <a:bodyPr/>
          <a:lstStyle/>
          <a:p>
            <a:pPr>
              <a:defRPr sz="900"/>
            </a:pPr>
            <a:endParaRPr lang="en-US"/>
          </a:p>
        </c:txPr>
        <c:crossAx val="105992960"/>
        <c:crosses val="autoZero"/>
        <c:auto val="1"/>
        <c:lblAlgn val="ctr"/>
        <c:lblOffset val="100"/>
        <c:noMultiLvlLbl val="0"/>
      </c:catAx>
      <c:valAx>
        <c:axId val="10599296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5991168"/>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gender - Rectum</a:t>
            </a:r>
          </a:p>
        </c:rich>
      </c:tx>
      <c:layout>
        <c:manualLayout>
          <c:xMode val="edge"/>
          <c:yMode val="edge"/>
          <c:x val="0.20730412115427205"/>
          <c:y val="0.13285713499158516"/>
        </c:manualLayout>
      </c:layout>
      <c:overlay val="1"/>
    </c:title>
    <c:autoTitleDeleted val="0"/>
    <c:plotArea>
      <c:layout>
        <c:manualLayout>
          <c:layoutTarget val="inner"/>
          <c:xMode val="edge"/>
          <c:yMode val="edge"/>
          <c:x val="0.12484238741713183"/>
          <c:y val="0.11787597431318605"/>
          <c:w val="0.83317844350598014"/>
          <c:h val="0.7784895874436335"/>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29.3% </a:t>
                    </a:r>
                    <a:r>
                      <a:rPr lang="en-US" sz="1050" i="1"/>
                      <a:t>(n=1,234)</a:t>
                    </a:r>
                    <a:endParaRPr lang="en-US" i="1"/>
                  </a:p>
                </c:rich>
              </c:tx>
              <c:dLblPos val="inBase"/>
              <c:showLegendKey val="0"/>
              <c:showVal val="1"/>
              <c:showCatName val="0"/>
              <c:showSerName val="0"/>
              <c:showPercent val="0"/>
              <c:showBubbleSize val="0"/>
            </c:dLbl>
            <c:dLbl>
              <c:idx val="1"/>
              <c:tx>
                <c:rich>
                  <a:bodyPr/>
                  <a:lstStyle/>
                  <a:p>
                    <a:r>
                      <a:rPr lang="en-US" sz="1050"/>
                      <a:t>28.7% </a:t>
                    </a:r>
                    <a:r>
                      <a:rPr lang="en-US" sz="1050" i="1"/>
                      <a:t>(n=630)</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DATA_charts'!$B$8:$B$9</c:f>
              <c:strCache>
                <c:ptCount val="2"/>
                <c:pt idx="0">
                  <c:v>Male</c:v>
                </c:pt>
                <c:pt idx="1">
                  <c:v>Female</c:v>
                </c:pt>
              </c:strCache>
            </c:strRef>
          </c:cat>
          <c:val>
            <c:numRef>
              <c:f>'NATIONAL DATA_charts'!$E$8:$E$9</c:f>
              <c:numCache>
                <c:formatCode>0.0%</c:formatCode>
                <c:ptCount val="2"/>
                <c:pt idx="0">
                  <c:v>0.2926250889257766</c:v>
                </c:pt>
                <c:pt idx="1">
                  <c:v>0.28688524590163933</c:v>
                </c:pt>
              </c:numCache>
            </c:numRef>
          </c:val>
        </c:ser>
        <c:dLbls>
          <c:showLegendKey val="0"/>
          <c:showVal val="0"/>
          <c:showCatName val="0"/>
          <c:showSerName val="0"/>
          <c:showPercent val="0"/>
          <c:showBubbleSize val="0"/>
        </c:dLbls>
        <c:gapWidth val="82"/>
        <c:axId val="106038400"/>
        <c:axId val="106039936"/>
      </c:barChart>
      <c:catAx>
        <c:axId val="106038400"/>
        <c:scaling>
          <c:orientation val="minMax"/>
        </c:scaling>
        <c:delete val="0"/>
        <c:axPos val="b"/>
        <c:majorTickMark val="out"/>
        <c:minorTickMark val="none"/>
        <c:tickLblPos val="nextTo"/>
        <c:txPr>
          <a:bodyPr/>
          <a:lstStyle/>
          <a:p>
            <a:pPr>
              <a:defRPr sz="900"/>
            </a:pPr>
            <a:endParaRPr lang="en-US"/>
          </a:p>
        </c:txPr>
        <c:crossAx val="106039936"/>
        <c:crosses val="autoZero"/>
        <c:auto val="1"/>
        <c:lblAlgn val="ctr"/>
        <c:lblOffset val="100"/>
        <c:noMultiLvlLbl val="0"/>
      </c:catAx>
      <c:valAx>
        <c:axId val="10603993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038400"/>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gender - Overall</a:t>
            </a:r>
          </a:p>
        </c:rich>
      </c:tx>
      <c:layout>
        <c:manualLayout>
          <c:xMode val="edge"/>
          <c:yMode val="edge"/>
          <c:x val="0.2196742926104773"/>
          <c:y val="0.14751424067239158"/>
        </c:manualLayout>
      </c:layout>
      <c:overlay val="1"/>
    </c:title>
    <c:autoTitleDeleted val="0"/>
    <c:plotArea>
      <c:layout>
        <c:manualLayout>
          <c:layoutTarget val="inner"/>
          <c:xMode val="edge"/>
          <c:yMode val="edge"/>
          <c:x val="0.13130072112126845"/>
          <c:y val="0.13652243398959044"/>
          <c:w val="0.83317844350598014"/>
          <c:h val="0.76450456113965537"/>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a:lstStyle/>
                  <a:p>
                    <a:r>
                      <a:rPr lang="en-US" sz="1050"/>
                      <a:t>36.5% </a:t>
                    </a:r>
                    <a:r>
                      <a:rPr lang="en-US" sz="1050" i="1"/>
                      <a:t>(n=4,452)</a:t>
                    </a:r>
                    <a:endParaRPr lang="en-US" i="1"/>
                  </a:p>
                </c:rich>
              </c:tx>
              <c:dLblPos val="inBase"/>
              <c:showLegendKey val="0"/>
              <c:showVal val="1"/>
              <c:showCatName val="0"/>
              <c:showSerName val="0"/>
              <c:showPercent val="0"/>
              <c:showBubbleSize val="0"/>
            </c:dLbl>
            <c:dLbl>
              <c:idx val="1"/>
              <c:tx>
                <c:rich>
                  <a:bodyPr/>
                  <a:lstStyle/>
                  <a:p>
                    <a:r>
                      <a:rPr lang="en-US" sz="1050"/>
                      <a:t>31.7% </a:t>
                    </a:r>
                    <a:r>
                      <a:rPr lang="en-US" sz="1050" i="1"/>
                      <a:t>(n=2,720)</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DATA_charts'!$B$8:$B$9</c:f>
              <c:strCache>
                <c:ptCount val="2"/>
                <c:pt idx="0">
                  <c:v>Male</c:v>
                </c:pt>
                <c:pt idx="1">
                  <c:v>Female</c:v>
                </c:pt>
              </c:strCache>
            </c:strRef>
          </c:cat>
          <c:val>
            <c:numRef>
              <c:f>'NATIONAL DATA_charts'!$F$8:$F$9</c:f>
              <c:numCache>
                <c:formatCode>0.0%</c:formatCode>
                <c:ptCount val="2"/>
                <c:pt idx="0">
                  <c:v>0.3648881239242685</c:v>
                </c:pt>
                <c:pt idx="1">
                  <c:v>0.31653671593157223</c:v>
                </c:pt>
              </c:numCache>
            </c:numRef>
          </c:val>
        </c:ser>
        <c:dLbls>
          <c:showLegendKey val="0"/>
          <c:showVal val="0"/>
          <c:showCatName val="0"/>
          <c:showSerName val="0"/>
          <c:showPercent val="0"/>
          <c:showBubbleSize val="0"/>
        </c:dLbls>
        <c:gapWidth val="82"/>
        <c:axId val="106060800"/>
        <c:axId val="106078976"/>
      </c:barChart>
      <c:catAx>
        <c:axId val="106060800"/>
        <c:scaling>
          <c:orientation val="minMax"/>
        </c:scaling>
        <c:delete val="0"/>
        <c:axPos val="b"/>
        <c:majorTickMark val="out"/>
        <c:minorTickMark val="none"/>
        <c:tickLblPos val="nextTo"/>
        <c:txPr>
          <a:bodyPr/>
          <a:lstStyle/>
          <a:p>
            <a:pPr>
              <a:defRPr sz="900"/>
            </a:pPr>
            <a:endParaRPr lang="en-US"/>
          </a:p>
        </c:txPr>
        <c:crossAx val="106078976"/>
        <c:crosses val="autoZero"/>
        <c:auto val="1"/>
        <c:lblAlgn val="ctr"/>
        <c:lblOffset val="100"/>
        <c:noMultiLvlLbl val="0"/>
      </c:catAx>
      <c:valAx>
        <c:axId val="10607897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060800"/>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quintile</a:t>
            </a:r>
            <a:r>
              <a:rPr lang="en-GB" sz="1200" baseline="0"/>
              <a:t> of deprivation </a:t>
            </a:r>
            <a:r>
              <a:rPr lang="en-GB" sz="1200"/>
              <a:t>- Colon</a:t>
            </a:r>
          </a:p>
        </c:rich>
      </c:tx>
      <c:layout>
        <c:manualLayout>
          <c:xMode val="edge"/>
          <c:yMode val="edge"/>
          <c:x val="0.17966770695277323"/>
          <c:y val="0.10999995669293043"/>
        </c:manualLayout>
      </c:layout>
      <c:overlay val="1"/>
    </c:title>
    <c:autoTitleDeleted val="0"/>
    <c:plotArea>
      <c:layout>
        <c:manualLayout>
          <c:layoutTarget val="inner"/>
          <c:xMode val="edge"/>
          <c:yMode val="edge"/>
          <c:x val="0.13095964491297052"/>
          <c:y val="0.1555125371997885"/>
          <c:w val="0.83361179119413786"/>
          <c:h val="0.69857098481457292"/>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40.8% </a:t>
                    </a:r>
                    <a:r>
                      <a:rPr lang="en-US" sz="1050" i="1"/>
                      <a:t>(n=1,374)</a:t>
                    </a:r>
                    <a:endParaRPr lang="en-US" i="1"/>
                  </a:p>
                </c:rich>
              </c:tx>
              <c:dLblPos val="inBase"/>
              <c:showLegendKey val="0"/>
              <c:showVal val="1"/>
              <c:showCatName val="0"/>
              <c:showSerName val="0"/>
              <c:showPercent val="0"/>
              <c:showBubbleSize val="0"/>
            </c:dLbl>
            <c:dLbl>
              <c:idx val="1"/>
              <c:tx>
                <c:rich>
                  <a:bodyPr/>
                  <a:lstStyle/>
                  <a:p>
                    <a:r>
                      <a:rPr lang="en-US" sz="1050"/>
                      <a:t>38.6% </a:t>
                    </a:r>
                    <a:r>
                      <a:rPr lang="en-US" sz="1050" i="1"/>
                      <a:t>(n=1,256)</a:t>
                    </a:r>
                    <a:endParaRPr lang="en-US" i="1"/>
                  </a:p>
                </c:rich>
              </c:tx>
              <c:dLblPos val="inBase"/>
              <c:showLegendKey val="0"/>
              <c:showVal val="1"/>
              <c:showCatName val="0"/>
              <c:showSerName val="0"/>
              <c:showPercent val="0"/>
              <c:showBubbleSize val="0"/>
            </c:dLbl>
            <c:dLbl>
              <c:idx val="2"/>
              <c:tx>
                <c:rich>
                  <a:bodyPr/>
                  <a:lstStyle/>
                  <a:p>
                    <a:r>
                      <a:rPr lang="en-US" sz="1050"/>
                      <a:t>36.5% </a:t>
                    </a:r>
                    <a:r>
                      <a:rPr lang="en-US" sz="1050" i="1"/>
                      <a:t>(n=1,014)</a:t>
                    </a:r>
                    <a:endParaRPr lang="en-US" i="1"/>
                  </a:p>
                </c:rich>
              </c:tx>
              <c:dLblPos val="inBase"/>
              <c:showLegendKey val="0"/>
              <c:showVal val="1"/>
              <c:showCatName val="0"/>
              <c:showSerName val="0"/>
              <c:showPercent val="0"/>
              <c:showBubbleSize val="0"/>
            </c:dLbl>
            <c:dLbl>
              <c:idx val="3"/>
              <c:tx>
                <c:rich>
                  <a:bodyPr/>
                  <a:lstStyle/>
                  <a:p>
                    <a:r>
                      <a:rPr lang="en-US" sz="1050"/>
                      <a:t>34.4% </a:t>
                    </a:r>
                    <a:r>
                      <a:rPr lang="en-US" sz="1050" i="1"/>
                      <a:t>(n=715)</a:t>
                    </a:r>
                    <a:endParaRPr lang="en-US" i="1"/>
                  </a:p>
                </c:rich>
              </c:tx>
              <c:dLblPos val="inBase"/>
              <c:showLegendKey val="0"/>
              <c:showVal val="1"/>
              <c:showCatName val="0"/>
              <c:showSerName val="0"/>
              <c:showPercent val="0"/>
              <c:showBubbleSize val="0"/>
            </c:dLbl>
            <c:dLbl>
              <c:idx val="4"/>
              <c:tx>
                <c:rich>
                  <a:bodyPr/>
                  <a:lstStyle/>
                  <a:p>
                    <a:r>
                      <a:rPr lang="en-US" sz="1050"/>
                      <a:t>29.2% </a:t>
                    </a:r>
                    <a:r>
                      <a:rPr lang="en-US" sz="1050" i="1"/>
                      <a:t>(n=420)</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DATA_charts'!$B$10:$B$14</c:f>
              <c:strCache>
                <c:ptCount val="5"/>
                <c:pt idx="0">
                  <c:v>1 - least deprived</c:v>
                </c:pt>
                <c:pt idx="1">
                  <c:v>2</c:v>
                </c:pt>
                <c:pt idx="2">
                  <c:v>3</c:v>
                </c:pt>
                <c:pt idx="3">
                  <c:v>4</c:v>
                </c:pt>
                <c:pt idx="4">
                  <c:v>5 - most deprived</c:v>
                </c:pt>
              </c:strCache>
            </c:strRef>
          </c:cat>
          <c:val>
            <c:numRef>
              <c:f>'NATIONAL DATA_charts'!$C$10:$C$14</c:f>
              <c:numCache>
                <c:formatCode>0.0%</c:formatCode>
                <c:ptCount val="5"/>
                <c:pt idx="0">
                  <c:v>0.40832095096582466</c:v>
                </c:pt>
                <c:pt idx="1">
                  <c:v>0.38551258440761205</c:v>
                </c:pt>
                <c:pt idx="2">
                  <c:v>0.3647482014388489</c:v>
                </c:pt>
                <c:pt idx="3">
                  <c:v>0.34408084696823871</c:v>
                </c:pt>
                <c:pt idx="4">
                  <c:v>0.2918693537178596</c:v>
                </c:pt>
              </c:numCache>
            </c:numRef>
          </c:val>
        </c:ser>
        <c:dLbls>
          <c:showLegendKey val="0"/>
          <c:showVal val="0"/>
          <c:showCatName val="0"/>
          <c:showSerName val="0"/>
          <c:showPercent val="0"/>
          <c:showBubbleSize val="0"/>
        </c:dLbls>
        <c:gapWidth val="0"/>
        <c:axId val="106183680"/>
        <c:axId val="106234624"/>
      </c:barChart>
      <c:catAx>
        <c:axId val="106183680"/>
        <c:scaling>
          <c:orientation val="minMax"/>
        </c:scaling>
        <c:delete val="0"/>
        <c:axPos val="b"/>
        <c:majorTickMark val="out"/>
        <c:minorTickMark val="none"/>
        <c:tickLblPos val="nextTo"/>
        <c:txPr>
          <a:bodyPr/>
          <a:lstStyle/>
          <a:p>
            <a:pPr>
              <a:defRPr sz="900"/>
            </a:pPr>
            <a:endParaRPr lang="en-US"/>
          </a:p>
        </c:txPr>
        <c:crossAx val="106234624"/>
        <c:crosses val="autoZero"/>
        <c:auto val="1"/>
        <c:lblAlgn val="ctr"/>
        <c:lblOffset val="100"/>
        <c:noMultiLvlLbl val="0"/>
      </c:catAx>
      <c:valAx>
        <c:axId val="10623462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183680"/>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quintile of deprivation - Rectosigmoid</a:t>
            </a:r>
          </a:p>
        </c:rich>
      </c:tx>
      <c:layout>
        <c:manualLayout>
          <c:xMode val="edge"/>
          <c:yMode val="edge"/>
          <c:x val="0.22767505945760058"/>
          <c:y val="9.4999962598439916E-2"/>
        </c:manualLayout>
      </c:layout>
      <c:overlay val="1"/>
    </c:title>
    <c:autoTitleDeleted val="0"/>
    <c:plotArea>
      <c:layout>
        <c:manualLayout>
          <c:layoutTarget val="inner"/>
          <c:xMode val="edge"/>
          <c:yMode val="edge"/>
          <c:x val="0.13095964491297052"/>
          <c:y val="0.11051255491631697"/>
          <c:w val="0.83361179119413786"/>
          <c:h val="0.74320403810864644"/>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40.2% </a:t>
                    </a:r>
                    <a:r>
                      <a:rPr lang="en-US" sz="1050" i="1"/>
                      <a:t>(n=135)</a:t>
                    </a:r>
                    <a:endParaRPr lang="en-US" i="1"/>
                  </a:p>
                </c:rich>
              </c:tx>
              <c:dLblPos val="inBase"/>
              <c:showLegendKey val="0"/>
              <c:showVal val="1"/>
              <c:showCatName val="0"/>
              <c:showSerName val="0"/>
              <c:showPercent val="0"/>
              <c:showBubbleSize val="0"/>
            </c:dLbl>
            <c:dLbl>
              <c:idx val="1"/>
              <c:tx>
                <c:rich>
                  <a:bodyPr/>
                  <a:lstStyle/>
                  <a:p>
                    <a:r>
                      <a:rPr lang="en-US" sz="1050"/>
                      <a:t>38.7% </a:t>
                    </a:r>
                    <a:r>
                      <a:rPr lang="en-US" sz="1050" i="1"/>
                      <a:t>(n=134)</a:t>
                    </a:r>
                    <a:endParaRPr lang="en-US" i="1"/>
                  </a:p>
                </c:rich>
              </c:tx>
              <c:dLblPos val="inBase"/>
              <c:showLegendKey val="0"/>
              <c:showVal val="1"/>
              <c:showCatName val="0"/>
              <c:showSerName val="0"/>
              <c:showPercent val="0"/>
              <c:showBubbleSize val="0"/>
            </c:dLbl>
            <c:dLbl>
              <c:idx val="2"/>
              <c:tx>
                <c:rich>
                  <a:bodyPr/>
                  <a:lstStyle/>
                  <a:p>
                    <a:r>
                      <a:rPr lang="en-US" sz="1050"/>
                      <a:t>40.8% </a:t>
                    </a:r>
                    <a:r>
                      <a:rPr lang="en-US" sz="1050" i="1"/>
                      <a:t>(n=129)</a:t>
                    </a:r>
                    <a:endParaRPr lang="en-US" i="1"/>
                  </a:p>
                </c:rich>
              </c:tx>
              <c:dLblPos val="inBase"/>
              <c:showLegendKey val="0"/>
              <c:showVal val="1"/>
              <c:showCatName val="0"/>
              <c:showSerName val="0"/>
              <c:showPercent val="0"/>
              <c:showBubbleSize val="0"/>
            </c:dLbl>
            <c:dLbl>
              <c:idx val="3"/>
              <c:tx>
                <c:rich>
                  <a:bodyPr/>
                  <a:lstStyle/>
                  <a:p>
                    <a:r>
                      <a:rPr lang="en-US" sz="1050"/>
                      <a:t>27.9%</a:t>
                    </a:r>
                  </a:p>
                  <a:p>
                    <a:r>
                      <a:rPr lang="en-US" sz="1050"/>
                      <a:t> </a:t>
                    </a:r>
                    <a:r>
                      <a:rPr lang="en-US" sz="1050" i="1"/>
                      <a:t>(n=73)</a:t>
                    </a:r>
                    <a:endParaRPr lang="en-US" i="1"/>
                  </a:p>
                </c:rich>
              </c:tx>
              <c:dLblPos val="inBase"/>
              <c:showLegendKey val="0"/>
              <c:showVal val="1"/>
              <c:showCatName val="0"/>
              <c:showSerName val="0"/>
              <c:showPercent val="0"/>
              <c:showBubbleSize val="0"/>
            </c:dLbl>
            <c:dLbl>
              <c:idx val="4"/>
              <c:tx>
                <c:rich>
                  <a:bodyPr/>
                  <a:lstStyle/>
                  <a:p>
                    <a:r>
                      <a:rPr lang="en-US" sz="1050"/>
                      <a:t>28.9%</a:t>
                    </a:r>
                  </a:p>
                  <a:p>
                    <a:r>
                      <a:rPr lang="en-US" sz="1050"/>
                      <a:t> </a:t>
                    </a:r>
                    <a:r>
                      <a:rPr lang="en-US" sz="1050" i="1"/>
                      <a:t>(n=58)</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DATA_charts'!$B$10:$B$14</c:f>
              <c:strCache>
                <c:ptCount val="5"/>
                <c:pt idx="0">
                  <c:v>1 - least deprived</c:v>
                </c:pt>
                <c:pt idx="1">
                  <c:v>2</c:v>
                </c:pt>
                <c:pt idx="2">
                  <c:v>3</c:v>
                </c:pt>
                <c:pt idx="3">
                  <c:v>4</c:v>
                </c:pt>
                <c:pt idx="4">
                  <c:v>5 - most deprived</c:v>
                </c:pt>
              </c:strCache>
            </c:strRef>
          </c:cat>
          <c:val>
            <c:numRef>
              <c:f>'NATIONAL DATA_charts'!$D$10:$D$14</c:f>
              <c:numCache>
                <c:formatCode>0.0%</c:formatCode>
                <c:ptCount val="5"/>
                <c:pt idx="0">
                  <c:v>0.4017857142857143</c:v>
                </c:pt>
                <c:pt idx="1">
                  <c:v>0.38728323699421963</c:v>
                </c:pt>
                <c:pt idx="2">
                  <c:v>0.40822784810126583</c:v>
                </c:pt>
                <c:pt idx="3">
                  <c:v>0.2786259541984733</c:v>
                </c:pt>
                <c:pt idx="4">
                  <c:v>0.28855721393034828</c:v>
                </c:pt>
              </c:numCache>
            </c:numRef>
          </c:val>
        </c:ser>
        <c:dLbls>
          <c:showLegendKey val="0"/>
          <c:showVal val="0"/>
          <c:showCatName val="0"/>
          <c:showSerName val="0"/>
          <c:showPercent val="0"/>
          <c:showBubbleSize val="0"/>
        </c:dLbls>
        <c:gapWidth val="0"/>
        <c:axId val="106259584"/>
        <c:axId val="106261120"/>
      </c:barChart>
      <c:catAx>
        <c:axId val="106259584"/>
        <c:scaling>
          <c:orientation val="minMax"/>
        </c:scaling>
        <c:delete val="0"/>
        <c:axPos val="b"/>
        <c:majorTickMark val="out"/>
        <c:minorTickMark val="none"/>
        <c:tickLblPos val="nextTo"/>
        <c:txPr>
          <a:bodyPr/>
          <a:lstStyle/>
          <a:p>
            <a:pPr>
              <a:defRPr sz="900"/>
            </a:pPr>
            <a:endParaRPr lang="en-US"/>
          </a:p>
        </c:txPr>
        <c:crossAx val="106261120"/>
        <c:crosses val="autoZero"/>
        <c:auto val="1"/>
        <c:lblAlgn val="ctr"/>
        <c:lblOffset val="100"/>
        <c:noMultiLvlLbl val="0"/>
      </c:catAx>
      <c:valAx>
        <c:axId val="10626112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259584"/>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quintile of deprivation - Rectum</a:t>
            </a:r>
          </a:p>
        </c:rich>
      </c:tx>
      <c:layout>
        <c:manualLayout>
          <c:xMode val="edge"/>
          <c:yMode val="edge"/>
          <c:x val="0.18171277452064924"/>
          <c:y val="0.11999995275592411"/>
        </c:manualLayout>
      </c:layout>
      <c:overlay val="1"/>
    </c:title>
    <c:autoTitleDeleted val="0"/>
    <c:plotArea>
      <c:layout>
        <c:manualLayout>
          <c:layoutTarget val="inner"/>
          <c:xMode val="edge"/>
          <c:yMode val="edge"/>
          <c:x val="0.13095964491297052"/>
          <c:y val="0.12051255097931064"/>
          <c:w val="0.83361179119413786"/>
          <c:h val="0.73357097103505076"/>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33.7% </a:t>
                    </a:r>
                    <a:r>
                      <a:rPr lang="en-US" sz="1050" i="1"/>
                      <a:t>(n=533)</a:t>
                    </a:r>
                    <a:endParaRPr lang="en-US" i="1"/>
                  </a:p>
                </c:rich>
              </c:tx>
              <c:dLblPos val="inBase"/>
              <c:showLegendKey val="0"/>
              <c:showVal val="1"/>
              <c:showCatName val="0"/>
              <c:showSerName val="0"/>
              <c:showPercent val="0"/>
              <c:showBubbleSize val="0"/>
            </c:dLbl>
            <c:dLbl>
              <c:idx val="1"/>
              <c:tx>
                <c:rich>
                  <a:bodyPr/>
                  <a:lstStyle/>
                  <a:p>
                    <a:r>
                      <a:rPr lang="en-US" sz="1050"/>
                      <a:t>31.3% </a:t>
                    </a:r>
                    <a:r>
                      <a:rPr lang="en-US" sz="1050" i="1"/>
                      <a:t>(n=482)</a:t>
                    </a:r>
                    <a:endParaRPr lang="en-US" i="1"/>
                  </a:p>
                </c:rich>
              </c:tx>
              <c:dLblPos val="inBase"/>
              <c:showLegendKey val="0"/>
              <c:showVal val="1"/>
              <c:showCatName val="0"/>
              <c:showSerName val="0"/>
              <c:showPercent val="0"/>
              <c:showBubbleSize val="0"/>
            </c:dLbl>
            <c:dLbl>
              <c:idx val="2"/>
              <c:tx>
                <c:rich>
                  <a:bodyPr/>
                  <a:lstStyle/>
                  <a:p>
                    <a:r>
                      <a:rPr lang="en-US" sz="1050"/>
                      <a:t>25.6% </a:t>
                    </a:r>
                    <a:r>
                      <a:rPr lang="en-US" sz="1050" i="1"/>
                      <a:t>(n=362)</a:t>
                    </a:r>
                    <a:endParaRPr lang="en-US" i="1"/>
                  </a:p>
                </c:rich>
              </c:tx>
              <c:dLblPos val="inBase"/>
              <c:showLegendKey val="0"/>
              <c:showVal val="1"/>
              <c:showCatName val="0"/>
              <c:showSerName val="0"/>
              <c:showPercent val="0"/>
              <c:showBubbleSize val="0"/>
            </c:dLbl>
            <c:dLbl>
              <c:idx val="3"/>
              <c:tx>
                <c:rich>
                  <a:bodyPr/>
                  <a:lstStyle/>
                  <a:p>
                    <a:r>
                      <a:rPr lang="en-US" sz="1050"/>
                      <a:t>26.9% </a:t>
                    </a:r>
                    <a:r>
                      <a:rPr lang="en-US" sz="1050" i="1"/>
                      <a:t>(n=300)</a:t>
                    </a:r>
                    <a:endParaRPr lang="en-US" i="1"/>
                  </a:p>
                </c:rich>
              </c:tx>
              <c:dLblPos val="inBase"/>
              <c:showLegendKey val="0"/>
              <c:showVal val="1"/>
              <c:showCatName val="0"/>
              <c:showSerName val="0"/>
              <c:showPercent val="0"/>
              <c:showBubbleSize val="0"/>
            </c:dLbl>
            <c:dLbl>
              <c:idx val="4"/>
              <c:tx>
                <c:rich>
                  <a:bodyPr/>
                  <a:lstStyle/>
                  <a:p>
                    <a:r>
                      <a:rPr lang="en-US" sz="1050"/>
                      <a:t>24.4% </a:t>
                    </a:r>
                    <a:r>
                      <a:rPr lang="en-US" sz="1050" i="1"/>
                      <a:t>(n=187)</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DATA_charts'!$B$10:$B$14</c:f>
              <c:strCache>
                <c:ptCount val="5"/>
                <c:pt idx="0">
                  <c:v>1 - least deprived</c:v>
                </c:pt>
                <c:pt idx="1">
                  <c:v>2</c:v>
                </c:pt>
                <c:pt idx="2">
                  <c:v>3</c:v>
                </c:pt>
                <c:pt idx="3">
                  <c:v>4</c:v>
                </c:pt>
                <c:pt idx="4">
                  <c:v>5 - most deprived</c:v>
                </c:pt>
              </c:strCache>
            </c:strRef>
          </c:cat>
          <c:val>
            <c:numRef>
              <c:f>'NATIONAL DATA_charts'!$E$10:$E$14</c:f>
              <c:numCache>
                <c:formatCode>0.0%</c:formatCode>
                <c:ptCount val="5"/>
                <c:pt idx="0">
                  <c:v>0.33734177215189876</c:v>
                </c:pt>
                <c:pt idx="1">
                  <c:v>0.31339401820546164</c:v>
                </c:pt>
                <c:pt idx="2">
                  <c:v>0.2556497175141243</c:v>
                </c:pt>
                <c:pt idx="3">
                  <c:v>0.26929982046678635</c:v>
                </c:pt>
                <c:pt idx="4">
                  <c:v>0.24444444444444444</c:v>
                </c:pt>
              </c:numCache>
            </c:numRef>
          </c:val>
        </c:ser>
        <c:dLbls>
          <c:showLegendKey val="0"/>
          <c:showVal val="0"/>
          <c:showCatName val="0"/>
          <c:showSerName val="0"/>
          <c:showPercent val="0"/>
          <c:showBubbleSize val="0"/>
        </c:dLbls>
        <c:gapWidth val="0"/>
        <c:axId val="106638336"/>
        <c:axId val="106648320"/>
      </c:barChart>
      <c:catAx>
        <c:axId val="106638336"/>
        <c:scaling>
          <c:orientation val="minMax"/>
        </c:scaling>
        <c:delete val="0"/>
        <c:axPos val="b"/>
        <c:majorTickMark val="out"/>
        <c:minorTickMark val="none"/>
        <c:tickLblPos val="nextTo"/>
        <c:txPr>
          <a:bodyPr/>
          <a:lstStyle/>
          <a:p>
            <a:pPr>
              <a:defRPr sz="900"/>
            </a:pPr>
            <a:endParaRPr lang="en-US"/>
          </a:p>
        </c:txPr>
        <c:crossAx val="106648320"/>
        <c:crosses val="autoZero"/>
        <c:auto val="1"/>
        <c:lblAlgn val="ctr"/>
        <c:lblOffset val="100"/>
        <c:noMultiLvlLbl val="0"/>
      </c:catAx>
      <c:valAx>
        <c:axId val="10664832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638336"/>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quintile</a:t>
            </a:r>
            <a:r>
              <a:rPr lang="en-GB" sz="1200" baseline="0"/>
              <a:t> of deprivation - </a:t>
            </a:r>
            <a:r>
              <a:rPr lang="en-GB" sz="1200"/>
              <a:t> Overall</a:t>
            </a:r>
          </a:p>
        </c:rich>
      </c:tx>
      <c:layout>
        <c:manualLayout>
          <c:xMode val="edge"/>
          <c:yMode val="edge"/>
          <c:x val="0.16800848865347617"/>
          <c:y val="8.9999964566943078E-2"/>
        </c:manualLayout>
      </c:layout>
      <c:overlay val="1"/>
    </c:title>
    <c:autoTitleDeleted val="0"/>
    <c:plotArea>
      <c:layout>
        <c:manualLayout>
          <c:layoutTarget val="inner"/>
          <c:xMode val="edge"/>
          <c:yMode val="edge"/>
          <c:x val="0.13095964491297052"/>
          <c:y val="0.1155125529478138"/>
          <c:w val="0.83361179119413786"/>
          <c:h val="0.73857096906654762"/>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a:lstStyle/>
                  <a:p>
                    <a:r>
                      <a:rPr lang="en-US" sz="1050"/>
                      <a:t>38.7% </a:t>
                    </a:r>
                    <a:r>
                      <a:rPr lang="en-US" sz="1050" i="1"/>
                      <a:t>(n=2,042)</a:t>
                    </a:r>
                    <a:endParaRPr lang="en-US" i="1"/>
                  </a:p>
                </c:rich>
              </c:tx>
              <c:dLblPos val="inBase"/>
              <c:showLegendKey val="0"/>
              <c:showVal val="1"/>
              <c:showCatName val="0"/>
              <c:showSerName val="0"/>
              <c:showPercent val="0"/>
              <c:showBubbleSize val="0"/>
            </c:dLbl>
            <c:dLbl>
              <c:idx val="1"/>
              <c:tx>
                <c:rich>
                  <a:bodyPr/>
                  <a:lstStyle/>
                  <a:p>
                    <a:r>
                      <a:rPr lang="en-US" sz="1050"/>
                      <a:t>36.4% </a:t>
                    </a:r>
                    <a:r>
                      <a:rPr lang="en-US" sz="1050" i="1"/>
                      <a:t>(n=1,872)</a:t>
                    </a:r>
                    <a:endParaRPr lang="en-US" i="1"/>
                  </a:p>
                </c:rich>
              </c:tx>
              <c:dLblPos val="inBase"/>
              <c:showLegendKey val="0"/>
              <c:showVal val="1"/>
              <c:showCatName val="0"/>
              <c:showSerName val="0"/>
              <c:showPercent val="0"/>
              <c:showBubbleSize val="0"/>
            </c:dLbl>
            <c:dLbl>
              <c:idx val="2"/>
              <c:tx>
                <c:rich>
                  <a:bodyPr/>
                  <a:lstStyle/>
                  <a:p>
                    <a:r>
                      <a:rPr lang="en-US" sz="1050"/>
                      <a:t>33.4% </a:t>
                    </a:r>
                    <a:r>
                      <a:rPr lang="en-US" sz="1050" i="1"/>
                      <a:t>(n=1,505)</a:t>
                    </a:r>
                    <a:endParaRPr lang="en-US" i="1"/>
                  </a:p>
                </c:rich>
              </c:tx>
              <c:dLblPos val="inBase"/>
              <c:showLegendKey val="0"/>
              <c:showVal val="1"/>
              <c:showCatName val="0"/>
              <c:showSerName val="0"/>
              <c:showPercent val="0"/>
              <c:showBubbleSize val="0"/>
            </c:dLbl>
            <c:dLbl>
              <c:idx val="3"/>
              <c:tx>
                <c:rich>
                  <a:bodyPr/>
                  <a:lstStyle/>
                  <a:p>
                    <a:r>
                      <a:rPr lang="en-US" sz="1050"/>
                      <a:t>31.5% </a:t>
                    </a:r>
                    <a:r>
                      <a:rPr lang="en-US" sz="1050" i="1"/>
                      <a:t>(n=1,088)</a:t>
                    </a:r>
                    <a:endParaRPr lang="en-US" i="1"/>
                  </a:p>
                </c:rich>
              </c:tx>
              <c:dLblPos val="inBase"/>
              <c:showLegendKey val="0"/>
              <c:showVal val="1"/>
              <c:showCatName val="0"/>
              <c:showSerName val="0"/>
              <c:showPercent val="0"/>
              <c:showBubbleSize val="0"/>
            </c:dLbl>
            <c:dLbl>
              <c:idx val="4"/>
              <c:tx>
                <c:rich>
                  <a:bodyPr/>
                  <a:lstStyle/>
                  <a:p>
                    <a:r>
                      <a:rPr lang="en-US" sz="1050"/>
                      <a:t>27.7% </a:t>
                    </a:r>
                    <a:r>
                      <a:rPr lang="en-US" sz="1050" i="1"/>
                      <a:t>(n=665)</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DATA_charts'!$B$10:$B$14</c:f>
              <c:strCache>
                <c:ptCount val="5"/>
                <c:pt idx="0">
                  <c:v>1 - least deprived</c:v>
                </c:pt>
                <c:pt idx="1">
                  <c:v>2</c:v>
                </c:pt>
                <c:pt idx="2">
                  <c:v>3</c:v>
                </c:pt>
                <c:pt idx="3">
                  <c:v>4</c:v>
                </c:pt>
                <c:pt idx="4">
                  <c:v>5 - most deprived</c:v>
                </c:pt>
              </c:strCache>
            </c:strRef>
          </c:cat>
          <c:val>
            <c:numRef>
              <c:f>'NATIONAL DATA_charts'!$F$10:$F$14</c:f>
              <c:numCache>
                <c:formatCode>0.0%</c:formatCode>
                <c:ptCount val="5"/>
                <c:pt idx="0">
                  <c:v>0.38666919144101497</c:v>
                </c:pt>
                <c:pt idx="1">
                  <c:v>0.36406067677946324</c:v>
                </c:pt>
                <c:pt idx="2">
                  <c:v>0.33355496453900707</c:v>
                </c:pt>
                <c:pt idx="3">
                  <c:v>0.314997104806022</c:v>
                </c:pt>
                <c:pt idx="4">
                  <c:v>0.27650727650727652</c:v>
                </c:pt>
              </c:numCache>
            </c:numRef>
          </c:val>
        </c:ser>
        <c:dLbls>
          <c:showLegendKey val="0"/>
          <c:showVal val="0"/>
          <c:showCatName val="0"/>
          <c:showSerName val="0"/>
          <c:showPercent val="0"/>
          <c:showBubbleSize val="0"/>
        </c:dLbls>
        <c:gapWidth val="0"/>
        <c:axId val="106681472"/>
        <c:axId val="106683008"/>
      </c:barChart>
      <c:catAx>
        <c:axId val="106681472"/>
        <c:scaling>
          <c:orientation val="minMax"/>
        </c:scaling>
        <c:delete val="0"/>
        <c:axPos val="b"/>
        <c:majorTickMark val="out"/>
        <c:minorTickMark val="none"/>
        <c:tickLblPos val="nextTo"/>
        <c:txPr>
          <a:bodyPr/>
          <a:lstStyle/>
          <a:p>
            <a:pPr>
              <a:defRPr sz="900"/>
            </a:pPr>
            <a:endParaRPr lang="en-US"/>
          </a:p>
        </c:txPr>
        <c:crossAx val="106683008"/>
        <c:crosses val="autoZero"/>
        <c:auto val="1"/>
        <c:lblAlgn val="ctr"/>
        <c:lblOffset val="100"/>
        <c:noMultiLvlLbl val="0"/>
      </c:catAx>
      <c:valAx>
        <c:axId val="10668300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681472"/>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disease status - Colon</a:t>
            </a:r>
          </a:p>
        </c:rich>
      </c:tx>
      <c:layout>
        <c:manualLayout>
          <c:xMode val="edge"/>
          <c:yMode val="edge"/>
          <c:x val="0.17968545927541105"/>
          <c:y val="0.13999994488191148"/>
        </c:manualLayout>
      </c:layout>
      <c:overlay val="1"/>
    </c:title>
    <c:autoTitleDeleted val="0"/>
    <c:plotArea>
      <c:layout>
        <c:manualLayout>
          <c:layoutTarget val="inner"/>
          <c:xMode val="edge"/>
          <c:yMode val="edge"/>
          <c:x val="0.13095964491297052"/>
          <c:y val="0.14551254113679482"/>
          <c:w val="0.83361179119413786"/>
          <c:h val="0.69841837294806897"/>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42.3% </a:t>
                    </a:r>
                    <a:r>
                      <a:rPr lang="en-US" sz="1050" i="1"/>
                      <a:t>(n=4,265)</a:t>
                    </a:r>
                    <a:endParaRPr lang="en-US" i="1"/>
                  </a:p>
                </c:rich>
              </c:tx>
              <c:dLblPos val="inBase"/>
              <c:showLegendKey val="0"/>
              <c:showVal val="1"/>
              <c:showCatName val="0"/>
              <c:showSerName val="0"/>
              <c:showPercent val="0"/>
              <c:showBubbleSize val="0"/>
            </c:dLbl>
            <c:dLbl>
              <c:idx val="1"/>
              <c:layout>
                <c:manualLayout>
                  <c:x val="0"/>
                  <c:y val="0.14176687332012852"/>
                </c:manualLayout>
              </c:layout>
              <c:tx>
                <c:rich>
                  <a:bodyPr/>
                  <a:lstStyle/>
                  <a:p>
                    <a:r>
                      <a:rPr lang="en-US" sz="1050"/>
                      <a:t>9.7%</a:t>
                    </a:r>
                  </a:p>
                  <a:p>
                    <a:r>
                      <a:rPr lang="en-US" sz="1050"/>
                      <a:t> </a:t>
                    </a:r>
                    <a:r>
                      <a:rPr lang="en-US" sz="1050" i="1"/>
                      <a:t>(n=51)</a:t>
                    </a:r>
                    <a:endParaRPr lang="en-US" i="1"/>
                  </a:p>
                </c:rich>
              </c:tx>
              <c:dLblPos val="outEnd"/>
              <c:showLegendKey val="0"/>
              <c:showVal val="1"/>
              <c:showCatName val="0"/>
              <c:showSerName val="0"/>
              <c:showPercent val="0"/>
              <c:showBubbleSize val="0"/>
            </c:dLbl>
            <c:dLbl>
              <c:idx val="2"/>
              <c:tx>
                <c:rich>
                  <a:bodyPr/>
                  <a:lstStyle/>
                  <a:p>
                    <a:r>
                      <a:rPr lang="en-US" sz="1050"/>
                      <a:t>27.5%</a:t>
                    </a:r>
                  </a:p>
                  <a:p>
                    <a:r>
                      <a:rPr lang="en-US" sz="1050"/>
                      <a:t> </a:t>
                    </a:r>
                    <a:r>
                      <a:rPr lang="en-US" sz="1050" i="1"/>
                      <a:t>(n=36)</a:t>
                    </a:r>
                    <a:endParaRPr lang="en-US" i="1"/>
                  </a:p>
                </c:rich>
              </c:tx>
              <c:dLblPos val="inBase"/>
              <c:showLegendKey val="0"/>
              <c:showVal val="1"/>
              <c:showCatName val="0"/>
              <c:showSerName val="0"/>
              <c:showPercent val="0"/>
              <c:showBubbleSize val="0"/>
            </c:dLbl>
            <c:dLbl>
              <c:idx val="3"/>
              <c:tx>
                <c:rich>
                  <a:bodyPr/>
                  <a:lstStyle/>
                  <a:p>
                    <a:r>
                      <a:rPr lang="en-US" sz="1050"/>
                      <a:t>14.7%</a:t>
                    </a:r>
                  </a:p>
                  <a:p>
                    <a:r>
                      <a:rPr lang="en-US" sz="1050"/>
                      <a:t> </a:t>
                    </a:r>
                    <a:r>
                      <a:rPr lang="en-US" sz="1050" i="1"/>
                      <a:t>(n=52)</a:t>
                    </a:r>
                    <a:endParaRPr lang="en-US" i="1"/>
                  </a:p>
                </c:rich>
              </c:tx>
              <c:dLblPos val="inBase"/>
              <c:showLegendKey val="0"/>
              <c:showVal val="1"/>
              <c:showCatName val="0"/>
              <c:showSerName val="0"/>
              <c:showPercent val="0"/>
              <c:showBubbleSize val="0"/>
            </c:dLbl>
            <c:dLbl>
              <c:idx val="4"/>
              <c:tx>
                <c:rich>
                  <a:bodyPr/>
                  <a:lstStyle/>
                  <a:p>
                    <a:r>
                      <a:rPr lang="en-US" sz="1050"/>
                      <a:t>14.7% </a:t>
                    </a:r>
                    <a:r>
                      <a:rPr lang="en-US" sz="1050" i="1"/>
                      <a:t>(n=166)</a:t>
                    </a:r>
                    <a:endParaRPr lang="en-US" i="1"/>
                  </a:p>
                </c:rich>
              </c:tx>
              <c:dLblPos val="inBase"/>
              <c:showLegendKey val="0"/>
              <c:showVal val="1"/>
              <c:showCatName val="0"/>
              <c:showSerName val="0"/>
              <c:showPercent val="0"/>
              <c:showBubbleSize val="0"/>
            </c:dLbl>
            <c:dLbl>
              <c:idx val="5"/>
              <c:tx>
                <c:rich>
                  <a:bodyPr/>
                  <a:lstStyle/>
                  <a:p>
                    <a:r>
                      <a:rPr lang="en-US" sz="1050"/>
                      <a:t>30.1% </a:t>
                    </a:r>
                    <a:r>
                      <a:rPr lang="en-US" sz="1050" i="1"/>
                      <a:t>(n=209)</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DATA_charts'!$B$15:$B$20</c:f>
              <c:strCache>
                <c:ptCount val="6"/>
                <c:pt idx="0">
                  <c:v>Remission</c:v>
                </c:pt>
                <c:pt idx="1">
                  <c:v>Treated but present</c:v>
                </c:pt>
                <c:pt idx="2">
                  <c:v>No treatment</c:v>
                </c:pt>
                <c:pt idx="3">
                  <c:v>Recurrence</c:v>
                </c:pt>
                <c:pt idx="4">
                  <c:v>Not certain</c:v>
                </c:pt>
                <c:pt idx="5">
                  <c:v>No response</c:v>
                </c:pt>
              </c:strCache>
            </c:strRef>
          </c:cat>
          <c:val>
            <c:numRef>
              <c:f>'NATIONAL DATA_charts'!$C$15:$C$20</c:f>
              <c:numCache>
                <c:formatCode>0.0%</c:formatCode>
                <c:ptCount val="6"/>
                <c:pt idx="0">
                  <c:v>0.42303114461416386</c:v>
                </c:pt>
                <c:pt idx="1">
                  <c:v>9.6774193548387094E-2</c:v>
                </c:pt>
                <c:pt idx="2">
                  <c:v>0.27480916030534353</c:v>
                </c:pt>
                <c:pt idx="3">
                  <c:v>0.14689265536723164</c:v>
                </c:pt>
                <c:pt idx="4">
                  <c:v>0.14664310954063603</c:v>
                </c:pt>
                <c:pt idx="5">
                  <c:v>0.30115273775216139</c:v>
                </c:pt>
              </c:numCache>
            </c:numRef>
          </c:val>
        </c:ser>
        <c:dLbls>
          <c:showLegendKey val="0"/>
          <c:showVal val="0"/>
          <c:showCatName val="0"/>
          <c:showSerName val="0"/>
          <c:showPercent val="0"/>
          <c:showBubbleSize val="0"/>
        </c:dLbls>
        <c:gapWidth val="0"/>
        <c:axId val="106486784"/>
        <c:axId val="106488576"/>
      </c:barChart>
      <c:catAx>
        <c:axId val="106486784"/>
        <c:scaling>
          <c:orientation val="minMax"/>
        </c:scaling>
        <c:delete val="0"/>
        <c:axPos val="b"/>
        <c:majorTickMark val="out"/>
        <c:minorTickMark val="none"/>
        <c:tickLblPos val="nextTo"/>
        <c:txPr>
          <a:bodyPr/>
          <a:lstStyle/>
          <a:p>
            <a:pPr>
              <a:defRPr sz="800"/>
            </a:pPr>
            <a:endParaRPr lang="en-US"/>
          </a:p>
        </c:txPr>
        <c:crossAx val="106488576"/>
        <c:crosses val="autoZero"/>
        <c:auto val="1"/>
        <c:lblAlgn val="ctr"/>
        <c:lblOffset val="100"/>
        <c:noMultiLvlLbl val="0"/>
      </c:catAx>
      <c:valAx>
        <c:axId val="10648857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486784"/>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a:t>
            </a:r>
            <a:r>
              <a:rPr lang="en-GB" sz="1200" baseline="0"/>
              <a:t> health </a:t>
            </a:r>
            <a:r>
              <a:rPr lang="en-GB" sz="1200"/>
              <a:t>by disease status - Rectosigmoid</a:t>
            </a:r>
          </a:p>
        </c:rich>
      </c:tx>
      <c:layout>
        <c:manualLayout>
          <c:xMode val="edge"/>
          <c:yMode val="edge"/>
          <c:x val="0.14986916538215933"/>
          <c:y val="0.1299999488189178"/>
        </c:manualLayout>
      </c:layout>
      <c:overlay val="1"/>
    </c:title>
    <c:autoTitleDeleted val="0"/>
    <c:plotArea>
      <c:layout>
        <c:manualLayout>
          <c:layoutTarget val="inner"/>
          <c:xMode val="edge"/>
          <c:yMode val="edge"/>
          <c:x val="0.13095964491297052"/>
          <c:y val="0.13551254507380114"/>
          <c:w val="0.83361179119413786"/>
          <c:h val="0.70766862518563434"/>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41.8% </a:t>
                    </a:r>
                    <a:r>
                      <a:rPr lang="en-US" sz="1050" i="1"/>
                      <a:t>(n=470)</a:t>
                    </a:r>
                    <a:endParaRPr lang="en-US" i="1"/>
                  </a:p>
                </c:rich>
              </c:tx>
              <c:dLblPos val="inBase"/>
              <c:showLegendKey val="0"/>
              <c:showVal val="1"/>
              <c:showCatName val="0"/>
              <c:showSerName val="0"/>
              <c:showPercent val="0"/>
              <c:showBubbleSize val="0"/>
            </c:dLbl>
            <c:dLbl>
              <c:idx val="1"/>
              <c:layout>
                <c:manualLayout>
                  <c:x val="0"/>
                  <c:y val="0.15229206602674566"/>
                </c:manualLayout>
              </c:layout>
              <c:tx>
                <c:rich>
                  <a:bodyPr/>
                  <a:lstStyle/>
                  <a:p>
                    <a:r>
                      <a:rPr lang="en-US" sz="1050"/>
                      <a:t>10.4%</a:t>
                    </a:r>
                  </a:p>
                  <a:p>
                    <a:r>
                      <a:rPr lang="en-US" sz="1050"/>
                      <a:t> </a:t>
                    </a:r>
                    <a:r>
                      <a:rPr lang="en-US" sz="1050" i="1"/>
                      <a:t>(n=10)</a:t>
                    </a:r>
                    <a:endParaRPr lang="en-US" i="1"/>
                  </a:p>
                </c:rich>
              </c:tx>
              <c:dLblPos val="outEnd"/>
              <c:showLegendKey val="0"/>
              <c:showVal val="1"/>
              <c:showCatName val="0"/>
              <c:showSerName val="0"/>
              <c:showPercent val="0"/>
              <c:showBubbleSize val="0"/>
            </c:dLbl>
            <c:dLbl>
              <c:idx val="2"/>
              <c:tx>
                <c:rich>
                  <a:bodyPr/>
                  <a:lstStyle/>
                  <a:p>
                    <a:r>
                      <a:rPr lang="en-US" sz="1050"/>
                      <a:t>46.7%</a:t>
                    </a:r>
                  </a:p>
                  <a:p>
                    <a:r>
                      <a:rPr lang="en-US" sz="1050"/>
                      <a:t> </a:t>
                    </a:r>
                    <a:r>
                      <a:rPr lang="en-US" sz="1050" i="1"/>
                      <a:t>(n=7)</a:t>
                    </a:r>
                    <a:endParaRPr lang="en-US" i="1"/>
                  </a:p>
                </c:rich>
              </c:tx>
              <c:dLblPos val="inBase"/>
              <c:showLegendKey val="0"/>
              <c:showVal val="1"/>
              <c:showCatName val="0"/>
              <c:showSerName val="0"/>
              <c:showPercent val="0"/>
              <c:showBubbleSize val="0"/>
            </c:dLbl>
            <c:dLbl>
              <c:idx val="3"/>
              <c:tx>
                <c:rich>
                  <a:bodyPr/>
                  <a:lstStyle/>
                  <a:p>
                    <a:r>
                      <a:rPr lang="en-US" sz="1050"/>
                      <a:t>16.1%</a:t>
                    </a:r>
                  </a:p>
                  <a:p>
                    <a:r>
                      <a:rPr lang="en-US" sz="1050"/>
                      <a:t> </a:t>
                    </a:r>
                    <a:r>
                      <a:rPr lang="en-US" sz="1050" i="1"/>
                      <a:t>(n=5)</a:t>
                    </a:r>
                    <a:endParaRPr lang="en-US" i="1"/>
                  </a:p>
                </c:rich>
              </c:tx>
              <c:dLblPos val="inBase"/>
              <c:showLegendKey val="0"/>
              <c:showVal val="1"/>
              <c:showCatName val="0"/>
              <c:showSerName val="0"/>
              <c:showPercent val="0"/>
              <c:showBubbleSize val="0"/>
            </c:dLbl>
            <c:dLbl>
              <c:idx val="4"/>
              <c:tx>
                <c:rich>
                  <a:bodyPr/>
                  <a:lstStyle/>
                  <a:p>
                    <a:r>
                      <a:rPr lang="en-US" sz="1050"/>
                      <a:t>15.5%</a:t>
                    </a:r>
                  </a:p>
                  <a:p>
                    <a:r>
                      <a:rPr lang="en-US" sz="1050"/>
                      <a:t> </a:t>
                    </a:r>
                    <a:r>
                      <a:rPr lang="en-US" sz="1050" i="1"/>
                      <a:t>(n=20)</a:t>
                    </a:r>
                    <a:endParaRPr lang="en-US" i="1"/>
                  </a:p>
                </c:rich>
              </c:tx>
              <c:dLblPos val="inBase"/>
              <c:showLegendKey val="0"/>
              <c:showVal val="1"/>
              <c:showCatName val="0"/>
              <c:showSerName val="0"/>
              <c:showPercent val="0"/>
              <c:showBubbleSize val="0"/>
            </c:dLbl>
            <c:dLbl>
              <c:idx val="5"/>
              <c:tx>
                <c:rich>
                  <a:bodyPr/>
                  <a:lstStyle/>
                  <a:p>
                    <a:r>
                      <a:rPr lang="en-US" sz="1050"/>
                      <a:t>25.8% </a:t>
                    </a:r>
                  </a:p>
                  <a:p>
                    <a:r>
                      <a:rPr lang="en-US" sz="1050" i="1"/>
                      <a:t>(n=17)</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DATA_charts'!$B$15:$B$20</c:f>
              <c:strCache>
                <c:ptCount val="6"/>
                <c:pt idx="0">
                  <c:v>Remission</c:v>
                </c:pt>
                <c:pt idx="1">
                  <c:v>Treated but present</c:v>
                </c:pt>
                <c:pt idx="2">
                  <c:v>No treatment</c:v>
                </c:pt>
                <c:pt idx="3">
                  <c:v>Recurrence</c:v>
                </c:pt>
                <c:pt idx="4">
                  <c:v>Not certain</c:v>
                </c:pt>
                <c:pt idx="5">
                  <c:v>No response</c:v>
                </c:pt>
              </c:strCache>
            </c:strRef>
          </c:cat>
          <c:val>
            <c:numRef>
              <c:f>'NATIONAL DATA_charts'!$D$15:$D$20</c:f>
              <c:numCache>
                <c:formatCode>0.0%</c:formatCode>
                <c:ptCount val="6"/>
                <c:pt idx="0">
                  <c:v>0.4181494661921708</c:v>
                </c:pt>
                <c:pt idx="1">
                  <c:v>0.10416666666666667</c:v>
                </c:pt>
                <c:pt idx="2">
                  <c:v>0.46666666666666667</c:v>
                </c:pt>
                <c:pt idx="3">
                  <c:v>0.16129032258064516</c:v>
                </c:pt>
                <c:pt idx="4">
                  <c:v>0.15503875968992248</c:v>
                </c:pt>
                <c:pt idx="5">
                  <c:v>0.25757575757575757</c:v>
                </c:pt>
              </c:numCache>
            </c:numRef>
          </c:val>
        </c:ser>
        <c:dLbls>
          <c:showLegendKey val="0"/>
          <c:showVal val="0"/>
          <c:showCatName val="0"/>
          <c:showSerName val="0"/>
          <c:showPercent val="0"/>
          <c:showBubbleSize val="0"/>
        </c:dLbls>
        <c:gapWidth val="0"/>
        <c:axId val="106538112"/>
        <c:axId val="106539648"/>
      </c:barChart>
      <c:catAx>
        <c:axId val="106538112"/>
        <c:scaling>
          <c:orientation val="minMax"/>
        </c:scaling>
        <c:delete val="0"/>
        <c:axPos val="b"/>
        <c:majorTickMark val="out"/>
        <c:minorTickMark val="none"/>
        <c:tickLblPos val="nextTo"/>
        <c:txPr>
          <a:bodyPr/>
          <a:lstStyle/>
          <a:p>
            <a:pPr>
              <a:defRPr sz="800"/>
            </a:pPr>
            <a:endParaRPr lang="en-US"/>
          </a:p>
        </c:txPr>
        <c:crossAx val="106539648"/>
        <c:crosses val="autoZero"/>
        <c:auto val="1"/>
        <c:lblAlgn val="ctr"/>
        <c:lblOffset val="100"/>
        <c:noMultiLvlLbl val="0"/>
      </c:catAx>
      <c:valAx>
        <c:axId val="10653964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538112"/>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High Social Distress Score by tumour type</a:t>
            </a:r>
            <a:endParaRPr lang="en-US" sz="1200" i="1"/>
          </a:p>
        </c:rich>
      </c:tx>
      <c:layout>
        <c:manualLayout>
          <c:xMode val="edge"/>
          <c:yMode val="edge"/>
          <c:x val="0.20269750989791049"/>
          <c:y val="2.6156381489451815E-2"/>
        </c:manualLayout>
      </c:layout>
      <c:overlay val="1"/>
      <c:spPr>
        <a:noFill/>
        <a:ln w="25400">
          <a:noFill/>
        </a:ln>
      </c:spPr>
    </c:title>
    <c:autoTitleDeleted val="0"/>
    <c:plotArea>
      <c:layout>
        <c:manualLayout>
          <c:layoutTarget val="inner"/>
          <c:xMode val="edge"/>
          <c:yMode val="edge"/>
          <c:x val="0.1370560074159356"/>
          <c:y val="0.12306167475060914"/>
          <c:w val="0.82487411870701977"/>
          <c:h val="0.77735584984778483"/>
        </c:manualLayout>
      </c:layout>
      <c:barChart>
        <c:barDir val="col"/>
        <c:grouping val="clustered"/>
        <c:varyColors val="0"/>
        <c:ser>
          <c:idx val="1"/>
          <c:order val="0"/>
          <c:spPr>
            <a:ln>
              <a:solidFill>
                <a:schemeClr val="bg1">
                  <a:lumMod val="85000"/>
                </a:schemeClr>
              </a:solidFill>
            </a:ln>
          </c:spPr>
          <c:invertIfNegative val="0"/>
          <c:dPt>
            <c:idx val="0"/>
            <c:invertIfNegative val="0"/>
            <c:bubble3D val="0"/>
            <c:spPr>
              <a:solidFill>
                <a:schemeClr val="accent1">
                  <a:lumMod val="40000"/>
                  <a:lumOff val="60000"/>
                </a:schemeClr>
              </a:solidFill>
              <a:ln>
                <a:solidFill>
                  <a:schemeClr val="bg1">
                    <a:lumMod val="85000"/>
                  </a:schemeClr>
                </a:solidFill>
              </a:ln>
            </c:spPr>
          </c:dPt>
          <c:dPt>
            <c:idx val="1"/>
            <c:invertIfNegative val="0"/>
            <c:bubble3D val="0"/>
            <c:spPr>
              <a:solidFill>
                <a:schemeClr val="accent1">
                  <a:lumMod val="60000"/>
                  <a:lumOff val="40000"/>
                </a:schemeClr>
              </a:solidFill>
              <a:ln>
                <a:solidFill>
                  <a:schemeClr val="bg1">
                    <a:lumMod val="85000"/>
                  </a:schemeClr>
                </a:solidFill>
              </a:ln>
            </c:spPr>
          </c:dPt>
          <c:dPt>
            <c:idx val="2"/>
            <c:invertIfNegative val="0"/>
            <c:bubble3D val="0"/>
            <c:spPr>
              <a:solidFill>
                <a:schemeClr val="accent1"/>
              </a:solidFill>
              <a:ln>
                <a:solidFill>
                  <a:schemeClr val="bg1">
                    <a:lumMod val="85000"/>
                  </a:schemeClr>
                </a:solidFill>
              </a:ln>
            </c:spPr>
          </c:dPt>
          <c:dPt>
            <c:idx val="3"/>
            <c:invertIfNegative val="0"/>
            <c:bubble3D val="0"/>
            <c:spPr>
              <a:solidFill>
                <a:schemeClr val="tx2">
                  <a:lumMod val="75000"/>
                </a:schemeClr>
              </a:solidFill>
              <a:ln>
                <a:solidFill>
                  <a:schemeClr val="bg1">
                    <a:lumMod val="85000"/>
                  </a:schemeClr>
                </a:solidFill>
              </a:ln>
            </c:spPr>
          </c:dPt>
          <c:dLbls>
            <c:dLbl>
              <c:idx val="0"/>
              <c:tx>
                <c:rich>
                  <a:bodyPr/>
                  <a:lstStyle/>
                  <a:p>
                    <a:r>
                      <a:rPr lang="en-US" sz="1050"/>
                      <a:t>13.7% </a:t>
                    </a:r>
                    <a:r>
                      <a:rPr lang="en-US" sz="1050" i="1"/>
                      <a:t>(n=1,506)</a:t>
                    </a:r>
                    <a:endParaRPr lang="en-US" i="1"/>
                  </a:p>
                </c:rich>
              </c:tx>
              <c:dLblPos val="inBase"/>
              <c:showLegendKey val="0"/>
              <c:showVal val="1"/>
              <c:showCatName val="0"/>
              <c:showSerName val="0"/>
              <c:showPercent val="0"/>
              <c:showBubbleSize val="0"/>
            </c:dLbl>
            <c:dLbl>
              <c:idx val="1"/>
              <c:tx>
                <c:rich>
                  <a:bodyPr/>
                  <a:lstStyle/>
                  <a:p>
                    <a:r>
                      <a:rPr lang="en-US" sz="1050"/>
                      <a:t>14.8% </a:t>
                    </a:r>
                    <a:r>
                      <a:rPr lang="en-US" sz="1050" i="1"/>
                      <a:t>(n=185</a:t>
                    </a:r>
                    <a:r>
                      <a:rPr lang="en-US" sz="1050"/>
                      <a:t>)</a:t>
                    </a:r>
                    <a:endParaRPr lang="en-US"/>
                  </a:p>
                </c:rich>
              </c:tx>
              <c:dLblPos val="inBase"/>
              <c:showLegendKey val="0"/>
              <c:showVal val="1"/>
              <c:showCatName val="0"/>
              <c:showSerName val="0"/>
              <c:showPercent val="0"/>
              <c:showBubbleSize val="0"/>
            </c:dLbl>
            <c:dLbl>
              <c:idx val="2"/>
              <c:tx>
                <c:rich>
                  <a:bodyPr/>
                  <a:lstStyle/>
                  <a:p>
                    <a:pPr>
                      <a:defRPr sz="1050">
                        <a:solidFill>
                          <a:schemeClr val="bg1"/>
                        </a:solidFill>
                      </a:defRPr>
                    </a:pPr>
                    <a:r>
                      <a:rPr lang="en-US" sz="1050"/>
                      <a:t>18.0% </a:t>
                    </a:r>
                    <a:r>
                      <a:rPr lang="en-US" sz="1050" i="1"/>
                      <a:t>(n=997)</a:t>
                    </a:r>
                    <a:endParaRPr lang="en-US" i="1"/>
                  </a:p>
                </c:rich>
              </c:tx>
              <c:spPr/>
              <c:dLblPos val="inBase"/>
              <c:showLegendKey val="0"/>
              <c:showVal val="1"/>
              <c:showCatName val="0"/>
              <c:showSerName val="0"/>
              <c:showPercent val="0"/>
              <c:showBubbleSize val="0"/>
            </c:dLbl>
            <c:dLbl>
              <c:idx val="3"/>
              <c:tx>
                <c:rich>
                  <a:bodyPr/>
                  <a:lstStyle/>
                  <a:p>
                    <a:pPr>
                      <a:defRPr sz="1050">
                        <a:solidFill>
                          <a:schemeClr val="bg1"/>
                        </a:solidFill>
                      </a:defRPr>
                    </a:pPr>
                    <a:r>
                      <a:rPr lang="en-US" sz="1050"/>
                      <a:t>15.1% </a:t>
                    </a:r>
                    <a:r>
                      <a:rPr lang="en-US" sz="1050" i="1"/>
                      <a:t>(n=2,688)</a:t>
                    </a:r>
                    <a:endParaRPr lang="en-US" i="1"/>
                  </a:p>
                </c:rich>
              </c:tx>
              <c:spPr/>
              <c:dLblPos val="inBase"/>
              <c:showLegendKey val="0"/>
              <c:showVal val="1"/>
              <c:showCatName val="0"/>
              <c:showSerName val="0"/>
              <c:showPercent val="0"/>
              <c:showBubbleSize val="0"/>
            </c:dLbl>
            <c:txPr>
              <a:bodyPr/>
              <a:lstStyle/>
              <a:p>
                <a:pPr>
                  <a:defRPr sz="1050"/>
                </a:pPr>
                <a:endParaRPr lang="en-US"/>
              </a:p>
            </c:txPr>
            <c:dLblPos val="inBase"/>
            <c:showLegendKey val="0"/>
            <c:showVal val="1"/>
            <c:showCatName val="0"/>
            <c:showSerName val="0"/>
            <c:showPercent val="0"/>
            <c:showBubbleSize val="0"/>
            <c:showLeaderLines val="0"/>
          </c:dLbls>
          <c:cat>
            <c:strRef>
              <c:f>'SDI Scales'!$A$18:$A$21</c:f>
              <c:strCache>
                <c:ptCount val="4"/>
                <c:pt idx="0">
                  <c:v>Colon</c:v>
                </c:pt>
                <c:pt idx="1">
                  <c:v>Rectosigmoid</c:v>
                </c:pt>
                <c:pt idx="2">
                  <c:v>Rectum</c:v>
                </c:pt>
                <c:pt idx="3">
                  <c:v>Total</c:v>
                </c:pt>
              </c:strCache>
            </c:strRef>
          </c:cat>
          <c:val>
            <c:numRef>
              <c:f>'SDI Scales'!$C$18:$C$21</c:f>
              <c:numCache>
                <c:formatCode>0.0%</c:formatCode>
                <c:ptCount val="4"/>
                <c:pt idx="0">
                  <c:v>0.13652434049496873</c:v>
                </c:pt>
                <c:pt idx="1">
                  <c:v>0.14776357827476039</c:v>
                </c:pt>
                <c:pt idx="2">
                  <c:v>0.17973679466378223</c:v>
                </c:pt>
                <c:pt idx="3">
                  <c:v>0.15075715086932137</c:v>
                </c:pt>
              </c:numCache>
            </c:numRef>
          </c:val>
        </c:ser>
        <c:dLbls>
          <c:showLegendKey val="0"/>
          <c:showVal val="0"/>
          <c:showCatName val="0"/>
          <c:showSerName val="0"/>
          <c:showPercent val="0"/>
          <c:showBubbleSize val="0"/>
        </c:dLbls>
        <c:gapWidth val="50"/>
        <c:axId val="99099776"/>
        <c:axId val="99101312"/>
      </c:barChart>
      <c:catAx>
        <c:axId val="99099776"/>
        <c:scaling>
          <c:orientation val="minMax"/>
        </c:scaling>
        <c:delete val="0"/>
        <c:axPos val="b"/>
        <c:numFmt formatCode="General" sourceLinked="1"/>
        <c:majorTickMark val="out"/>
        <c:minorTickMark val="none"/>
        <c:tickLblPos val="nextTo"/>
        <c:txPr>
          <a:bodyPr/>
          <a:lstStyle/>
          <a:p>
            <a:pPr>
              <a:defRPr sz="900"/>
            </a:pPr>
            <a:endParaRPr lang="en-US"/>
          </a:p>
        </c:txPr>
        <c:crossAx val="99101312"/>
        <c:crosses val="autoZero"/>
        <c:auto val="1"/>
        <c:lblAlgn val="ctr"/>
        <c:lblOffset val="100"/>
        <c:noMultiLvlLbl val="0"/>
      </c:catAx>
      <c:valAx>
        <c:axId val="99101312"/>
        <c:scaling>
          <c:orientation val="minMax"/>
          <c:max val="0.5"/>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99099776"/>
        <c:crosses val="autoZero"/>
        <c:crossBetween val="between"/>
        <c:majorUnit val="0.1"/>
      </c:valAx>
    </c:plotArea>
    <c:plotVisOnly val="1"/>
    <c:dispBlanksAs val="gap"/>
    <c:showDLblsOverMax val="0"/>
  </c:chart>
  <c:spPr>
    <a:ln>
      <a:noFill/>
    </a:ln>
  </c:spPr>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disease status - Rectum</a:t>
            </a:r>
          </a:p>
        </c:rich>
      </c:tx>
      <c:layout>
        <c:manualLayout>
          <c:xMode val="edge"/>
          <c:yMode val="edge"/>
          <c:x val="0.17096526479110841"/>
          <c:y val="0.13499994685041464"/>
        </c:manualLayout>
      </c:layout>
      <c:overlay val="1"/>
    </c:title>
    <c:autoTitleDeleted val="0"/>
    <c:plotArea>
      <c:layout>
        <c:manualLayout>
          <c:layoutTarget val="inner"/>
          <c:xMode val="edge"/>
          <c:yMode val="edge"/>
          <c:x val="0.13095964491297052"/>
          <c:y val="0.13551254507380114"/>
          <c:w val="0.83361179119413786"/>
          <c:h val="0.70256154335208731"/>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34.1% </a:t>
                    </a:r>
                    <a:r>
                      <a:rPr lang="en-US" sz="1050" i="1"/>
                      <a:t>(n=1,661)</a:t>
                    </a:r>
                    <a:endParaRPr lang="en-US" i="1"/>
                  </a:p>
                </c:rich>
              </c:tx>
              <c:dLblPos val="inBase"/>
              <c:showLegendKey val="0"/>
              <c:showVal val="1"/>
              <c:showCatName val="0"/>
              <c:showSerName val="0"/>
              <c:showPercent val="0"/>
              <c:showBubbleSize val="0"/>
            </c:dLbl>
            <c:dLbl>
              <c:idx val="1"/>
              <c:layout>
                <c:manualLayout>
                  <c:x val="0"/>
                  <c:y val="0.13258774307569171"/>
                </c:manualLayout>
              </c:layout>
              <c:tx>
                <c:rich>
                  <a:bodyPr/>
                  <a:lstStyle/>
                  <a:p>
                    <a:r>
                      <a:rPr lang="en-US" sz="1050">
                        <a:solidFill>
                          <a:schemeClr val="bg1"/>
                        </a:solidFill>
                      </a:rPr>
                      <a:t>8.4%</a:t>
                    </a:r>
                  </a:p>
                  <a:p>
                    <a:r>
                      <a:rPr lang="en-US" sz="1050"/>
                      <a:t> </a:t>
                    </a:r>
                    <a:r>
                      <a:rPr lang="en-US" sz="1050" i="1"/>
                      <a:t>(n=34)</a:t>
                    </a:r>
                    <a:endParaRPr lang="en-US" i="1"/>
                  </a:p>
                </c:rich>
              </c:tx>
              <c:dLblPos val="outEnd"/>
              <c:showLegendKey val="0"/>
              <c:showVal val="1"/>
              <c:showCatName val="0"/>
              <c:showSerName val="0"/>
              <c:showPercent val="0"/>
              <c:showBubbleSize val="0"/>
            </c:dLbl>
            <c:dLbl>
              <c:idx val="2"/>
              <c:tx>
                <c:rich>
                  <a:bodyPr/>
                  <a:lstStyle/>
                  <a:p>
                    <a:r>
                      <a:rPr lang="en-US" sz="1050"/>
                      <a:t>26.7%</a:t>
                    </a:r>
                  </a:p>
                  <a:p>
                    <a:r>
                      <a:rPr lang="en-US" sz="1050"/>
                      <a:t> </a:t>
                    </a:r>
                    <a:r>
                      <a:rPr lang="en-US" sz="1050" i="1"/>
                      <a:t>(n=8)</a:t>
                    </a:r>
                    <a:endParaRPr lang="en-US" i="1"/>
                  </a:p>
                </c:rich>
              </c:tx>
              <c:dLblPos val="inBase"/>
              <c:showLegendKey val="0"/>
              <c:showVal val="1"/>
              <c:showCatName val="0"/>
              <c:showSerName val="0"/>
              <c:showPercent val="0"/>
              <c:showBubbleSize val="0"/>
            </c:dLbl>
            <c:dLbl>
              <c:idx val="3"/>
              <c:layout>
                <c:manualLayout>
                  <c:x val="-6.4415570714348395E-3"/>
                  <c:y val="3.2307861296117603E-2"/>
                </c:manualLayout>
              </c:layout>
              <c:tx>
                <c:rich>
                  <a:bodyPr/>
                  <a:lstStyle/>
                  <a:p>
                    <a:r>
                      <a:rPr lang="en-US" sz="1050">
                        <a:solidFill>
                          <a:sysClr val="windowText" lastClr="000000"/>
                        </a:solidFill>
                      </a:rPr>
                      <a:t>5.9%</a:t>
                    </a:r>
                  </a:p>
                  <a:p>
                    <a:r>
                      <a:rPr lang="en-US" sz="1050"/>
                      <a:t> </a:t>
                    </a:r>
                    <a:r>
                      <a:rPr lang="en-US" sz="1050" i="1">
                        <a:solidFill>
                          <a:sysClr val="windowText" lastClr="000000"/>
                        </a:solidFill>
                      </a:rPr>
                      <a:t>(n=10)</a:t>
                    </a:r>
                    <a:endParaRPr lang="en-US" i="1">
                      <a:solidFill>
                        <a:sysClr val="windowText" lastClr="000000"/>
                      </a:solidFill>
                    </a:endParaRPr>
                  </a:p>
                </c:rich>
              </c:tx>
              <c:dLblPos val="outEnd"/>
              <c:showLegendKey val="0"/>
              <c:showVal val="1"/>
              <c:showCatName val="0"/>
              <c:showSerName val="0"/>
              <c:showPercent val="0"/>
              <c:showBubbleSize val="0"/>
            </c:dLbl>
            <c:dLbl>
              <c:idx val="4"/>
              <c:tx>
                <c:rich>
                  <a:bodyPr/>
                  <a:lstStyle/>
                  <a:p>
                    <a:r>
                      <a:rPr lang="en-US" sz="1050"/>
                      <a:t>13.5%</a:t>
                    </a:r>
                  </a:p>
                  <a:p>
                    <a:r>
                      <a:rPr lang="en-US" sz="1050"/>
                      <a:t> </a:t>
                    </a:r>
                    <a:r>
                      <a:rPr lang="en-US" sz="1050" i="1"/>
                      <a:t>(n=93)</a:t>
                    </a:r>
                    <a:endParaRPr lang="en-US" i="1"/>
                  </a:p>
                </c:rich>
              </c:tx>
              <c:dLblPos val="inBase"/>
              <c:showLegendKey val="0"/>
              <c:showVal val="1"/>
              <c:showCatName val="0"/>
              <c:showSerName val="0"/>
              <c:showPercent val="0"/>
              <c:showBubbleSize val="0"/>
            </c:dLbl>
            <c:dLbl>
              <c:idx val="5"/>
              <c:tx>
                <c:rich>
                  <a:bodyPr/>
                  <a:lstStyle/>
                  <a:p>
                    <a:r>
                      <a:rPr lang="en-US" sz="1050"/>
                      <a:t>23.9%</a:t>
                    </a:r>
                  </a:p>
                  <a:p>
                    <a:r>
                      <a:rPr lang="en-US" sz="1050"/>
                      <a:t> </a:t>
                    </a:r>
                    <a:r>
                      <a:rPr lang="en-US" sz="1050" i="1"/>
                      <a:t>(n=58)</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DATA_charts'!$B$15:$B$20</c:f>
              <c:strCache>
                <c:ptCount val="6"/>
                <c:pt idx="0">
                  <c:v>Remission</c:v>
                </c:pt>
                <c:pt idx="1">
                  <c:v>Treated but present</c:v>
                </c:pt>
                <c:pt idx="2">
                  <c:v>No treatment</c:v>
                </c:pt>
                <c:pt idx="3">
                  <c:v>Recurrence</c:v>
                </c:pt>
                <c:pt idx="4">
                  <c:v>Not certain</c:v>
                </c:pt>
                <c:pt idx="5">
                  <c:v>No response</c:v>
                </c:pt>
              </c:strCache>
            </c:strRef>
          </c:cat>
          <c:val>
            <c:numRef>
              <c:f>'NATIONAL DATA_charts'!$E$15:$E$20</c:f>
              <c:numCache>
                <c:formatCode>0.0%</c:formatCode>
                <c:ptCount val="6"/>
                <c:pt idx="0">
                  <c:v>0.34064807219031995</c:v>
                </c:pt>
                <c:pt idx="1">
                  <c:v>8.3950617283950618E-2</c:v>
                </c:pt>
                <c:pt idx="2">
                  <c:v>0.26666666666666666</c:v>
                </c:pt>
                <c:pt idx="3">
                  <c:v>5.9171597633136092E-2</c:v>
                </c:pt>
                <c:pt idx="4">
                  <c:v>0.13478260869565217</c:v>
                </c:pt>
                <c:pt idx="5">
                  <c:v>0.23868312757201646</c:v>
                </c:pt>
              </c:numCache>
            </c:numRef>
          </c:val>
        </c:ser>
        <c:dLbls>
          <c:showLegendKey val="0"/>
          <c:showVal val="0"/>
          <c:showCatName val="0"/>
          <c:showSerName val="0"/>
          <c:showPercent val="0"/>
          <c:showBubbleSize val="0"/>
        </c:dLbls>
        <c:gapWidth val="0"/>
        <c:axId val="106585088"/>
        <c:axId val="106586880"/>
      </c:barChart>
      <c:catAx>
        <c:axId val="106585088"/>
        <c:scaling>
          <c:orientation val="minMax"/>
        </c:scaling>
        <c:delete val="0"/>
        <c:axPos val="b"/>
        <c:majorTickMark val="out"/>
        <c:minorTickMark val="none"/>
        <c:tickLblPos val="nextTo"/>
        <c:txPr>
          <a:bodyPr/>
          <a:lstStyle/>
          <a:p>
            <a:pPr>
              <a:defRPr sz="800"/>
            </a:pPr>
            <a:endParaRPr lang="en-US"/>
          </a:p>
        </c:txPr>
        <c:crossAx val="106586880"/>
        <c:crosses val="autoZero"/>
        <c:auto val="1"/>
        <c:lblAlgn val="ctr"/>
        <c:lblOffset val="100"/>
        <c:noMultiLvlLbl val="0"/>
      </c:catAx>
      <c:valAx>
        <c:axId val="10658688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585088"/>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disease status - Overall</a:t>
            </a:r>
          </a:p>
        </c:rich>
      </c:tx>
      <c:layout>
        <c:manualLayout>
          <c:xMode val="edge"/>
          <c:yMode val="edge"/>
          <c:x val="0.19028993600541294"/>
          <c:y val="0.10999995669293043"/>
        </c:manualLayout>
      </c:layout>
      <c:overlay val="1"/>
    </c:title>
    <c:autoTitleDeleted val="0"/>
    <c:plotArea>
      <c:layout>
        <c:manualLayout>
          <c:layoutTarget val="inner"/>
          <c:xMode val="edge"/>
          <c:yMode val="edge"/>
          <c:x val="0.13095964491297052"/>
          <c:y val="0.12051255097931064"/>
          <c:w val="0.83361179119413786"/>
          <c:h val="0.72341814172192298"/>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a:lstStyle/>
                  <a:p>
                    <a:r>
                      <a:rPr lang="en-US" sz="1050"/>
                      <a:t>39.8% </a:t>
                    </a:r>
                    <a:r>
                      <a:rPr lang="en-US" sz="1050" i="1"/>
                      <a:t>(n=6,396)</a:t>
                    </a:r>
                    <a:endParaRPr lang="en-US" i="1"/>
                  </a:p>
                </c:rich>
              </c:tx>
              <c:dLblPos val="inBase"/>
              <c:showLegendKey val="0"/>
              <c:showVal val="1"/>
              <c:showCatName val="0"/>
              <c:showSerName val="0"/>
              <c:showPercent val="0"/>
              <c:showBubbleSize val="0"/>
            </c:dLbl>
            <c:dLbl>
              <c:idx val="1"/>
              <c:layout>
                <c:manualLayout>
                  <c:x val="0"/>
                  <c:y val="0.13035427938807889"/>
                </c:manualLayout>
              </c:layout>
              <c:tx>
                <c:rich>
                  <a:bodyPr/>
                  <a:lstStyle/>
                  <a:p>
                    <a:r>
                      <a:rPr lang="en-US" sz="1050">
                        <a:solidFill>
                          <a:schemeClr val="bg1"/>
                        </a:solidFill>
                      </a:rPr>
                      <a:t>9.2%</a:t>
                    </a:r>
                  </a:p>
                  <a:p>
                    <a:r>
                      <a:rPr lang="en-US" sz="1050"/>
                      <a:t> </a:t>
                    </a:r>
                    <a:r>
                      <a:rPr lang="en-US" sz="1050" i="1"/>
                      <a:t>(n=95)</a:t>
                    </a:r>
                    <a:endParaRPr lang="en-US" i="1"/>
                  </a:p>
                </c:rich>
              </c:tx>
              <c:dLblPos val="outEnd"/>
              <c:showLegendKey val="0"/>
              <c:showVal val="1"/>
              <c:showCatName val="0"/>
              <c:showSerName val="0"/>
              <c:showPercent val="0"/>
              <c:showBubbleSize val="0"/>
            </c:dLbl>
            <c:dLbl>
              <c:idx val="2"/>
              <c:tx>
                <c:rich>
                  <a:bodyPr/>
                  <a:lstStyle/>
                  <a:p>
                    <a:r>
                      <a:rPr lang="en-US" sz="1050"/>
                      <a:t>29.0%</a:t>
                    </a:r>
                  </a:p>
                  <a:p>
                    <a:r>
                      <a:rPr lang="en-US" sz="1050"/>
                      <a:t> </a:t>
                    </a:r>
                    <a:r>
                      <a:rPr lang="en-US" sz="1050" i="1"/>
                      <a:t>(n=51)</a:t>
                    </a:r>
                    <a:endParaRPr lang="en-US" i="1"/>
                  </a:p>
                </c:rich>
              </c:tx>
              <c:dLblPos val="inBase"/>
              <c:showLegendKey val="0"/>
              <c:showVal val="1"/>
              <c:showCatName val="0"/>
              <c:showSerName val="0"/>
              <c:showPercent val="0"/>
              <c:showBubbleSize val="0"/>
            </c:dLbl>
            <c:dLbl>
              <c:idx val="3"/>
              <c:tx>
                <c:rich>
                  <a:bodyPr/>
                  <a:lstStyle/>
                  <a:p>
                    <a:r>
                      <a:rPr lang="en-US" sz="1050"/>
                      <a:t>12.1%</a:t>
                    </a:r>
                  </a:p>
                  <a:p>
                    <a:r>
                      <a:rPr lang="en-US" sz="1050"/>
                      <a:t> </a:t>
                    </a:r>
                    <a:r>
                      <a:rPr lang="en-US" sz="1050" i="1"/>
                      <a:t>(n=67)</a:t>
                    </a:r>
                    <a:endParaRPr lang="en-US" i="1"/>
                  </a:p>
                </c:rich>
              </c:tx>
              <c:dLblPos val="inBase"/>
              <c:showLegendKey val="0"/>
              <c:showVal val="1"/>
              <c:showCatName val="0"/>
              <c:showSerName val="0"/>
              <c:showPercent val="0"/>
              <c:showBubbleSize val="0"/>
            </c:dLbl>
            <c:dLbl>
              <c:idx val="4"/>
              <c:tx>
                <c:rich>
                  <a:bodyPr/>
                  <a:lstStyle/>
                  <a:p>
                    <a:r>
                      <a:rPr lang="en-US" sz="1050"/>
                      <a:t>14.3% </a:t>
                    </a:r>
                    <a:r>
                      <a:rPr lang="en-US" sz="1050" i="1"/>
                      <a:t>(n=279)</a:t>
                    </a:r>
                    <a:endParaRPr lang="en-US" i="1"/>
                  </a:p>
                </c:rich>
              </c:tx>
              <c:dLblPos val="inBase"/>
              <c:showLegendKey val="0"/>
              <c:showVal val="1"/>
              <c:showCatName val="0"/>
              <c:showSerName val="0"/>
              <c:showPercent val="0"/>
              <c:showBubbleSize val="0"/>
            </c:dLbl>
            <c:dLbl>
              <c:idx val="5"/>
              <c:tx>
                <c:rich>
                  <a:bodyPr/>
                  <a:lstStyle/>
                  <a:p>
                    <a:r>
                      <a:rPr lang="en-US" sz="1050"/>
                      <a:t>28.3% </a:t>
                    </a:r>
                    <a:r>
                      <a:rPr lang="en-US" sz="1050" i="1"/>
                      <a:t>(n=284)</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DATA_charts'!$B$15:$B$20</c:f>
              <c:strCache>
                <c:ptCount val="6"/>
                <c:pt idx="0">
                  <c:v>Remission</c:v>
                </c:pt>
                <c:pt idx="1">
                  <c:v>Treated but present</c:v>
                </c:pt>
                <c:pt idx="2">
                  <c:v>No treatment</c:v>
                </c:pt>
                <c:pt idx="3">
                  <c:v>Recurrence</c:v>
                </c:pt>
                <c:pt idx="4">
                  <c:v>Not certain</c:v>
                </c:pt>
                <c:pt idx="5">
                  <c:v>No response</c:v>
                </c:pt>
              </c:strCache>
            </c:strRef>
          </c:cat>
          <c:val>
            <c:numRef>
              <c:f>'NATIONAL DATA_charts'!$F$15:$F$20</c:f>
              <c:numCache>
                <c:formatCode>0.0%</c:formatCode>
                <c:ptCount val="6"/>
                <c:pt idx="0">
                  <c:v>0.39771172739708993</c:v>
                </c:pt>
                <c:pt idx="1">
                  <c:v>9.2412451361867709E-2</c:v>
                </c:pt>
                <c:pt idx="2">
                  <c:v>0.28977272727272729</c:v>
                </c:pt>
                <c:pt idx="3">
                  <c:v>0.12093862815884476</c:v>
                </c:pt>
                <c:pt idx="4">
                  <c:v>0.14300358790363915</c:v>
                </c:pt>
                <c:pt idx="5">
                  <c:v>0.28315054835493519</c:v>
                </c:pt>
              </c:numCache>
            </c:numRef>
          </c:val>
        </c:ser>
        <c:dLbls>
          <c:showLegendKey val="0"/>
          <c:showVal val="0"/>
          <c:showCatName val="0"/>
          <c:showSerName val="0"/>
          <c:showPercent val="0"/>
          <c:showBubbleSize val="0"/>
        </c:dLbls>
        <c:gapWidth val="0"/>
        <c:axId val="106968192"/>
        <c:axId val="106969728"/>
      </c:barChart>
      <c:catAx>
        <c:axId val="106968192"/>
        <c:scaling>
          <c:orientation val="minMax"/>
        </c:scaling>
        <c:delete val="0"/>
        <c:axPos val="b"/>
        <c:majorTickMark val="out"/>
        <c:minorTickMark val="none"/>
        <c:tickLblPos val="nextTo"/>
        <c:txPr>
          <a:bodyPr rot="0" vert="horz"/>
          <a:lstStyle/>
          <a:p>
            <a:pPr>
              <a:defRPr sz="800"/>
            </a:pPr>
            <a:endParaRPr lang="en-US"/>
          </a:p>
        </c:txPr>
        <c:crossAx val="106969728"/>
        <c:crosses val="autoZero"/>
        <c:auto val="1"/>
        <c:lblAlgn val="ctr"/>
        <c:lblOffset val="100"/>
        <c:noMultiLvlLbl val="0"/>
      </c:catAx>
      <c:valAx>
        <c:axId val="106969728"/>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968192"/>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number of LTC - Colon</a:t>
            </a:r>
          </a:p>
        </c:rich>
      </c:tx>
      <c:layout>
        <c:manualLayout>
          <c:xMode val="edge"/>
          <c:yMode val="edge"/>
          <c:x val="0.27033439796548242"/>
          <c:y val="0.13999994488191148"/>
        </c:manualLayout>
      </c:layout>
      <c:overlay val="1"/>
    </c:title>
    <c:autoTitleDeleted val="0"/>
    <c:plotArea>
      <c:layout>
        <c:manualLayout>
          <c:layoutTarget val="inner"/>
          <c:xMode val="edge"/>
          <c:yMode val="edge"/>
          <c:x val="0.12451808784153567"/>
          <c:y val="0.13551254507380114"/>
          <c:w val="0.83361179119413786"/>
          <c:h val="0.7734961521668691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50.9% </a:t>
                    </a:r>
                    <a:r>
                      <a:rPr lang="en-US" sz="1050" i="1"/>
                      <a:t>(n=1,359)</a:t>
                    </a:r>
                    <a:endParaRPr lang="en-US" i="1"/>
                  </a:p>
                </c:rich>
              </c:tx>
              <c:dLblPos val="inBase"/>
              <c:showLegendKey val="0"/>
              <c:showVal val="1"/>
              <c:showCatName val="0"/>
              <c:showSerName val="0"/>
              <c:showPercent val="0"/>
              <c:showBubbleSize val="0"/>
            </c:dLbl>
            <c:dLbl>
              <c:idx val="1"/>
              <c:tx>
                <c:rich>
                  <a:bodyPr/>
                  <a:lstStyle/>
                  <a:p>
                    <a:r>
                      <a:rPr lang="en-US" sz="1050"/>
                      <a:t>44.7% </a:t>
                    </a:r>
                    <a:r>
                      <a:rPr lang="en-US" sz="1050" i="1"/>
                      <a:t>(n=1,682)</a:t>
                    </a:r>
                    <a:endParaRPr lang="en-US" i="1"/>
                  </a:p>
                </c:rich>
              </c:tx>
              <c:dLblPos val="inBase"/>
              <c:showLegendKey val="0"/>
              <c:showVal val="1"/>
              <c:showCatName val="0"/>
              <c:showSerName val="0"/>
              <c:showPercent val="0"/>
              <c:showBubbleSize val="0"/>
            </c:dLbl>
            <c:dLbl>
              <c:idx val="2"/>
              <c:tx>
                <c:rich>
                  <a:bodyPr/>
                  <a:lstStyle/>
                  <a:p>
                    <a:r>
                      <a:rPr lang="en-US" sz="1050"/>
                      <a:t>34.6% </a:t>
                    </a:r>
                  </a:p>
                  <a:p>
                    <a:r>
                      <a:rPr lang="en-US" sz="1050" i="1"/>
                      <a:t>(n=947)</a:t>
                    </a:r>
                    <a:endParaRPr lang="en-US" i="1"/>
                  </a:p>
                </c:rich>
              </c:tx>
              <c:dLblPos val="inBase"/>
              <c:showLegendKey val="0"/>
              <c:showVal val="1"/>
              <c:showCatName val="0"/>
              <c:showSerName val="0"/>
              <c:showPercent val="0"/>
              <c:showBubbleSize val="0"/>
            </c:dLbl>
            <c:dLbl>
              <c:idx val="3"/>
              <c:tx>
                <c:rich>
                  <a:bodyPr/>
                  <a:lstStyle/>
                  <a:p>
                    <a:r>
                      <a:rPr lang="en-US" sz="1050"/>
                      <a:t>17.5% </a:t>
                    </a:r>
                  </a:p>
                  <a:p>
                    <a:r>
                      <a:rPr lang="en-US" sz="1050" i="1"/>
                      <a:t>(n=551)</a:t>
                    </a:r>
                    <a:endParaRPr lang="en-US" i="1"/>
                  </a:p>
                </c:rich>
              </c:tx>
              <c:dLblPos val="inBase"/>
              <c:showLegendKey val="0"/>
              <c:showVal val="1"/>
              <c:showCatName val="0"/>
              <c:showSerName val="0"/>
              <c:showPercent val="0"/>
              <c:showBubbleSize val="0"/>
            </c:dLbl>
            <c:dLbl>
              <c:idx val="4"/>
              <c:tx>
                <c:rich>
                  <a:bodyPr/>
                  <a:lstStyle/>
                  <a:p>
                    <a:r>
                      <a:rPr lang="en-US" sz="1050"/>
                      <a:t>39.4% </a:t>
                    </a:r>
                  </a:p>
                  <a:p>
                    <a:r>
                      <a:rPr lang="en-US" sz="1050" i="1"/>
                      <a:t>(n=240)</a:t>
                    </a:r>
                    <a:endParaRPr lang="en-US" i="1"/>
                  </a:p>
                </c:rich>
              </c:tx>
              <c:dLblPos val="inBase"/>
              <c:showLegendKey val="0"/>
              <c:showVal val="1"/>
              <c:showCatName val="0"/>
              <c:showSerName val="0"/>
              <c:showPercent val="0"/>
              <c:showBubbleSize val="0"/>
            </c:dLbl>
            <c:txPr>
              <a:bodyPr rot="0" vert="horz"/>
              <a:lstStyle/>
              <a:p>
                <a:pPr>
                  <a:defRPr sz="1050"/>
                </a:pPr>
                <a:endParaRPr lang="en-US"/>
              </a:p>
            </c:txPr>
            <c:dLblPos val="inBase"/>
            <c:showLegendKey val="0"/>
            <c:showVal val="1"/>
            <c:showCatName val="0"/>
            <c:showSerName val="0"/>
            <c:showPercent val="0"/>
            <c:showBubbleSize val="0"/>
            <c:showLeaderLines val="0"/>
          </c:dLbls>
          <c:cat>
            <c:strRef>
              <c:f>'NATIONAL DATA_charts'!$B$21:$B$25</c:f>
              <c:strCache>
                <c:ptCount val="5"/>
                <c:pt idx="0">
                  <c:v>None</c:v>
                </c:pt>
                <c:pt idx="1">
                  <c:v>1</c:v>
                </c:pt>
                <c:pt idx="2">
                  <c:v>2</c:v>
                </c:pt>
                <c:pt idx="3">
                  <c:v>≥3</c:v>
                </c:pt>
                <c:pt idx="4">
                  <c:v>No response</c:v>
                </c:pt>
              </c:strCache>
            </c:strRef>
          </c:cat>
          <c:val>
            <c:numRef>
              <c:f>'NATIONAL DATA_charts'!$C$21:$C$25</c:f>
              <c:numCache>
                <c:formatCode>0.0%</c:formatCode>
                <c:ptCount val="5"/>
                <c:pt idx="0">
                  <c:v>0.50898876404494386</c:v>
                </c:pt>
                <c:pt idx="1">
                  <c:v>0.44698378952963064</c:v>
                </c:pt>
                <c:pt idx="2">
                  <c:v>0.34587289992695397</c:v>
                </c:pt>
                <c:pt idx="3">
                  <c:v>0.17547770700636942</c:v>
                </c:pt>
                <c:pt idx="4">
                  <c:v>0.39408866995073893</c:v>
                </c:pt>
              </c:numCache>
            </c:numRef>
          </c:val>
        </c:ser>
        <c:dLbls>
          <c:showLegendKey val="0"/>
          <c:showVal val="0"/>
          <c:showCatName val="0"/>
          <c:showSerName val="0"/>
          <c:showPercent val="0"/>
          <c:showBubbleSize val="0"/>
        </c:dLbls>
        <c:gapWidth val="0"/>
        <c:axId val="107015168"/>
        <c:axId val="106767104"/>
      </c:barChart>
      <c:catAx>
        <c:axId val="107015168"/>
        <c:scaling>
          <c:orientation val="minMax"/>
        </c:scaling>
        <c:delete val="0"/>
        <c:axPos val="b"/>
        <c:majorTickMark val="out"/>
        <c:minorTickMark val="none"/>
        <c:tickLblPos val="nextTo"/>
        <c:crossAx val="106767104"/>
        <c:crosses val="autoZero"/>
        <c:auto val="1"/>
        <c:lblAlgn val="ctr"/>
        <c:lblOffset val="100"/>
        <c:noMultiLvlLbl val="0"/>
      </c:catAx>
      <c:valAx>
        <c:axId val="10676710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015168"/>
        <c:crosses val="autoZero"/>
        <c:crossBetween val="between"/>
        <c:majorUnit val="0.1"/>
      </c:valAx>
    </c:plotArea>
    <c:plotVisOnly val="1"/>
    <c:dispBlanksAs val="gap"/>
    <c:showDLblsOverMax val="0"/>
  </c:chart>
  <c:txPr>
    <a:bodyPr/>
    <a:lstStyle/>
    <a:p>
      <a:pPr>
        <a:defRPr sz="90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number of LTC</a:t>
            </a:r>
            <a:r>
              <a:rPr lang="en-GB" sz="1200" baseline="0"/>
              <a:t> - Rectosigmoid</a:t>
            </a:r>
            <a:endParaRPr lang="en-GB" sz="1200"/>
          </a:p>
        </c:rich>
      </c:tx>
      <c:layout>
        <c:manualLayout>
          <c:xMode val="edge"/>
          <c:yMode val="edge"/>
          <c:x val="0.21153084364616476"/>
          <c:y val="0.13499994685041464"/>
        </c:manualLayout>
      </c:layout>
      <c:overlay val="1"/>
    </c:title>
    <c:autoTitleDeleted val="0"/>
    <c:plotArea>
      <c:layout>
        <c:manualLayout>
          <c:layoutTarget val="inner"/>
          <c:xMode val="edge"/>
          <c:yMode val="edge"/>
          <c:x val="0.12451808784153567"/>
          <c:y val="0.13551254507380114"/>
          <c:w val="0.83361179119413786"/>
          <c:h val="0.77349615216686918"/>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50.3% </a:t>
                    </a:r>
                    <a:r>
                      <a:rPr lang="en-US" sz="1050" i="1"/>
                      <a:t>(n=158)</a:t>
                    </a:r>
                    <a:endParaRPr lang="en-US" i="1"/>
                  </a:p>
                </c:rich>
              </c:tx>
              <c:dLblPos val="inBase"/>
              <c:showLegendKey val="0"/>
              <c:showVal val="1"/>
              <c:showCatName val="0"/>
              <c:showSerName val="0"/>
              <c:showPercent val="0"/>
              <c:showBubbleSize val="0"/>
            </c:dLbl>
            <c:dLbl>
              <c:idx val="1"/>
              <c:tx>
                <c:rich>
                  <a:bodyPr/>
                  <a:lstStyle/>
                  <a:p>
                    <a:r>
                      <a:rPr lang="en-US" sz="1050"/>
                      <a:t>42.2% </a:t>
                    </a:r>
                    <a:r>
                      <a:rPr lang="en-US" sz="1050" i="1"/>
                      <a:t>(n=198)</a:t>
                    </a:r>
                    <a:endParaRPr lang="en-US" i="1"/>
                  </a:p>
                </c:rich>
              </c:tx>
              <c:dLblPos val="inBase"/>
              <c:showLegendKey val="0"/>
              <c:showVal val="1"/>
              <c:showCatName val="0"/>
              <c:showSerName val="0"/>
              <c:showPercent val="0"/>
              <c:showBubbleSize val="0"/>
            </c:dLbl>
            <c:dLbl>
              <c:idx val="2"/>
              <c:tx>
                <c:rich>
                  <a:bodyPr/>
                  <a:lstStyle/>
                  <a:p>
                    <a:r>
                      <a:rPr lang="en-US" sz="1050"/>
                      <a:t>32.0%</a:t>
                    </a:r>
                  </a:p>
                  <a:p>
                    <a:r>
                      <a:rPr lang="en-US" sz="1050"/>
                      <a:t> </a:t>
                    </a:r>
                    <a:r>
                      <a:rPr lang="en-US" sz="1050" i="1"/>
                      <a:t>(n=97)</a:t>
                    </a:r>
                    <a:endParaRPr lang="en-US" i="1"/>
                  </a:p>
                </c:rich>
              </c:tx>
              <c:dLblPos val="inBase"/>
              <c:showLegendKey val="0"/>
              <c:showVal val="1"/>
              <c:showCatName val="0"/>
              <c:showSerName val="0"/>
              <c:showPercent val="0"/>
              <c:showBubbleSize val="0"/>
            </c:dLbl>
            <c:dLbl>
              <c:idx val="3"/>
              <c:tx>
                <c:rich>
                  <a:bodyPr/>
                  <a:lstStyle/>
                  <a:p>
                    <a:r>
                      <a:rPr lang="en-US" sz="1050"/>
                      <a:t>17.8%</a:t>
                    </a:r>
                  </a:p>
                  <a:p>
                    <a:r>
                      <a:rPr lang="en-US" sz="1050" i="1"/>
                      <a:t>(n=53)</a:t>
                    </a:r>
                    <a:endParaRPr lang="en-US" i="1"/>
                  </a:p>
                </c:rich>
              </c:tx>
              <c:dLblPos val="inBase"/>
              <c:showLegendKey val="0"/>
              <c:showVal val="1"/>
              <c:showCatName val="0"/>
              <c:showSerName val="0"/>
              <c:showPercent val="0"/>
              <c:showBubbleSize val="0"/>
            </c:dLbl>
            <c:dLbl>
              <c:idx val="4"/>
              <c:tx>
                <c:rich>
                  <a:bodyPr/>
                  <a:lstStyle/>
                  <a:p>
                    <a:r>
                      <a:rPr lang="en-US" sz="1050"/>
                      <a:t>29.5%</a:t>
                    </a:r>
                  </a:p>
                  <a:p>
                    <a:r>
                      <a:rPr lang="en-US" sz="1050"/>
                      <a:t> </a:t>
                    </a:r>
                    <a:r>
                      <a:rPr lang="en-US" sz="1050" i="1"/>
                      <a:t>(n=23)</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DATA_charts'!$B$21:$B$25</c:f>
              <c:strCache>
                <c:ptCount val="5"/>
                <c:pt idx="0">
                  <c:v>None</c:v>
                </c:pt>
                <c:pt idx="1">
                  <c:v>1</c:v>
                </c:pt>
                <c:pt idx="2">
                  <c:v>2</c:v>
                </c:pt>
                <c:pt idx="3">
                  <c:v>≥3</c:v>
                </c:pt>
                <c:pt idx="4">
                  <c:v>No response</c:v>
                </c:pt>
              </c:strCache>
            </c:strRef>
          </c:cat>
          <c:val>
            <c:numRef>
              <c:f>'NATIONAL DATA_charts'!$D$21:$D$25</c:f>
              <c:numCache>
                <c:formatCode>0.0%</c:formatCode>
                <c:ptCount val="5"/>
                <c:pt idx="0">
                  <c:v>0.50318471337579618</c:v>
                </c:pt>
                <c:pt idx="1">
                  <c:v>0.42217484008528783</c:v>
                </c:pt>
                <c:pt idx="2">
                  <c:v>0.32013201320132012</c:v>
                </c:pt>
                <c:pt idx="3">
                  <c:v>0.17845117845117844</c:v>
                </c:pt>
                <c:pt idx="4">
                  <c:v>0.29487179487179488</c:v>
                </c:pt>
              </c:numCache>
            </c:numRef>
          </c:val>
        </c:ser>
        <c:dLbls>
          <c:showLegendKey val="0"/>
          <c:showVal val="0"/>
          <c:showCatName val="0"/>
          <c:showSerName val="0"/>
          <c:showPercent val="0"/>
          <c:showBubbleSize val="0"/>
        </c:dLbls>
        <c:gapWidth val="0"/>
        <c:axId val="106812544"/>
        <c:axId val="106814080"/>
      </c:barChart>
      <c:catAx>
        <c:axId val="106812544"/>
        <c:scaling>
          <c:orientation val="minMax"/>
        </c:scaling>
        <c:delete val="0"/>
        <c:axPos val="b"/>
        <c:majorTickMark val="out"/>
        <c:minorTickMark val="none"/>
        <c:tickLblPos val="nextTo"/>
        <c:txPr>
          <a:bodyPr/>
          <a:lstStyle/>
          <a:p>
            <a:pPr>
              <a:defRPr sz="900"/>
            </a:pPr>
            <a:endParaRPr lang="en-US"/>
          </a:p>
        </c:txPr>
        <c:crossAx val="106814080"/>
        <c:crosses val="autoZero"/>
        <c:auto val="1"/>
        <c:lblAlgn val="ctr"/>
        <c:lblOffset val="100"/>
        <c:noMultiLvlLbl val="0"/>
      </c:catAx>
      <c:valAx>
        <c:axId val="10681408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812544"/>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number of LTC</a:t>
            </a:r>
            <a:r>
              <a:rPr lang="en-GB" sz="1200" baseline="0"/>
              <a:t> - Rectum</a:t>
            </a:r>
            <a:endParaRPr lang="en-GB" sz="1200"/>
          </a:p>
        </c:rich>
      </c:tx>
      <c:layout>
        <c:manualLayout>
          <c:xMode val="edge"/>
          <c:yMode val="edge"/>
          <c:x val="0.26169459614226814"/>
          <c:y val="0.1299999488189178"/>
        </c:manualLayout>
      </c:layout>
      <c:overlay val="1"/>
    </c:title>
    <c:autoTitleDeleted val="0"/>
    <c:plotArea>
      <c:layout>
        <c:manualLayout>
          <c:layoutTarget val="inner"/>
          <c:xMode val="edge"/>
          <c:yMode val="edge"/>
          <c:x val="0.12451808784153567"/>
          <c:y val="0.13551254507380114"/>
          <c:w val="0.83361179119413786"/>
          <c:h val="0.7734961521668691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41.3% </a:t>
                    </a:r>
                    <a:r>
                      <a:rPr lang="en-US" sz="1050" i="1"/>
                      <a:t>(n=636)</a:t>
                    </a:r>
                    <a:endParaRPr lang="en-US" i="1"/>
                  </a:p>
                </c:rich>
              </c:tx>
              <c:dLblPos val="inBase"/>
              <c:showLegendKey val="0"/>
              <c:showVal val="1"/>
              <c:showCatName val="0"/>
              <c:showSerName val="0"/>
              <c:showPercent val="0"/>
              <c:showBubbleSize val="0"/>
            </c:dLbl>
            <c:dLbl>
              <c:idx val="1"/>
              <c:tx>
                <c:rich>
                  <a:bodyPr/>
                  <a:lstStyle/>
                  <a:p>
                    <a:r>
                      <a:rPr lang="en-US" sz="1050"/>
                      <a:t>31.4% </a:t>
                    </a:r>
                    <a:r>
                      <a:rPr lang="en-US" sz="1050" i="1"/>
                      <a:t>(n=634)</a:t>
                    </a:r>
                    <a:endParaRPr lang="en-US" i="1"/>
                  </a:p>
                </c:rich>
              </c:tx>
              <c:dLblPos val="inBase"/>
              <c:showLegendKey val="0"/>
              <c:showVal val="1"/>
              <c:showCatName val="0"/>
              <c:showSerName val="0"/>
              <c:showPercent val="0"/>
              <c:showBubbleSize val="0"/>
            </c:dLbl>
            <c:dLbl>
              <c:idx val="2"/>
              <c:tx>
                <c:rich>
                  <a:bodyPr/>
                  <a:lstStyle/>
                  <a:p>
                    <a:r>
                      <a:rPr lang="en-US" sz="1050"/>
                      <a:t>24.3% </a:t>
                    </a:r>
                    <a:r>
                      <a:rPr lang="en-US" sz="1050" i="1"/>
                      <a:t>(n=310)</a:t>
                    </a:r>
                    <a:endParaRPr lang="en-US" i="1"/>
                  </a:p>
                </c:rich>
              </c:tx>
              <c:dLblPos val="inBase"/>
              <c:showLegendKey val="0"/>
              <c:showVal val="1"/>
              <c:showCatName val="0"/>
              <c:showSerName val="0"/>
              <c:showPercent val="0"/>
              <c:showBubbleSize val="0"/>
            </c:dLbl>
            <c:dLbl>
              <c:idx val="3"/>
              <c:tx>
                <c:rich>
                  <a:bodyPr/>
                  <a:lstStyle/>
                  <a:p>
                    <a:r>
                      <a:rPr lang="en-US" sz="1050"/>
                      <a:t>14.1% </a:t>
                    </a:r>
                    <a:r>
                      <a:rPr lang="en-US" sz="1050" i="1"/>
                      <a:t>(n=173)</a:t>
                    </a:r>
                    <a:endParaRPr lang="en-US" i="1"/>
                  </a:p>
                </c:rich>
              </c:tx>
              <c:dLblPos val="inBase"/>
              <c:showLegendKey val="0"/>
              <c:showVal val="1"/>
              <c:showCatName val="0"/>
              <c:showSerName val="0"/>
              <c:showPercent val="0"/>
              <c:showBubbleSize val="0"/>
            </c:dLbl>
            <c:dLbl>
              <c:idx val="4"/>
              <c:tx>
                <c:rich>
                  <a:bodyPr/>
                  <a:lstStyle/>
                  <a:p>
                    <a:r>
                      <a:rPr lang="en-US" sz="1050"/>
                      <a:t>31.8% </a:t>
                    </a:r>
                    <a:r>
                      <a:rPr lang="en-US" sz="1050" i="1"/>
                      <a:t>(n=111)</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DATA_charts'!$B$21:$B$25</c:f>
              <c:strCache>
                <c:ptCount val="5"/>
                <c:pt idx="0">
                  <c:v>None</c:v>
                </c:pt>
                <c:pt idx="1">
                  <c:v>1</c:v>
                </c:pt>
                <c:pt idx="2">
                  <c:v>2</c:v>
                </c:pt>
                <c:pt idx="3">
                  <c:v>≥3</c:v>
                </c:pt>
                <c:pt idx="4">
                  <c:v>No response</c:v>
                </c:pt>
              </c:strCache>
            </c:strRef>
          </c:cat>
          <c:val>
            <c:numRef>
              <c:f>'NATIONAL DATA_charts'!$E$21:$E$25</c:f>
              <c:numCache>
                <c:formatCode>0.0%</c:formatCode>
                <c:ptCount val="5"/>
                <c:pt idx="0">
                  <c:v>0.41325536062378165</c:v>
                </c:pt>
                <c:pt idx="1">
                  <c:v>0.3137060860959921</c:v>
                </c:pt>
                <c:pt idx="2">
                  <c:v>0.24313725490196078</c:v>
                </c:pt>
                <c:pt idx="3">
                  <c:v>0.14076484947111473</c:v>
                </c:pt>
                <c:pt idx="4">
                  <c:v>0.31805157593123207</c:v>
                </c:pt>
              </c:numCache>
            </c:numRef>
          </c:val>
        </c:ser>
        <c:dLbls>
          <c:showLegendKey val="0"/>
          <c:showVal val="0"/>
          <c:showCatName val="0"/>
          <c:showSerName val="0"/>
          <c:showPercent val="0"/>
          <c:showBubbleSize val="0"/>
        </c:dLbls>
        <c:gapWidth val="0"/>
        <c:axId val="106847232"/>
        <c:axId val="106861312"/>
      </c:barChart>
      <c:catAx>
        <c:axId val="106847232"/>
        <c:scaling>
          <c:orientation val="minMax"/>
        </c:scaling>
        <c:delete val="0"/>
        <c:axPos val="b"/>
        <c:majorTickMark val="out"/>
        <c:minorTickMark val="none"/>
        <c:tickLblPos val="nextTo"/>
        <c:txPr>
          <a:bodyPr/>
          <a:lstStyle/>
          <a:p>
            <a:pPr>
              <a:defRPr sz="900"/>
            </a:pPr>
            <a:endParaRPr lang="en-US"/>
          </a:p>
        </c:txPr>
        <c:crossAx val="106861312"/>
        <c:crosses val="autoZero"/>
        <c:auto val="1"/>
        <c:lblAlgn val="ctr"/>
        <c:lblOffset val="100"/>
        <c:noMultiLvlLbl val="0"/>
      </c:catAx>
      <c:valAx>
        <c:axId val="106861312"/>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847232"/>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number of LTC</a:t>
            </a:r>
            <a:r>
              <a:rPr lang="en-GB" sz="1200" baseline="0"/>
              <a:t> - Overall</a:t>
            </a:r>
            <a:endParaRPr lang="en-GB" sz="1200"/>
          </a:p>
        </c:rich>
      </c:tx>
      <c:layout>
        <c:manualLayout>
          <c:xMode val="edge"/>
          <c:yMode val="edge"/>
          <c:x val="0.19192289608348262"/>
          <c:y val="0.15499993897640199"/>
        </c:manualLayout>
      </c:layout>
      <c:overlay val="1"/>
    </c:title>
    <c:autoTitleDeleted val="0"/>
    <c:plotArea>
      <c:layout>
        <c:manualLayout>
          <c:layoutTarget val="inner"/>
          <c:xMode val="edge"/>
          <c:yMode val="edge"/>
          <c:x val="0.12451808784153567"/>
          <c:y val="0.14551254113679482"/>
          <c:w val="0.83361179119413786"/>
          <c:h val="0.76349615610387556"/>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47.6% </a:t>
                    </a:r>
                    <a:r>
                      <a:rPr lang="en-US" sz="1050" i="1"/>
                      <a:t>(n=2,153)</a:t>
                    </a:r>
                    <a:endParaRPr lang="en-US" i="1"/>
                  </a:p>
                </c:rich>
              </c:tx>
              <c:dLblPos val="inBase"/>
              <c:showLegendKey val="0"/>
              <c:showVal val="1"/>
              <c:showCatName val="0"/>
              <c:showSerName val="0"/>
              <c:showPercent val="0"/>
              <c:showBubbleSize val="0"/>
            </c:dLbl>
            <c:dLbl>
              <c:idx val="1"/>
              <c:tx>
                <c:rich>
                  <a:bodyPr/>
                  <a:lstStyle/>
                  <a:p>
                    <a:r>
                      <a:rPr lang="en-US" sz="1050"/>
                      <a:t>40.2% </a:t>
                    </a:r>
                    <a:r>
                      <a:rPr lang="en-US" sz="1050" i="1"/>
                      <a:t>(n=2,514)</a:t>
                    </a:r>
                    <a:endParaRPr lang="en-US" i="1"/>
                  </a:p>
                </c:rich>
              </c:tx>
              <c:dLblPos val="inBase"/>
              <c:showLegendKey val="0"/>
              <c:showVal val="1"/>
              <c:showCatName val="0"/>
              <c:showSerName val="0"/>
              <c:showPercent val="0"/>
              <c:showBubbleSize val="0"/>
            </c:dLbl>
            <c:dLbl>
              <c:idx val="2"/>
              <c:tx>
                <c:rich>
                  <a:bodyPr/>
                  <a:lstStyle/>
                  <a:p>
                    <a:r>
                      <a:rPr lang="en-US" sz="1050"/>
                      <a:t>31.4% </a:t>
                    </a:r>
                    <a:r>
                      <a:rPr lang="en-US" sz="1050" i="1"/>
                      <a:t>(n=1,354)</a:t>
                    </a:r>
                    <a:endParaRPr lang="en-US" i="1"/>
                  </a:p>
                </c:rich>
              </c:tx>
              <c:dLblPos val="inBase"/>
              <c:showLegendKey val="0"/>
              <c:showVal val="1"/>
              <c:showCatName val="0"/>
              <c:showSerName val="0"/>
              <c:showPercent val="0"/>
              <c:showBubbleSize val="0"/>
            </c:dLbl>
            <c:dLbl>
              <c:idx val="3"/>
              <c:tx>
                <c:rich>
                  <a:bodyPr/>
                  <a:lstStyle/>
                  <a:p>
                    <a:r>
                      <a:rPr lang="en-US" sz="1050"/>
                      <a:t>16.7% </a:t>
                    </a:r>
                    <a:r>
                      <a:rPr lang="en-US" sz="1050" i="1"/>
                      <a:t>(n=777)</a:t>
                    </a:r>
                    <a:endParaRPr lang="en-US" i="1"/>
                  </a:p>
                </c:rich>
              </c:tx>
              <c:dLblPos val="inBase"/>
              <c:showLegendKey val="0"/>
              <c:showVal val="1"/>
              <c:showCatName val="0"/>
              <c:showSerName val="0"/>
              <c:showPercent val="0"/>
              <c:showBubbleSize val="0"/>
            </c:dLbl>
            <c:dLbl>
              <c:idx val="4"/>
              <c:tx>
                <c:rich>
                  <a:bodyPr/>
                  <a:lstStyle/>
                  <a:p>
                    <a:r>
                      <a:rPr lang="en-US" sz="1050"/>
                      <a:t>36.1% </a:t>
                    </a:r>
                    <a:r>
                      <a:rPr lang="en-US" sz="1050" i="1"/>
                      <a:t>(n=374)</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DATA_charts'!$B$21:$B$25</c:f>
              <c:strCache>
                <c:ptCount val="5"/>
                <c:pt idx="0">
                  <c:v>None</c:v>
                </c:pt>
                <c:pt idx="1">
                  <c:v>1</c:v>
                </c:pt>
                <c:pt idx="2">
                  <c:v>2</c:v>
                </c:pt>
                <c:pt idx="3">
                  <c:v>≥3</c:v>
                </c:pt>
                <c:pt idx="4">
                  <c:v>No response</c:v>
                </c:pt>
              </c:strCache>
            </c:strRef>
          </c:cat>
          <c:val>
            <c:numRef>
              <c:f>'NATIONAL DATA_charts'!$F$21:$F$25</c:f>
              <c:numCache>
                <c:formatCode>0.0%</c:formatCode>
                <c:ptCount val="5"/>
                <c:pt idx="0">
                  <c:v>0.47601149679416316</c:v>
                </c:pt>
                <c:pt idx="1">
                  <c:v>0.40204701743163279</c:v>
                </c:pt>
                <c:pt idx="2">
                  <c:v>0.31371640407784984</c:v>
                </c:pt>
                <c:pt idx="3">
                  <c:v>0.16652378911273039</c:v>
                </c:pt>
                <c:pt idx="4">
                  <c:v>0.361003861003861</c:v>
                </c:pt>
              </c:numCache>
            </c:numRef>
          </c:val>
        </c:ser>
        <c:dLbls>
          <c:showLegendKey val="0"/>
          <c:showVal val="0"/>
          <c:showCatName val="0"/>
          <c:showSerName val="0"/>
          <c:showPercent val="0"/>
          <c:showBubbleSize val="0"/>
        </c:dLbls>
        <c:gapWidth val="0"/>
        <c:axId val="106898944"/>
        <c:axId val="106900480"/>
      </c:barChart>
      <c:catAx>
        <c:axId val="106898944"/>
        <c:scaling>
          <c:orientation val="minMax"/>
        </c:scaling>
        <c:delete val="0"/>
        <c:axPos val="b"/>
        <c:majorTickMark val="out"/>
        <c:minorTickMark val="none"/>
        <c:tickLblPos val="nextTo"/>
        <c:txPr>
          <a:bodyPr/>
          <a:lstStyle/>
          <a:p>
            <a:pPr>
              <a:defRPr sz="900"/>
            </a:pPr>
            <a:endParaRPr lang="en-US"/>
          </a:p>
        </c:txPr>
        <c:crossAx val="106900480"/>
        <c:crosses val="autoZero"/>
        <c:auto val="1"/>
        <c:lblAlgn val="ctr"/>
        <c:lblOffset val="100"/>
        <c:noMultiLvlLbl val="0"/>
      </c:catAx>
      <c:valAx>
        <c:axId val="10690048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6898944"/>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a:t>
            </a:r>
            <a:r>
              <a:rPr lang="en-GB" sz="1200" baseline="0"/>
              <a:t> </a:t>
            </a:r>
            <a:r>
              <a:rPr lang="en-GB" sz="1200"/>
              <a:t>by treatment</a:t>
            </a:r>
            <a:r>
              <a:rPr lang="en-GB" sz="1200" baseline="0"/>
              <a:t> type </a:t>
            </a:r>
            <a:r>
              <a:rPr lang="en-GB" sz="1200"/>
              <a:t>- Colon</a:t>
            </a:r>
          </a:p>
        </c:rich>
      </c:tx>
      <c:layout>
        <c:manualLayout>
          <c:xMode val="edge"/>
          <c:yMode val="edge"/>
          <c:x val="0.1941386930551455"/>
          <c:y val="0.14113821861024101"/>
        </c:manualLayout>
      </c:layout>
      <c:overlay val="1"/>
    </c:title>
    <c:autoTitleDeleted val="0"/>
    <c:plotArea>
      <c:layout>
        <c:manualLayout>
          <c:layoutTarget val="inner"/>
          <c:xMode val="edge"/>
          <c:yMode val="edge"/>
          <c:x val="0.12451808784153567"/>
          <c:y val="0.12608175538476438"/>
          <c:w val="0.83361179119413786"/>
          <c:h val="0.68596075402903267"/>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a:t>40.3% </a:t>
                    </a:r>
                  </a:p>
                  <a:p>
                    <a:r>
                      <a:rPr lang="en-US" i="1"/>
                      <a:t>(n= 2,846)</a:t>
                    </a:r>
                  </a:p>
                </c:rich>
              </c:tx>
              <c:dLblPos val="inBase"/>
              <c:showLegendKey val="0"/>
              <c:showVal val="1"/>
              <c:showCatName val="0"/>
              <c:showSerName val="0"/>
              <c:showPercent val="0"/>
              <c:showBubbleSize val="0"/>
            </c:dLbl>
            <c:dLbl>
              <c:idx val="1"/>
              <c:tx>
                <c:rich>
                  <a:bodyPr/>
                  <a:lstStyle/>
                  <a:p>
                    <a:r>
                      <a:rPr lang="en-US"/>
                      <a:t>34.7%</a:t>
                    </a:r>
                  </a:p>
                  <a:p>
                    <a:r>
                      <a:rPr lang="en-US" i="1"/>
                      <a:t>(n=1,626)</a:t>
                    </a:r>
                  </a:p>
                </c:rich>
              </c:tx>
              <c:dLblPos val="inBase"/>
              <c:showLegendKey val="0"/>
              <c:showVal val="1"/>
              <c:showCatName val="0"/>
              <c:showSerName val="0"/>
              <c:showPercent val="0"/>
              <c:showBubbleSize val="0"/>
            </c:dLbl>
            <c:dLbl>
              <c:idx val="2"/>
              <c:tx>
                <c:rich>
                  <a:bodyPr/>
                  <a:lstStyle/>
                  <a:p>
                    <a:r>
                      <a:rPr lang="en-US"/>
                      <a:t>23.9% </a:t>
                    </a:r>
                    <a:r>
                      <a:rPr lang="en-US" i="1"/>
                      <a:t>(n=73)</a:t>
                    </a:r>
                  </a:p>
                </c:rich>
              </c:tx>
              <c:dLblPos val="inBase"/>
              <c:showLegendKey val="0"/>
              <c:showVal val="1"/>
              <c:showCatName val="0"/>
              <c:showSerName val="0"/>
              <c:showPercent val="0"/>
              <c:showBubbleSize val="0"/>
            </c:dLbl>
            <c:dLbl>
              <c:idx val="3"/>
              <c:tx>
                <c:rich>
                  <a:bodyPr/>
                  <a:lstStyle/>
                  <a:p>
                    <a:r>
                      <a:rPr lang="en-US"/>
                      <a:t>23.0% </a:t>
                    </a:r>
                  </a:p>
                  <a:p>
                    <a:r>
                      <a:rPr lang="en-US" i="1"/>
                      <a:t>(n=20)</a:t>
                    </a:r>
                  </a:p>
                </c:rich>
              </c:tx>
              <c:dLblPos val="inBase"/>
              <c:showLegendKey val="0"/>
              <c:showVal val="1"/>
              <c:showCatName val="0"/>
              <c:showSerName val="0"/>
              <c:showPercent val="0"/>
              <c:showBubbleSize val="0"/>
            </c:dLbl>
            <c:dLbl>
              <c:idx val="4"/>
              <c:tx>
                <c:rich>
                  <a:bodyPr/>
                  <a:lstStyle/>
                  <a:p>
                    <a:r>
                      <a:rPr lang="en-US"/>
                      <a:t>29.6%</a:t>
                    </a:r>
                  </a:p>
                  <a:p>
                    <a:r>
                      <a:rPr lang="en-US" i="1"/>
                      <a:t>(n=159)</a:t>
                    </a:r>
                  </a:p>
                </c:rich>
              </c:tx>
              <c:dLblPos val="inBase"/>
              <c:showLegendKey val="0"/>
              <c:showVal val="1"/>
              <c:showCatName val="0"/>
              <c:showSerName val="0"/>
              <c:showPercent val="0"/>
              <c:showBubbleSize val="0"/>
            </c:dLbl>
            <c:dLbl>
              <c:idx val="5"/>
              <c:tx>
                <c:rich>
                  <a:bodyPr/>
                  <a:lstStyle/>
                  <a:p>
                    <a:r>
                      <a:rPr lang="en-US"/>
                      <a:t>22.4%</a:t>
                    </a:r>
                  </a:p>
                  <a:p>
                    <a:r>
                      <a:rPr lang="en-US" i="1"/>
                      <a:t>(n=55)</a:t>
                    </a:r>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DATA_charts'!$B$26:$B$31</c:f>
              <c:strCache>
                <c:ptCount val="6"/>
                <c:pt idx="0">
                  <c:v>Surgery alone</c:v>
                </c:pt>
                <c:pt idx="1">
                  <c:v>Surgery + chemo</c:v>
                </c:pt>
                <c:pt idx="2">
                  <c:v>Surgery + chemo + radio</c:v>
                </c:pt>
                <c:pt idx="3">
                  <c:v>Surgery + radio</c:v>
                </c:pt>
                <c:pt idx="4">
                  <c:v>Other</c:v>
                </c:pt>
                <c:pt idx="5">
                  <c:v>No response</c:v>
                </c:pt>
              </c:strCache>
            </c:strRef>
          </c:cat>
          <c:val>
            <c:numRef>
              <c:f>'NATIONAL DATA_charts'!$C$26:$C$31</c:f>
              <c:numCache>
                <c:formatCode>0.0%</c:formatCode>
                <c:ptCount val="6"/>
                <c:pt idx="0">
                  <c:v>0.40300000000000002</c:v>
                </c:pt>
                <c:pt idx="1">
                  <c:v>0.34699999999999998</c:v>
                </c:pt>
                <c:pt idx="2">
                  <c:v>0.23899999999999999</c:v>
                </c:pt>
                <c:pt idx="3">
                  <c:v>0.23</c:v>
                </c:pt>
                <c:pt idx="4">
                  <c:v>0.29599999999999999</c:v>
                </c:pt>
                <c:pt idx="5">
                  <c:v>0.224</c:v>
                </c:pt>
              </c:numCache>
            </c:numRef>
          </c:val>
        </c:ser>
        <c:dLbls>
          <c:showLegendKey val="0"/>
          <c:showVal val="0"/>
          <c:showCatName val="0"/>
          <c:showSerName val="0"/>
          <c:showPercent val="0"/>
          <c:showBubbleSize val="0"/>
        </c:dLbls>
        <c:gapWidth val="0"/>
        <c:axId val="107196800"/>
        <c:axId val="107198336"/>
      </c:barChart>
      <c:catAx>
        <c:axId val="107196800"/>
        <c:scaling>
          <c:orientation val="minMax"/>
        </c:scaling>
        <c:delete val="0"/>
        <c:axPos val="b"/>
        <c:majorTickMark val="out"/>
        <c:minorTickMark val="none"/>
        <c:tickLblPos val="nextTo"/>
        <c:txPr>
          <a:bodyPr/>
          <a:lstStyle/>
          <a:p>
            <a:pPr>
              <a:defRPr sz="900"/>
            </a:pPr>
            <a:endParaRPr lang="en-US"/>
          </a:p>
        </c:txPr>
        <c:crossAx val="107198336"/>
        <c:crosses val="autoZero"/>
        <c:auto val="1"/>
        <c:lblAlgn val="ctr"/>
        <c:lblOffset val="100"/>
        <c:noMultiLvlLbl val="0"/>
      </c:catAx>
      <c:valAx>
        <c:axId val="107198336"/>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196800"/>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treatment</a:t>
            </a:r>
            <a:r>
              <a:rPr lang="en-GB" sz="1200" baseline="0"/>
              <a:t> type </a:t>
            </a:r>
            <a:r>
              <a:rPr lang="en-GB" sz="1200"/>
              <a:t>- Rectosigmoid</a:t>
            </a:r>
          </a:p>
        </c:rich>
      </c:tx>
      <c:layout>
        <c:manualLayout>
          <c:xMode val="edge"/>
          <c:yMode val="edge"/>
          <c:x val="0.15999815970677994"/>
          <c:y val="0.155"/>
        </c:manualLayout>
      </c:layout>
      <c:overlay val="1"/>
    </c:title>
    <c:autoTitleDeleted val="0"/>
    <c:plotArea>
      <c:layout>
        <c:manualLayout>
          <c:layoutTarget val="inner"/>
          <c:xMode val="edge"/>
          <c:yMode val="edge"/>
          <c:x val="0.12451808784153567"/>
          <c:y val="0.13551259842519686"/>
          <c:w val="0.83361179119413786"/>
          <c:h val="0.67793791918882385"/>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a:t>41.5% </a:t>
                    </a:r>
                  </a:p>
                  <a:p>
                    <a:r>
                      <a:rPr lang="en-US" i="1"/>
                      <a:t>(n=260)</a:t>
                    </a:r>
                  </a:p>
                </c:rich>
              </c:tx>
              <c:dLblPos val="inBase"/>
              <c:showLegendKey val="0"/>
              <c:showVal val="1"/>
              <c:showCatName val="0"/>
              <c:showSerName val="0"/>
              <c:showPercent val="0"/>
              <c:showBubbleSize val="0"/>
            </c:dLbl>
            <c:dLbl>
              <c:idx val="1"/>
              <c:tx>
                <c:rich>
                  <a:bodyPr/>
                  <a:lstStyle/>
                  <a:p>
                    <a:r>
                      <a:rPr lang="en-US"/>
                      <a:t>36.4%</a:t>
                    </a:r>
                  </a:p>
                  <a:p>
                    <a:r>
                      <a:rPr lang="en-US" i="1"/>
                      <a:t>(n=187)</a:t>
                    </a:r>
                  </a:p>
                </c:rich>
              </c:tx>
              <c:dLblPos val="inBase"/>
              <c:showLegendKey val="0"/>
              <c:showVal val="1"/>
              <c:showCatName val="0"/>
              <c:showSerName val="0"/>
              <c:showPercent val="0"/>
              <c:showBubbleSize val="0"/>
            </c:dLbl>
            <c:dLbl>
              <c:idx val="2"/>
              <c:layout>
                <c:manualLayout>
                  <c:x val="3.2460727631492101E-3"/>
                  <c:y val="0.28247416346905962"/>
                </c:manualLayout>
              </c:layout>
              <c:tx>
                <c:rich>
                  <a:bodyPr/>
                  <a:lstStyle/>
                  <a:p>
                    <a:r>
                      <a:rPr lang="en-US"/>
                      <a:t>25.0% </a:t>
                    </a:r>
                  </a:p>
                  <a:p>
                    <a:r>
                      <a:rPr lang="en-US" i="1"/>
                      <a:t>(n=44)</a:t>
                    </a:r>
                  </a:p>
                </c:rich>
              </c:tx>
              <c:dLblPos val="outEnd"/>
              <c:showLegendKey val="0"/>
              <c:showVal val="1"/>
              <c:showCatName val="0"/>
              <c:showSerName val="0"/>
              <c:showPercent val="0"/>
              <c:showBubbleSize val="0"/>
            </c:dLbl>
            <c:dLbl>
              <c:idx val="3"/>
              <c:tx>
                <c:rich>
                  <a:bodyPr/>
                  <a:lstStyle/>
                  <a:p>
                    <a:r>
                      <a:rPr lang="en-US"/>
                      <a:t>35.6% </a:t>
                    </a:r>
                  </a:p>
                  <a:p>
                    <a:r>
                      <a:rPr lang="en-US" i="1"/>
                      <a:t>(n=16)</a:t>
                    </a:r>
                  </a:p>
                </c:rich>
              </c:tx>
              <c:dLblPos val="inBase"/>
              <c:showLegendKey val="0"/>
              <c:showVal val="1"/>
              <c:showCatName val="0"/>
              <c:showSerName val="0"/>
              <c:showPercent val="0"/>
              <c:showBubbleSize val="0"/>
            </c:dLbl>
            <c:dLbl>
              <c:idx val="4"/>
              <c:tx>
                <c:rich>
                  <a:bodyPr/>
                  <a:lstStyle/>
                  <a:p>
                    <a:r>
                      <a:rPr lang="en-US"/>
                      <a:t>18.9%</a:t>
                    </a:r>
                  </a:p>
                  <a:p>
                    <a:r>
                      <a:rPr lang="en-US" i="1"/>
                      <a:t>(n=14)</a:t>
                    </a:r>
                  </a:p>
                </c:rich>
              </c:tx>
              <c:dLblPos val="inBase"/>
              <c:showLegendKey val="0"/>
              <c:showVal val="1"/>
              <c:showCatName val="0"/>
              <c:showSerName val="0"/>
              <c:showPercent val="0"/>
              <c:showBubbleSize val="0"/>
            </c:dLbl>
            <c:dLbl>
              <c:idx val="5"/>
              <c:tx>
                <c:rich>
                  <a:bodyPr/>
                  <a:lstStyle/>
                  <a:p>
                    <a:r>
                      <a:rPr lang="en-US"/>
                      <a:t>30.8%</a:t>
                    </a:r>
                  </a:p>
                  <a:p>
                    <a:r>
                      <a:rPr lang="en-US" i="1"/>
                      <a:t>(n=8)</a:t>
                    </a:r>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DATA_charts'!$B$26:$B$31</c:f>
              <c:strCache>
                <c:ptCount val="6"/>
                <c:pt idx="0">
                  <c:v>Surgery alone</c:v>
                </c:pt>
                <c:pt idx="1">
                  <c:v>Surgery + chemo</c:v>
                </c:pt>
                <c:pt idx="2">
                  <c:v>Surgery + chemo + radio</c:v>
                </c:pt>
                <c:pt idx="3">
                  <c:v>Surgery + radio</c:v>
                </c:pt>
                <c:pt idx="4">
                  <c:v>Other</c:v>
                </c:pt>
                <c:pt idx="5">
                  <c:v>No response</c:v>
                </c:pt>
              </c:strCache>
            </c:strRef>
          </c:cat>
          <c:val>
            <c:numRef>
              <c:f>'NATIONAL DATA_charts'!$D$26:$D$31</c:f>
              <c:numCache>
                <c:formatCode>0.0%</c:formatCode>
                <c:ptCount val="6"/>
                <c:pt idx="0">
                  <c:v>0.41499999999999998</c:v>
                </c:pt>
                <c:pt idx="1">
                  <c:v>0.36399999999999999</c:v>
                </c:pt>
                <c:pt idx="2">
                  <c:v>0.25</c:v>
                </c:pt>
                <c:pt idx="3">
                  <c:v>0.35599999999999998</c:v>
                </c:pt>
                <c:pt idx="4">
                  <c:v>0.189</c:v>
                </c:pt>
                <c:pt idx="5">
                  <c:v>0.308</c:v>
                </c:pt>
              </c:numCache>
            </c:numRef>
          </c:val>
        </c:ser>
        <c:dLbls>
          <c:showLegendKey val="0"/>
          <c:showVal val="0"/>
          <c:showCatName val="0"/>
          <c:showSerName val="0"/>
          <c:showPercent val="0"/>
          <c:showBubbleSize val="0"/>
        </c:dLbls>
        <c:gapWidth val="0"/>
        <c:axId val="107329792"/>
        <c:axId val="107356160"/>
      </c:barChart>
      <c:catAx>
        <c:axId val="107329792"/>
        <c:scaling>
          <c:orientation val="minMax"/>
        </c:scaling>
        <c:delete val="0"/>
        <c:axPos val="b"/>
        <c:majorTickMark val="out"/>
        <c:minorTickMark val="none"/>
        <c:tickLblPos val="nextTo"/>
        <c:txPr>
          <a:bodyPr/>
          <a:lstStyle/>
          <a:p>
            <a:pPr>
              <a:defRPr sz="900"/>
            </a:pPr>
            <a:endParaRPr lang="en-US"/>
          </a:p>
        </c:txPr>
        <c:crossAx val="107356160"/>
        <c:crosses val="autoZero"/>
        <c:auto val="1"/>
        <c:lblAlgn val="ctr"/>
        <c:lblOffset val="100"/>
        <c:noMultiLvlLbl val="0"/>
      </c:catAx>
      <c:valAx>
        <c:axId val="10735616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329792"/>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a:t>
            </a:r>
            <a:r>
              <a:rPr lang="en-GB" sz="1200" baseline="0"/>
              <a:t> </a:t>
            </a:r>
            <a:r>
              <a:rPr lang="en-GB" sz="1200"/>
              <a:t>by treatment</a:t>
            </a:r>
            <a:r>
              <a:rPr lang="en-GB" sz="1200" baseline="0"/>
              <a:t> type </a:t>
            </a:r>
            <a:r>
              <a:rPr lang="en-GB" sz="1200"/>
              <a:t>- Rectum</a:t>
            </a:r>
          </a:p>
        </c:rich>
      </c:tx>
      <c:layout>
        <c:manualLayout>
          <c:xMode val="edge"/>
          <c:yMode val="edge"/>
          <c:x val="0.18863392854612665"/>
          <c:y val="0.16"/>
        </c:manualLayout>
      </c:layout>
      <c:overlay val="1"/>
    </c:title>
    <c:autoTitleDeleted val="0"/>
    <c:plotArea>
      <c:layout>
        <c:manualLayout>
          <c:layoutTarget val="inner"/>
          <c:xMode val="edge"/>
          <c:yMode val="edge"/>
          <c:x val="0.12451808784153567"/>
          <c:y val="0.15051259842519685"/>
          <c:w val="0.83361179119413786"/>
          <c:h val="0.662937902733017"/>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a:t>36.7%</a:t>
                    </a:r>
                  </a:p>
                  <a:p>
                    <a:r>
                      <a:rPr lang="en-US" i="1"/>
                      <a:t>(n=701)</a:t>
                    </a:r>
                  </a:p>
                </c:rich>
              </c:tx>
              <c:dLblPos val="inBase"/>
              <c:showLegendKey val="0"/>
              <c:showVal val="1"/>
              <c:showCatName val="0"/>
              <c:showSerName val="0"/>
              <c:showPercent val="0"/>
              <c:showBubbleSize val="0"/>
            </c:dLbl>
            <c:dLbl>
              <c:idx val="1"/>
              <c:tx>
                <c:rich>
                  <a:bodyPr/>
                  <a:lstStyle/>
                  <a:p>
                    <a:r>
                      <a:rPr lang="en-US"/>
                      <a:t>31.7%</a:t>
                    </a:r>
                  </a:p>
                  <a:p>
                    <a:r>
                      <a:rPr lang="en-US" i="1"/>
                      <a:t>(n=267)</a:t>
                    </a:r>
                  </a:p>
                </c:rich>
              </c:tx>
              <c:dLblPos val="inBase"/>
              <c:showLegendKey val="0"/>
              <c:showVal val="1"/>
              <c:showCatName val="0"/>
              <c:showSerName val="0"/>
              <c:showPercent val="0"/>
              <c:showBubbleSize val="0"/>
            </c:dLbl>
            <c:dLbl>
              <c:idx val="2"/>
              <c:tx>
                <c:rich>
                  <a:bodyPr/>
                  <a:lstStyle/>
                  <a:p>
                    <a:r>
                      <a:rPr lang="en-US"/>
                      <a:t>24.3%</a:t>
                    </a:r>
                  </a:p>
                  <a:p>
                    <a:r>
                      <a:rPr lang="en-US" i="1"/>
                      <a:t>(n=572)</a:t>
                    </a:r>
                    <a:endParaRPr lang="en-US"/>
                  </a:p>
                </c:rich>
              </c:tx>
              <c:dLblPos val="inBase"/>
              <c:showLegendKey val="0"/>
              <c:showVal val="1"/>
              <c:showCatName val="0"/>
              <c:showSerName val="0"/>
              <c:showPercent val="0"/>
              <c:showBubbleSize val="0"/>
            </c:dLbl>
            <c:dLbl>
              <c:idx val="3"/>
              <c:tx>
                <c:rich>
                  <a:bodyPr/>
                  <a:lstStyle/>
                  <a:p>
                    <a:r>
                      <a:rPr lang="en-US"/>
                      <a:t>25.7%</a:t>
                    </a:r>
                  </a:p>
                  <a:p>
                    <a:r>
                      <a:rPr lang="en-US" i="1"/>
                      <a:t>(n=171)</a:t>
                    </a:r>
                  </a:p>
                </c:rich>
              </c:tx>
              <c:dLblPos val="inBase"/>
              <c:showLegendKey val="0"/>
              <c:showVal val="1"/>
              <c:showCatName val="0"/>
              <c:showSerName val="0"/>
              <c:showPercent val="0"/>
              <c:showBubbleSize val="0"/>
            </c:dLbl>
            <c:dLbl>
              <c:idx val="4"/>
              <c:tx>
                <c:rich>
                  <a:bodyPr/>
                  <a:lstStyle/>
                  <a:p>
                    <a:r>
                      <a:rPr lang="en-US"/>
                      <a:t>23.4%</a:t>
                    </a:r>
                  </a:p>
                  <a:p>
                    <a:r>
                      <a:rPr lang="en-US" i="1"/>
                      <a:t>(n=130)</a:t>
                    </a:r>
                  </a:p>
                </c:rich>
              </c:tx>
              <c:dLblPos val="inBase"/>
              <c:showLegendKey val="0"/>
              <c:showVal val="1"/>
              <c:showCatName val="0"/>
              <c:showSerName val="0"/>
              <c:showPercent val="0"/>
              <c:showBubbleSize val="0"/>
            </c:dLbl>
            <c:dLbl>
              <c:idx val="5"/>
              <c:tx>
                <c:rich>
                  <a:bodyPr/>
                  <a:lstStyle/>
                  <a:p>
                    <a:r>
                      <a:rPr lang="en-US"/>
                      <a:t>25.3%</a:t>
                    </a:r>
                  </a:p>
                  <a:p>
                    <a:r>
                      <a:rPr lang="en-US" i="1"/>
                      <a:t>(n=23)</a:t>
                    </a:r>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DATA_charts'!$B$26:$B$31</c:f>
              <c:strCache>
                <c:ptCount val="6"/>
                <c:pt idx="0">
                  <c:v>Surgery alone</c:v>
                </c:pt>
                <c:pt idx="1">
                  <c:v>Surgery + chemo</c:v>
                </c:pt>
                <c:pt idx="2">
                  <c:v>Surgery + chemo + radio</c:v>
                </c:pt>
                <c:pt idx="3">
                  <c:v>Surgery + radio</c:v>
                </c:pt>
                <c:pt idx="4">
                  <c:v>Other</c:v>
                </c:pt>
                <c:pt idx="5">
                  <c:v>No response</c:v>
                </c:pt>
              </c:strCache>
            </c:strRef>
          </c:cat>
          <c:val>
            <c:numRef>
              <c:f>'NATIONAL DATA_charts'!$E$26:$E$31</c:f>
              <c:numCache>
                <c:formatCode>0.0%</c:formatCode>
                <c:ptCount val="6"/>
                <c:pt idx="0">
                  <c:v>0.36699999999999999</c:v>
                </c:pt>
                <c:pt idx="1">
                  <c:v>0.317</c:v>
                </c:pt>
                <c:pt idx="2">
                  <c:v>0.24299999999999999</c:v>
                </c:pt>
                <c:pt idx="3">
                  <c:v>0.25700000000000001</c:v>
                </c:pt>
                <c:pt idx="4">
                  <c:v>0.23400000000000001</c:v>
                </c:pt>
                <c:pt idx="5">
                  <c:v>0.253</c:v>
                </c:pt>
              </c:numCache>
            </c:numRef>
          </c:val>
        </c:ser>
        <c:dLbls>
          <c:showLegendKey val="0"/>
          <c:showVal val="0"/>
          <c:showCatName val="0"/>
          <c:showSerName val="0"/>
          <c:showPercent val="0"/>
          <c:showBubbleSize val="0"/>
        </c:dLbls>
        <c:gapWidth val="0"/>
        <c:axId val="107413888"/>
        <c:axId val="107415424"/>
      </c:barChart>
      <c:catAx>
        <c:axId val="107413888"/>
        <c:scaling>
          <c:orientation val="minMax"/>
        </c:scaling>
        <c:delete val="0"/>
        <c:axPos val="b"/>
        <c:majorTickMark val="out"/>
        <c:minorTickMark val="none"/>
        <c:tickLblPos val="nextTo"/>
        <c:txPr>
          <a:bodyPr/>
          <a:lstStyle/>
          <a:p>
            <a:pPr>
              <a:defRPr sz="900"/>
            </a:pPr>
            <a:endParaRPr lang="en-US"/>
          </a:p>
        </c:txPr>
        <c:crossAx val="107415424"/>
        <c:crosses val="autoZero"/>
        <c:auto val="1"/>
        <c:lblAlgn val="ctr"/>
        <c:lblOffset val="100"/>
        <c:noMultiLvlLbl val="0"/>
      </c:catAx>
      <c:valAx>
        <c:axId val="107415424"/>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413888"/>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a:t>
            </a:r>
            <a:r>
              <a:rPr lang="en-GB" sz="1200" baseline="0"/>
              <a:t> health </a:t>
            </a:r>
            <a:r>
              <a:rPr lang="en-GB" sz="1200"/>
              <a:t>by treatment</a:t>
            </a:r>
            <a:r>
              <a:rPr lang="en-GB" sz="1200" baseline="0"/>
              <a:t> type </a:t>
            </a:r>
            <a:r>
              <a:rPr lang="en-GB" sz="1200"/>
              <a:t>- Overall</a:t>
            </a:r>
          </a:p>
        </c:rich>
      </c:tx>
      <c:layout>
        <c:manualLayout>
          <c:xMode val="edge"/>
          <c:yMode val="edge"/>
          <c:x val="0.15145170082971768"/>
          <c:y val="0.11654138926145427"/>
        </c:manualLayout>
      </c:layout>
      <c:overlay val="1"/>
    </c:title>
    <c:autoTitleDeleted val="0"/>
    <c:plotArea>
      <c:layout>
        <c:manualLayout>
          <c:layoutTarget val="inner"/>
          <c:xMode val="edge"/>
          <c:yMode val="edge"/>
          <c:x val="0.12451808784153567"/>
          <c:y val="0.11575534102471462"/>
          <c:w val="0.83361179119413786"/>
          <c:h val="0.69699348909870007"/>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a:lstStyle/>
                  <a:p>
                    <a:r>
                      <a:rPr lang="en-US"/>
                      <a:t>39.7%</a:t>
                    </a:r>
                  </a:p>
                  <a:p>
                    <a:r>
                      <a:rPr lang="en-US" i="1"/>
                      <a:t>(n=3,807)</a:t>
                    </a:r>
                  </a:p>
                </c:rich>
              </c:tx>
              <c:dLblPos val="inBase"/>
              <c:showLegendKey val="0"/>
              <c:showVal val="1"/>
              <c:showCatName val="0"/>
              <c:showSerName val="0"/>
              <c:showPercent val="0"/>
              <c:showBubbleSize val="0"/>
            </c:dLbl>
            <c:dLbl>
              <c:idx val="1"/>
              <c:tx>
                <c:rich>
                  <a:bodyPr/>
                  <a:lstStyle/>
                  <a:p>
                    <a:r>
                      <a:rPr lang="en-US"/>
                      <a:t>34.4%</a:t>
                    </a:r>
                  </a:p>
                  <a:p>
                    <a:r>
                      <a:rPr lang="en-US" i="1"/>
                      <a:t>(n=2,080)</a:t>
                    </a:r>
                  </a:p>
                </c:rich>
              </c:tx>
              <c:dLblPos val="inBase"/>
              <c:showLegendKey val="0"/>
              <c:showVal val="1"/>
              <c:showCatName val="0"/>
              <c:showSerName val="0"/>
              <c:showPercent val="0"/>
              <c:showBubbleSize val="0"/>
            </c:dLbl>
            <c:dLbl>
              <c:idx val="2"/>
              <c:tx>
                <c:rich>
                  <a:bodyPr/>
                  <a:lstStyle/>
                  <a:p>
                    <a:r>
                      <a:rPr lang="en-US"/>
                      <a:t>24.3%</a:t>
                    </a:r>
                  </a:p>
                  <a:p>
                    <a:r>
                      <a:rPr lang="en-US"/>
                      <a:t>(</a:t>
                    </a:r>
                    <a:r>
                      <a:rPr lang="en-US" i="1"/>
                      <a:t>n=689)</a:t>
                    </a:r>
                  </a:p>
                </c:rich>
              </c:tx>
              <c:dLblPos val="inBase"/>
              <c:showLegendKey val="0"/>
              <c:showVal val="1"/>
              <c:showCatName val="0"/>
              <c:showSerName val="0"/>
              <c:showPercent val="0"/>
              <c:showBubbleSize val="0"/>
            </c:dLbl>
            <c:dLbl>
              <c:idx val="3"/>
              <c:tx>
                <c:rich>
                  <a:bodyPr/>
                  <a:lstStyle/>
                  <a:p>
                    <a:r>
                      <a:rPr lang="en-US"/>
                      <a:t>25.9%</a:t>
                    </a:r>
                  </a:p>
                  <a:p>
                    <a:r>
                      <a:rPr lang="en-US" i="1"/>
                      <a:t>(n=207)</a:t>
                    </a:r>
                  </a:p>
                </c:rich>
              </c:tx>
              <c:dLblPos val="inBase"/>
              <c:showLegendKey val="0"/>
              <c:showVal val="1"/>
              <c:showCatName val="0"/>
              <c:showSerName val="0"/>
              <c:showPercent val="0"/>
              <c:showBubbleSize val="0"/>
            </c:dLbl>
            <c:dLbl>
              <c:idx val="4"/>
              <c:tx>
                <c:rich>
                  <a:bodyPr/>
                  <a:lstStyle/>
                  <a:p>
                    <a:r>
                      <a:rPr lang="en-US"/>
                      <a:t>26.0%</a:t>
                    </a:r>
                  </a:p>
                  <a:p>
                    <a:r>
                      <a:rPr lang="en-US" i="1"/>
                      <a:t>(n=303)</a:t>
                    </a:r>
                  </a:p>
                </c:rich>
              </c:tx>
              <c:dLblPos val="inBase"/>
              <c:showLegendKey val="0"/>
              <c:showVal val="1"/>
              <c:showCatName val="0"/>
              <c:showSerName val="0"/>
              <c:showPercent val="0"/>
              <c:showBubbleSize val="0"/>
            </c:dLbl>
            <c:dLbl>
              <c:idx val="5"/>
              <c:tx>
                <c:rich>
                  <a:bodyPr/>
                  <a:lstStyle/>
                  <a:p>
                    <a:r>
                      <a:rPr lang="en-US"/>
                      <a:t>23.8%</a:t>
                    </a:r>
                  </a:p>
                  <a:p>
                    <a:r>
                      <a:rPr lang="en-US" i="1"/>
                      <a:t>(n=86)</a:t>
                    </a:r>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DATA_charts'!$B$26:$B$31</c:f>
              <c:strCache>
                <c:ptCount val="6"/>
                <c:pt idx="0">
                  <c:v>Surgery alone</c:v>
                </c:pt>
                <c:pt idx="1">
                  <c:v>Surgery + chemo</c:v>
                </c:pt>
                <c:pt idx="2">
                  <c:v>Surgery + chemo + radio</c:v>
                </c:pt>
                <c:pt idx="3">
                  <c:v>Surgery + radio</c:v>
                </c:pt>
                <c:pt idx="4">
                  <c:v>Other</c:v>
                </c:pt>
                <c:pt idx="5">
                  <c:v>No response</c:v>
                </c:pt>
              </c:strCache>
            </c:strRef>
          </c:cat>
          <c:val>
            <c:numRef>
              <c:f>'NATIONAL DATA_charts'!$F$26:$F$31</c:f>
              <c:numCache>
                <c:formatCode>0.0%</c:formatCode>
                <c:ptCount val="6"/>
                <c:pt idx="0">
                  <c:v>0.39700000000000002</c:v>
                </c:pt>
                <c:pt idx="1">
                  <c:v>0.34399999999999997</c:v>
                </c:pt>
                <c:pt idx="2">
                  <c:v>0.24299999999999999</c:v>
                </c:pt>
                <c:pt idx="3">
                  <c:v>0.25900000000000001</c:v>
                </c:pt>
                <c:pt idx="4">
                  <c:v>0.26</c:v>
                </c:pt>
                <c:pt idx="5">
                  <c:v>0.23799999999999999</c:v>
                </c:pt>
              </c:numCache>
            </c:numRef>
          </c:val>
        </c:ser>
        <c:dLbls>
          <c:showLegendKey val="0"/>
          <c:showVal val="0"/>
          <c:showCatName val="0"/>
          <c:showSerName val="0"/>
          <c:showPercent val="0"/>
          <c:showBubbleSize val="0"/>
        </c:dLbls>
        <c:gapWidth val="0"/>
        <c:axId val="107456384"/>
        <c:axId val="107457920"/>
      </c:barChart>
      <c:catAx>
        <c:axId val="107456384"/>
        <c:scaling>
          <c:orientation val="minMax"/>
        </c:scaling>
        <c:delete val="0"/>
        <c:axPos val="b"/>
        <c:majorTickMark val="out"/>
        <c:minorTickMark val="none"/>
        <c:tickLblPos val="nextTo"/>
        <c:txPr>
          <a:bodyPr/>
          <a:lstStyle/>
          <a:p>
            <a:pPr>
              <a:defRPr sz="900"/>
            </a:pPr>
            <a:endParaRPr lang="en-US"/>
          </a:p>
        </c:txPr>
        <c:crossAx val="107457920"/>
        <c:crosses val="autoZero"/>
        <c:auto val="1"/>
        <c:lblAlgn val="ctr"/>
        <c:lblOffset val="100"/>
        <c:noMultiLvlLbl val="0"/>
      </c:catAx>
      <c:valAx>
        <c:axId val="107457920"/>
        <c:scaling>
          <c:orientation val="minMax"/>
          <c:max val="0.60000000000000009"/>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456384"/>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Response rates by age group</a:t>
            </a:r>
          </a:p>
        </c:rich>
      </c:tx>
      <c:overlay val="0"/>
    </c:title>
    <c:autoTitleDeleted val="0"/>
    <c:plotArea>
      <c:layout>
        <c:manualLayout>
          <c:layoutTarget val="inner"/>
          <c:xMode val="edge"/>
          <c:yMode val="edge"/>
          <c:x val="0.19896023760227685"/>
          <c:y val="0.14069156293222684"/>
          <c:w val="0.71299271560474342"/>
          <c:h val="0.72071007721545177"/>
        </c:manualLayout>
      </c:layout>
      <c:barChart>
        <c:barDir val="bar"/>
        <c:grouping val="clustered"/>
        <c:varyColors val="0"/>
        <c:ser>
          <c:idx val="0"/>
          <c:order val="0"/>
          <c:invertIfNegative val="0"/>
          <c:dLbls>
            <c:txPr>
              <a:bodyPr/>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'RESPONSE RATES data'!$C$6:$C$10</c:f>
              <c:strCache>
                <c:ptCount val="5"/>
                <c:pt idx="0">
                  <c:v>85+ years</c:v>
                </c:pt>
                <c:pt idx="1">
                  <c:v>75-84 years</c:v>
                </c:pt>
                <c:pt idx="2">
                  <c:v>65-74 years</c:v>
                </c:pt>
                <c:pt idx="3">
                  <c:v>55-64 years</c:v>
                </c:pt>
                <c:pt idx="4">
                  <c:v>&lt;55 years</c:v>
                </c:pt>
              </c:strCache>
            </c:strRef>
          </c:cat>
          <c:val>
            <c:numRef>
              <c:f>'RESPONSE RATES data'!$G$6:$G$10</c:f>
              <c:numCache>
                <c:formatCode>0.0%</c:formatCode>
                <c:ptCount val="5"/>
                <c:pt idx="0">
                  <c:v>0.4897872340425532</c:v>
                </c:pt>
                <c:pt idx="1">
                  <c:v>0.60556869490432164</c:v>
                </c:pt>
                <c:pt idx="2">
                  <c:v>0.67687516221126398</c:v>
                </c:pt>
                <c:pt idx="3">
                  <c:v>0.67717776901852578</c:v>
                </c:pt>
                <c:pt idx="4">
                  <c:v>0.55967078189300412</c:v>
                </c:pt>
              </c:numCache>
            </c:numRef>
          </c:val>
        </c:ser>
        <c:dLbls>
          <c:showLegendKey val="0"/>
          <c:showVal val="0"/>
          <c:showCatName val="0"/>
          <c:showSerName val="0"/>
          <c:showPercent val="0"/>
          <c:showBubbleSize val="0"/>
        </c:dLbls>
        <c:gapWidth val="60"/>
        <c:axId val="43931904"/>
        <c:axId val="43958272"/>
      </c:barChart>
      <c:catAx>
        <c:axId val="43931904"/>
        <c:scaling>
          <c:orientation val="minMax"/>
        </c:scaling>
        <c:delete val="0"/>
        <c:axPos val="l"/>
        <c:majorTickMark val="out"/>
        <c:minorTickMark val="none"/>
        <c:tickLblPos val="nextTo"/>
        <c:crossAx val="43958272"/>
        <c:crosses val="autoZero"/>
        <c:auto val="1"/>
        <c:lblAlgn val="ctr"/>
        <c:lblOffset val="100"/>
        <c:noMultiLvlLbl val="0"/>
      </c:catAx>
      <c:valAx>
        <c:axId val="43958272"/>
        <c:scaling>
          <c:orientation val="minMax"/>
          <c:max val="0.8"/>
        </c:scaling>
        <c:delete val="0"/>
        <c:axPos val="b"/>
        <c:majorGridlines>
          <c:spPr>
            <a:ln>
              <a:solidFill>
                <a:schemeClr val="bg1">
                  <a:lumMod val="85000"/>
                </a:schemeClr>
              </a:solidFill>
            </a:ln>
          </c:spPr>
        </c:majorGridlines>
        <c:numFmt formatCode="0.0%" sourceLinked="1"/>
        <c:majorTickMark val="out"/>
        <c:minorTickMark val="none"/>
        <c:tickLblPos val="nextTo"/>
        <c:crossAx val="43931904"/>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stoma status - Colon</a:t>
            </a:r>
          </a:p>
        </c:rich>
      </c:tx>
      <c:layout>
        <c:manualLayout>
          <c:xMode val="edge"/>
          <c:yMode val="edge"/>
          <c:x val="0.20427292826276364"/>
          <c:y val="0.13105696929766245"/>
        </c:manualLayout>
      </c:layout>
      <c:overlay val="1"/>
    </c:title>
    <c:autoTitleDeleted val="0"/>
    <c:plotArea>
      <c:layout>
        <c:manualLayout>
          <c:layoutTarget val="inner"/>
          <c:xMode val="edge"/>
          <c:yMode val="edge"/>
          <c:x val="0.12451808784153567"/>
          <c:y val="0.12608180542683811"/>
          <c:w val="0.83361179119413786"/>
          <c:h val="0.78218704790406091"/>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a:t>16.5%</a:t>
                    </a:r>
                  </a:p>
                  <a:p>
                    <a:r>
                      <a:rPr lang="en-US" i="1"/>
                      <a:t>(n=210)</a:t>
                    </a:r>
                  </a:p>
                </c:rich>
              </c:tx>
              <c:dLblPos val="inBase"/>
              <c:showLegendKey val="0"/>
              <c:showVal val="1"/>
              <c:showCatName val="0"/>
              <c:showSerName val="0"/>
              <c:showPercent val="0"/>
              <c:showBubbleSize val="0"/>
            </c:dLbl>
            <c:dLbl>
              <c:idx val="1"/>
              <c:tx>
                <c:rich>
                  <a:bodyPr/>
                  <a:lstStyle/>
                  <a:p>
                    <a:r>
                      <a:rPr lang="en-US"/>
                      <a:t>35.6%</a:t>
                    </a:r>
                  </a:p>
                  <a:p>
                    <a:r>
                      <a:rPr lang="en-US" i="1"/>
                      <a:t>(n=330)</a:t>
                    </a:r>
                  </a:p>
                </c:rich>
              </c:tx>
              <c:dLblPos val="inBase"/>
              <c:showLegendKey val="0"/>
              <c:showVal val="1"/>
              <c:showCatName val="0"/>
              <c:showSerName val="0"/>
              <c:showPercent val="0"/>
              <c:showBubbleSize val="0"/>
            </c:dLbl>
            <c:dLbl>
              <c:idx val="2"/>
              <c:tx>
                <c:rich>
                  <a:bodyPr/>
                  <a:lstStyle/>
                  <a:p>
                    <a:r>
                      <a:rPr lang="en-US"/>
                      <a:t>39.9%</a:t>
                    </a:r>
                  </a:p>
                  <a:p>
                    <a:r>
                      <a:rPr lang="en-US" i="1"/>
                      <a:t>(n=3,705)</a:t>
                    </a:r>
                  </a:p>
                </c:rich>
              </c:tx>
              <c:dLblPos val="inBase"/>
              <c:showLegendKey val="0"/>
              <c:showVal val="1"/>
              <c:showCatName val="0"/>
              <c:showSerName val="0"/>
              <c:showPercent val="0"/>
              <c:showBubbleSize val="0"/>
            </c:dLbl>
            <c:dLbl>
              <c:idx val="3"/>
              <c:tx>
                <c:rich>
                  <a:bodyPr/>
                  <a:lstStyle/>
                  <a:p>
                    <a:r>
                      <a:rPr lang="en-US"/>
                      <a:t>37.3% </a:t>
                    </a:r>
                  </a:p>
                  <a:p>
                    <a:r>
                      <a:rPr lang="en-US" i="1"/>
                      <a:t>(n=534)</a:t>
                    </a:r>
                  </a:p>
                </c:rich>
              </c:tx>
              <c:dLblPos val="inBase"/>
              <c:showLegendKey val="0"/>
              <c:showVal val="1"/>
              <c:showCatName val="0"/>
              <c:showSerName val="0"/>
              <c:showPercent val="0"/>
              <c:showBubbleSize val="0"/>
            </c:dLbl>
            <c:numFmt formatCode="0.0%" sourceLinked="0"/>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DATA_charts'!$B$32:$B$35</c:f>
              <c:strCache>
                <c:ptCount val="4"/>
                <c:pt idx="0">
                  <c:v>Present</c:v>
                </c:pt>
                <c:pt idx="1">
                  <c:v>Reversed</c:v>
                </c:pt>
                <c:pt idx="2">
                  <c:v>No stoma</c:v>
                </c:pt>
                <c:pt idx="3">
                  <c:v>No response</c:v>
                </c:pt>
              </c:strCache>
            </c:strRef>
          </c:cat>
          <c:val>
            <c:numRef>
              <c:f>'NATIONAL DATA_charts'!$C$32:$C$35</c:f>
              <c:numCache>
                <c:formatCode>0.000%</c:formatCode>
                <c:ptCount val="4"/>
                <c:pt idx="0">
                  <c:v>0.16496465043205027</c:v>
                </c:pt>
                <c:pt idx="1">
                  <c:v>0.35560344827586204</c:v>
                </c:pt>
                <c:pt idx="2">
                  <c:v>0.39890180878552972</c:v>
                </c:pt>
                <c:pt idx="3">
                  <c:v>0.37316561844863733</c:v>
                </c:pt>
              </c:numCache>
            </c:numRef>
          </c:val>
        </c:ser>
        <c:dLbls>
          <c:showLegendKey val="0"/>
          <c:showVal val="0"/>
          <c:showCatName val="0"/>
          <c:showSerName val="0"/>
          <c:showPercent val="0"/>
          <c:showBubbleSize val="0"/>
        </c:dLbls>
        <c:gapWidth val="0"/>
        <c:axId val="107511808"/>
        <c:axId val="107513344"/>
      </c:barChart>
      <c:catAx>
        <c:axId val="107511808"/>
        <c:scaling>
          <c:orientation val="minMax"/>
        </c:scaling>
        <c:delete val="0"/>
        <c:axPos val="b"/>
        <c:majorTickMark val="out"/>
        <c:minorTickMark val="none"/>
        <c:tickLblPos val="nextTo"/>
        <c:txPr>
          <a:bodyPr/>
          <a:lstStyle/>
          <a:p>
            <a:pPr>
              <a:defRPr sz="900"/>
            </a:pPr>
            <a:endParaRPr lang="en-US"/>
          </a:p>
        </c:txPr>
        <c:crossAx val="107513344"/>
        <c:crosses val="autoZero"/>
        <c:auto val="1"/>
        <c:lblAlgn val="ctr"/>
        <c:lblOffset val="100"/>
        <c:noMultiLvlLbl val="0"/>
      </c:catAx>
      <c:valAx>
        <c:axId val="107513344"/>
        <c:scaling>
          <c:orientation val="minMax"/>
          <c:max val="0.60000000000000009"/>
          <c:min val="0"/>
        </c:scaling>
        <c:delete val="0"/>
        <c:axPos val="l"/>
        <c:majorGridlines>
          <c:spPr>
            <a:ln>
              <a:solidFill>
                <a:schemeClr val="bg1">
                  <a:lumMod val="85000"/>
                </a:schemeClr>
              </a:solidFill>
            </a:ln>
          </c:spPr>
        </c:majorGridlines>
        <c:numFmt formatCode="0.0%" sourceLinked="0"/>
        <c:majorTickMark val="out"/>
        <c:minorTickMark val="none"/>
        <c:tickLblPos val="nextTo"/>
        <c:spPr>
          <a:ln>
            <a:solidFill>
              <a:schemeClr val="bg1">
                <a:lumMod val="85000"/>
              </a:schemeClr>
            </a:solidFill>
          </a:ln>
        </c:spPr>
        <c:crossAx val="107511808"/>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stoma status - Rectosigmoid</a:t>
            </a:r>
          </a:p>
        </c:rich>
      </c:tx>
      <c:layout>
        <c:manualLayout>
          <c:xMode val="edge"/>
          <c:yMode val="edge"/>
          <c:x val="0.16744107083144627"/>
          <c:y val="0.14113827462825188"/>
        </c:manualLayout>
      </c:layout>
      <c:overlay val="1"/>
    </c:title>
    <c:autoTitleDeleted val="0"/>
    <c:plotArea>
      <c:layout>
        <c:manualLayout>
          <c:layoutTarget val="inner"/>
          <c:xMode val="edge"/>
          <c:yMode val="edge"/>
          <c:x val="0.12451808784153567"/>
          <c:y val="0.1311224580921328"/>
          <c:w val="0.83361179119413786"/>
          <c:h val="0.77714639523876616"/>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21.8%</a:t>
                    </a:r>
                  </a:p>
                  <a:p>
                    <a:r>
                      <a:rPr lang="en-US" sz="1050" i="1"/>
                      <a:t>(n=67)</a:t>
                    </a:r>
                    <a:endParaRPr lang="en-US" i="1"/>
                  </a:p>
                </c:rich>
              </c:tx>
              <c:dLblPos val="inBase"/>
              <c:showLegendKey val="0"/>
              <c:showVal val="1"/>
              <c:showCatName val="0"/>
              <c:showSerName val="0"/>
              <c:showPercent val="0"/>
              <c:showBubbleSize val="0"/>
            </c:dLbl>
            <c:dLbl>
              <c:idx val="1"/>
              <c:tx>
                <c:rich>
                  <a:bodyPr/>
                  <a:lstStyle/>
                  <a:p>
                    <a:r>
                      <a:rPr lang="en-US" sz="1050"/>
                      <a:t>36.9%</a:t>
                    </a:r>
                  </a:p>
                  <a:p>
                    <a:r>
                      <a:rPr lang="en-US" sz="1050" i="1"/>
                      <a:t>(n=125)</a:t>
                    </a:r>
                    <a:endParaRPr lang="en-US" i="1"/>
                  </a:p>
                </c:rich>
              </c:tx>
              <c:dLblPos val="inBase"/>
              <c:showLegendKey val="0"/>
              <c:showVal val="1"/>
              <c:showCatName val="0"/>
              <c:showSerName val="0"/>
              <c:showPercent val="0"/>
              <c:showBubbleSize val="0"/>
            </c:dLbl>
            <c:dLbl>
              <c:idx val="2"/>
              <c:tx>
                <c:rich>
                  <a:bodyPr/>
                  <a:lstStyle/>
                  <a:p>
                    <a:r>
                      <a:rPr lang="en-US" sz="1050"/>
                      <a:t>41.6%</a:t>
                    </a:r>
                  </a:p>
                  <a:p>
                    <a:r>
                      <a:rPr lang="en-US" sz="1050" i="1"/>
                      <a:t>(n=298)</a:t>
                    </a:r>
                    <a:endParaRPr lang="en-US" i="1"/>
                  </a:p>
                </c:rich>
              </c:tx>
              <c:dLblPos val="inBase"/>
              <c:showLegendKey val="0"/>
              <c:showVal val="1"/>
              <c:showCatName val="0"/>
              <c:showSerName val="0"/>
              <c:showPercent val="0"/>
              <c:showBubbleSize val="0"/>
            </c:dLbl>
            <c:dLbl>
              <c:idx val="3"/>
              <c:tx>
                <c:rich>
                  <a:bodyPr/>
                  <a:lstStyle/>
                  <a:p>
                    <a:r>
                      <a:rPr lang="en-US" sz="1050"/>
                      <a:t>39.8%</a:t>
                    </a:r>
                  </a:p>
                  <a:p>
                    <a:r>
                      <a:rPr lang="en-US" sz="1050" i="1"/>
                      <a:t>(n=39)</a:t>
                    </a:r>
                    <a:endParaRPr lang="en-US" i="1"/>
                  </a:p>
                </c:rich>
              </c:tx>
              <c:dLblPos val="inBase"/>
              <c:showLegendKey val="0"/>
              <c:showVal val="1"/>
              <c:showCatName val="0"/>
              <c:showSerName val="0"/>
              <c:showPercent val="0"/>
              <c:showBubbleSize val="0"/>
            </c:dLbl>
            <c:numFmt formatCode="0.0%" sourceLinked="0"/>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DATA_charts'!$B$32:$B$35</c:f>
              <c:strCache>
                <c:ptCount val="4"/>
                <c:pt idx="0">
                  <c:v>Present</c:v>
                </c:pt>
                <c:pt idx="1">
                  <c:v>Reversed</c:v>
                </c:pt>
                <c:pt idx="2">
                  <c:v>No stoma</c:v>
                </c:pt>
                <c:pt idx="3">
                  <c:v>No response</c:v>
                </c:pt>
              </c:strCache>
            </c:strRef>
          </c:cat>
          <c:val>
            <c:numRef>
              <c:f>'NATIONAL DATA_charts'!$D$32:$D$35</c:f>
              <c:numCache>
                <c:formatCode>0.000%</c:formatCode>
                <c:ptCount val="4"/>
                <c:pt idx="0">
                  <c:v>0.21824104234527689</c:v>
                </c:pt>
                <c:pt idx="1">
                  <c:v>0.36873156342182889</c:v>
                </c:pt>
                <c:pt idx="2">
                  <c:v>0.41562064156206413</c:v>
                </c:pt>
                <c:pt idx="3">
                  <c:v>0.39795918367346939</c:v>
                </c:pt>
              </c:numCache>
            </c:numRef>
          </c:val>
        </c:ser>
        <c:dLbls>
          <c:showLegendKey val="0"/>
          <c:showVal val="0"/>
          <c:showCatName val="0"/>
          <c:showSerName val="0"/>
          <c:showPercent val="0"/>
          <c:showBubbleSize val="0"/>
        </c:dLbls>
        <c:gapWidth val="0"/>
        <c:axId val="107816832"/>
        <c:axId val="107818368"/>
      </c:barChart>
      <c:catAx>
        <c:axId val="107816832"/>
        <c:scaling>
          <c:orientation val="minMax"/>
        </c:scaling>
        <c:delete val="0"/>
        <c:axPos val="b"/>
        <c:majorTickMark val="out"/>
        <c:minorTickMark val="none"/>
        <c:tickLblPos val="nextTo"/>
        <c:txPr>
          <a:bodyPr/>
          <a:lstStyle/>
          <a:p>
            <a:pPr>
              <a:defRPr sz="900"/>
            </a:pPr>
            <a:endParaRPr lang="en-US"/>
          </a:p>
        </c:txPr>
        <c:crossAx val="107818368"/>
        <c:crosses val="autoZero"/>
        <c:auto val="1"/>
        <c:lblAlgn val="ctr"/>
        <c:lblOffset val="100"/>
        <c:noMultiLvlLbl val="0"/>
      </c:catAx>
      <c:valAx>
        <c:axId val="107818368"/>
        <c:scaling>
          <c:orientation val="minMax"/>
          <c:max val="0.60000000000000009"/>
          <c:min val="0"/>
        </c:scaling>
        <c:delete val="0"/>
        <c:axPos val="l"/>
        <c:majorGridlines>
          <c:spPr>
            <a:ln>
              <a:solidFill>
                <a:schemeClr val="bg1">
                  <a:lumMod val="85000"/>
                </a:schemeClr>
              </a:solidFill>
            </a:ln>
          </c:spPr>
        </c:majorGridlines>
        <c:numFmt formatCode="0.0%" sourceLinked="0"/>
        <c:majorTickMark val="out"/>
        <c:minorTickMark val="none"/>
        <c:tickLblPos val="nextTo"/>
        <c:spPr>
          <a:ln>
            <a:solidFill>
              <a:schemeClr val="bg1">
                <a:lumMod val="85000"/>
              </a:schemeClr>
            </a:solidFill>
          </a:ln>
        </c:spPr>
        <c:crossAx val="107816832"/>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a:t>
            </a:r>
            <a:r>
              <a:rPr lang="en-GB" sz="1200" baseline="0"/>
              <a:t> health</a:t>
            </a:r>
            <a:r>
              <a:rPr lang="en-GB" sz="1200"/>
              <a:t> by stoma status - Rectum</a:t>
            </a:r>
          </a:p>
        </c:rich>
      </c:tx>
      <c:layout>
        <c:manualLayout>
          <c:xMode val="edge"/>
          <c:yMode val="edge"/>
          <c:x val="0.20515180893786131"/>
          <c:y val="0.13267491431579201"/>
        </c:manualLayout>
      </c:layout>
      <c:overlay val="1"/>
    </c:title>
    <c:autoTitleDeleted val="0"/>
    <c:plotArea>
      <c:layout>
        <c:manualLayout>
          <c:layoutTarget val="inner"/>
          <c:xMode val="edge"/>
          <c:yMode val="edge"/>
          <c:x val="0.12451808784153567"/>
          <c:y val="0.13205573792887307"/>
          <c:w val="0.83361179119413786"/>
          <c:h val="0.7656230537731186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a:t>21.0%</a:t>
                    </a:r>
                  </a:p>
                  <a:p>
                    <a:r>
                      <a:rPr lang="en-US" i="1"/>
                      <a:t>(n=574)</a:t>
                    </a:r>
                  </a:p>
                </c:rich>
              </c:tx>
              <c:dLblPos val="inBase"/>
              <c:showLegendKey val="0"/>
              <c:showVal val="1"/>
              <c:showCatName val="0"/>
              <c:showSerName val="0"/>
              <c:showPercent val="0"/>
              <c:showBubbleSize val="0"/>
            </c:dLbl>
            <c:dLbl>
              <c:idx val="1"/>
              <c:layout>
                <c:manualLayout>
                  <c:x val="9.6804412655105612E-3"/>
                  <c:y val="0.43788151988129442"/>
                </c:manualLayout>
              </c:layout>
              <c:tx>
                <c:rich>
                  <a:bodyPr/>
                  <a:lstStyle/>
                  <a:p>
                    <a:r>
                      <a:rPr lang="en-US"/>
                      <a:t>34.3%</a:t>
                    </a:r>
                  </a:p>
                  <a:p>
                    <a:r>
                      <a:rPr lang="en-US" i="1"/>
                      <a:t>(n=687)</a:t>
                    </a:r>
                  </a:p>
                </c:rich>
              </c:tx>
              <c:dLblPos val="outEnd"/>
              <c:showLegendKey val="0"/>
              <c:showVal val="1"/>
              <c:showCatName val="0"/>
              <c:showSerName val="0"/>
              <c:showPercent val="0"/>
              <c:showBubbleSize val="0"/>
            </c:dLbl>
            <c:dLbl>
              <c:idx val="2"/>
              <c:tx>
                <c:rich>
                  <a:bodyPr/>
                  <a:lstStyle/>
                  <a:p>
                    <a:r>
                      <a:rPr lang="en-US"/>
                      <a:t>37.9%</a:t>
                    </a:r>
                    <a:endParaRPr lang="en-US" i="1"/>
                  </a:p>
                  <a:p>
                    <a:r>
                      <a:rPr lang="en-US" i="1"/>
                      <a:t>(n=518)</a:t>
                    </a:r>
                  </a:p>
                </c:rich>
              </c:tx>
              <c:dLblPos val="inBase"/>
              <c:showLegendKey val="0"/>
              <c:showVal val="1"/>
              <c:showCatName val="0"/>
              <c:showSerName val="0"/>
              <c:showPercent val="0"/>
              <c:showBubbleSize val="0"/>
            </c:dLbl>
            <c:dLbl>
              <c:idx val="3"/>
              <c:tx>
                <c:rich>
                  <a:bodyPr/>
                  <a:lstStyle/>
                  <a:p>
                    <a:r>
                      <a:rPr lang="en-US"/>
                      <a:t>27.0%</a:t>
                    </a:r>
                  </a:p>
                  <a:p>
                    <a:r>
                      <a:rPr lang="en-US" i="1"/>
                      <a:t>(n=85)</a:t>
                    </a:r>
                  </a:p>
                </c:rich>
              </c:tx>
              <c:dLblPos val="inBase"/>
              <c:showLegendKey val="0"/>
              <c:showVal val="1"/>
              <c:showCatName val="0"/>
              <c:showSerName val="0"/>
              <c:showPercent val="0"/>
              <c:showBubbleSize val="0"/>
            </c:dLbl>
            <c:numFmt formatCode="0.0%" sourceLinked="0"/>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DATA_charts'!$B$32:$B$35</c:f>
              <c:strCache>
                <c:ptCount val="4"/>
                <c:pt idx="0">
                  <c:v>Present</c:v>
                </c:pt>
                <c:pt idx="1">
                  <c:v>Reversed</c:v>
                </c:pt>
                <c:pt idx="2">
                  <c:v>No stoma</c:v>
                </c:pt>
                <c:pt idx="3">
                  <c:v>No response</c:v>
                </c:pt>
              </c:strCache>
            </c:strRef>
          </c:cat>
          <c:val>
            <c:numRef>
              <c:f>'NATIONAL DATA_charts'!$E$32:$E$35</c:f>
              <c:numCache>
                <c:formatCode>0.000%</c:formatCode>
                <c:ptCount val="4"/>
                <c:pt idx="0">
                  <c:v>0.21033345547819715</c:v>
                </c:pt>
                <c:pt idx="1">
                  <c:v>0.34315684315684314</c:v>
                </c:pt>
                <c:pt idx="2">
                  <c:v>0.37893196781272859</c:v>
                </c:pt>
                <c:pt idx="3">
                  <c:v>0.26984126984126983</c:v>
                </c:pt>
              </c:numCache>
            </c:numRef>
          </c:val>
        </c:ser>
        <c:dLbls>
          <c:showLegendKey val="0"/>
          <c:showVal val="0"/>
          <c:showCatName val="0"/>
          <c:showSerName val="0"/>
          <c:showPercent val="0"/>
          <c:showBubbleSize val="0"/>
        </c:dLbls>
        <c:gapWidth val="0"/>
        <c:axId val="107859968"/>
        <c:axId val="107861504"/>
      </c:barChart>
      <c:catAx>
        <c:axId val="107859968"/>
        <c:scaling>
          <c:orientation val="minMax"/>
        </c:scaling>
        <c:delete val="0"/>
        <c:axPos val="b"/>
        <c:majorTickMark val="out"/>
        <c:minorTickMark val="none"/>
        <c:tickLblPos val="nextTo"/>
        <c:txPr>
          <a:bodyPr/>
          <a:lstStyle/>
          <a:p>
            <a:pPr>
              <a:defRPr sz="900"/>
            </a:pPr>
            <a:endParaRPr lang="en-US"/>
          </a:p>
        </c:txPr>
        <c:crossAx val="107861504"/>
        <c:crosses val="autoZero"/>
        <c:auto val="1"/>
        <c:lblAlgn val="ctr"/>
        <c:lblOffset val="100"/>
        <c:noMultiLvlLbl val="0"/>
      </c:catAx>
      <c:valAx>
        <c:axId val="107861504"/>
        <c:scaling>
          <c:orientation val="minMax"/>
          <c:max val="0.60000000000000009"/>
          <c:min val="0"/>
        </c:scaling>
        <c:delete val="0"/>
        <c:axPos val="l"/>
        <c:majorGridlines>
          <c:spPr>
            <a:ln>
              <a:solidFill>
                <a:schemeClr val="bg1">
                  <a:lumMod val="85000"/>
                </a:schemeClr>
              </a:solidFill>
            </a:ln>
          </c:spPr>
        </c:majorGridlines>
        <c:numFmt formatCode="0.0%" sourceLinked="0"/>
        <c:majorTickMark val="out"/>
        <c:minorTickMark val="none"/>
        <c:tickLblPos val="nextTo"/>
        <c:spPr>
          <a:ln>
            <a:solidFill>
              <a:schemeClr val="bg1">
                <a:lumMod val="85000"/>
              </a:schemeClr>
            </a:solidFill>
          </a:ln>
        </c:spPr>
        <c:crossAx val="107859968"/>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in 'perfect' health by stoma status - Overall</a:t>
            </a:r>
          </a:p>
        </c:rich>
      </c:tx>
      <c:layout>
        <c:manualLayout>
          <c:xMode val="edge"/>
          <c:yMode val="edge"/>
          <c:x val="0.20279264671558345"/>
          <c:y val="0.14113821861024101"/>
        </c:manualLayout>
      </c:layout>
      <c:overlay val="1"/>
    </c:title>
    <c:autoTitleDeleted val="0"/>
    <c:plotArea>
      <c:layout>
        <c:manualLayout>
          <c:layoutTarget val="inner"/>
          <c:xMode val="edge"/>
          <c:yMode val="edge"/>
          <c:x val="0.12451808784153567"/>
          <c:y val="0.10591915272615851"/>
          <c:w val="0.83361179119413786"/>
          <c:h val="0.79877325645084207"/>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a:t>19.7%</a:t>
                    </a:r>
                  </a:p>
                  <a:p>
                    <a:r>
                      <a:rPr lang="en-US" i="1"/>
                      <a:t>(n=851)</a:t>
                    </a:r>
                  </a:p>
                </c:rich>
              </c:tx>
              <c:dLblPos val="inBase"/>
              <c:showLegendKey val="0"/>
              <c:showVal val="1"/>
              <c:showCatName val="0"/>
              <c:showSerName val="0"/>
              <c:showPercent val="0"/>
              <c:showBubbleSize val="0"/>
            </c:dLbl>
            <c:dLbl>
              <c:idx val="1"/>
              <c:tx>
                <c:rich>
                  <a:bodyPr/>
                  <a:lstStyle/>
                  <a:p>
                    <a:r>
                      <a:rPr lang="en-US"/>
                      <a:t>34.9%</a:t>
                    </a:r>
                  </a:p>
                  <a:p>
                    <a:r>
                      <a:rPr lang="en-US" i="1"/>
                      <a:t>(n=1,142)</a:t>
                    </a:r>
                  </a:p>
                </c:rich>
              </c:tx>
              <c:dLblPos val="inBase"/>
              <c:showLegendKey val="0"/>
              <c:showVal val="1"/>
              <c:showCatName val="0"/>
              <c:showSerName val="0"/>
              <c:showPercent val="0"/>
              <c:showBubbleSize val="0"/>
            </c:dLbl>
            <c:dLbl>
              <c:idx val="2"/>
              <c:tx>
                <c:rich>
                  <a:bodyPr/>
                  <a:lstStyle/>
                  <a:p>
                    <a:r>
                      <a:rPr lang="en-US"/>
                      <a:t>39.8%</a:t>
                    </a:r>
                  </a:p>
                  <a:p>
                    <a:r>
                      <a:rPr lang="en-US" i="1"/>
                      <a:t>(n= 4,521)</a:t>
                    </a:r>
                  </a:p>
                </c:rich>
              </c:tx>
              <c:dLblPos val="inBase"/>
              <c:showLegendKey val="0"/>
              <c:showVal val="1"/>
              <c:showCatName val="0"/>
              <c:showSerName val="0"/>
              <c:showPercent val="0"/>
              <c:showBubbleSize val="0"/>
            </c:dLbl>
            <c:dLbl>
              <c:idx val="3"/>
              <c:tx>
                <c:rich>
                  <a:bodyPr/>
                  <a:lstStyle/>
                  <a:p>
                    <a:r>
                      <a:rPr lang="en-US"/>
                      <a:t>35.7%</a:t>
                    </a:r>
                  </a:p>
                  <a:p>
                    <a:r>
                      <a:rPr lang="en-US" i="1"/>
                      <a:t>(n=658)</a:t>
                    </a:r>
                  </a:p>
                </c:rich>
              </c:tx>
              <c:dLblPos val="inBase"/>
              <c:showLegendKey val="0"/>
              <c:showVal val="1"/>
              <c:showCatName val="0"/>
              <c:showSerName val="0"/>
              <c:showPercent val="0"/>
              <c:showBubbleSize val="0"/>
            </c:dLbl>
            <c:numFmt formatCode="0.0%" sourceLinked="0"/>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DATA_charts'!$B$32:$B$35</c:f>
              <c:strCache>
                <c:ptCount val="4"/>
                <c:pt idx="0">
                  <c:v>Present</c:v>
                </c:pt>
                <c:pt idx="1">
                  <c:v>Reversed</c:v>
                </c:pt>
                <c:pt idx="2">
                  <c:v>No stoma</c:v>
                </c:pt>
                <c:pt idx="3">
                  <c:v>No response</c:v>
                </c:pt>
              </c:strCache>
            </c:strRef>
          </c:cat>
          <c:val>
            <c:numRef>
              <c:f>'NATIONAL DATA_charts'!$F$32:$F$35</c:f>
              <c:numCache>
                <c:formatCode>0.000%</c:formatCode>
                <c:ptCount val="4"/>
                <c:pt idx="0">
                  <c:v>0.19749361800881876</c:v>
                </c:pt>
                <c:pt idx="1">
                  <c:v>0.34934230651575404</c:v>
                </c:pt>
                <c:pt idx="2">
                  <c:v>0.39755539922616956</c:v>
                </c:pt>
                <c:pt idx="3">
                  <c:v>0.35683297180043383</c:v>
                </c:pt>
              </c:numCache>
            </c:numRef>
          </c:val>
        </c:ser>
        <c:dLbls>
          <c:showLegendKey val="0"/>
          <c:showVal val="0"/>
          <c:showCatName val="0"/>
          <c:showSerName val="0"/>
          <c:showPercent val="0"/>
          <c:showBubbleSize val="0"/>
        </c:dLbls>
        <c:gapWidth val="0"/>
        <c:axId val="107562880"/>
        <c:axId val="107564416"/>
      </c:barChart>
      <c:catAx>
        <c:axId val="107562880"/>
        <c:scaling>
          <c:orientation val="minMax"/>
        </c:scaling>
        <c:delete val="0"/>
        <c:axPos val="b"/>
        <c:majorTickMark val="out"/>
        <c:minorTickMark val="none"/>
        <c:tickLblPos val="nextTo"/>
        <c:txPr>
          <a:bodyPr/>
          <a:lstStyle/>
          <a:p>
            <a:pPr>
              <a:defRPr sz="900"/>
            </a:pPr>
            <a:endParaRPr lang="en-US"/>
          </a:p>
        </c:txPr>
        <c:crossAx val="107564416"/>
        <c:crosses val="autoZero"/>
        <c:auto val="1"/>
        <c:lblAlgn val="ctr"/>
        <c:lblOffset val="100"/>
        <c:noMultiLvlLbl val="0"/>
      </c:catAx>
      <c:valAx>
        <c:axId val="107564416"/>
        <c:scaling>
          <c:orientation val="minMax"/>
          <c:max val="0.60000000000000009"/>
          <c:min val="0"/>
        </c:scaling>
        <c:delete val="0"/>
        <c:axPos val="l"/>
        <c:majorGridlines>
          <c:spPr>
            <a:ln>
              <a:solidFill>
                <a:schemeClr val="bg1">
                  <a:lumMod val="85000"/>
                </a:schemeClr>
              </a:solidFill>
            </a:ln>
          </c:spPr>
        </c:majorGridlines>
        <c:numFmt formatCode="0.0%" sourceLinked="0"/>
        <c:majorTickMark val="out"/>
        <c:minorTickMark val="none"/>
        <c:tickLblPos val="nextTo"/>
        <c:spPr>
          <a:ln>
            <a:solidFill>
              <a:schemeClr val="bg1">
                <a:lumMod val="85000"/>
              </a:schemeClr>
            </a:solidFill>
          </a:ln>
        </c:spPr>
        <c:crossAx val="107562880"/>
        <c:crosses val="autoZero"/>
        <c:crossBetween val="between"/>
        <c:majorUnit val="0.1"/>
      </c:valAx>
    </c:plotArea>
    <c:plotVisOnly val="1"/>
    <c:dispBlanksAs val="gap"/>
    <c:showDLblsOverMax val="0"/>
  </c:chart>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 Mobility</a:t>
            </a:r>
          </a:p>
        </c:rich>
      </c:tx>
      <c:layout>
        <c:manualLayout>
          <c:xMode val="edge"/>
          <c:yMode val="edge"/>
          <c:x val="0.32037809438174142"/>
          <c:y val="6.0487831983536515E-2"/>
        </c:manualLayout>
      </c:layout>
      <c:overlay val="1"/>
    </c:title>
    <c:autoTitleDeleted val="0"/>
    <c:plotArea>
      <c:layout>
        <c:manualLayout>
          <c:layoutTarget val="inner"/>
          <c:xMode val="edge"/>
          <c:yMode val="edge"/>
          <c:x val="0.12451808784153567"/>
          <c:y val="5.5512576569851743E-2"/>
          <c:w val="0.83361179119413786"/>
          <c:h val="0.85275618521818686"/>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a:ln>
              <a:noFill/>
            </a:ln>
          </c:spPr>
          <c:invertIfNegative val="0"/>
          <c:dPt>
            <c:idx val="1"/>
            <c:invertIfNegative val="0"/>
            <c:bubble3D val="0"/>
          </c:dPt>
          <c:dLbls>
            <c:dLbl>
              <c:idx val="1"/>
              <c:layout>
                <c:manualLayout>
                  <c:x val="5.9189902548788926E-17"/>
                  <c:y val="0.12636872525204368"/>
                </c:manualLayout>
              </c:layout>
              <c:dLblPos val="outEnd"/>
              <c:showLegendKey val="0"/>
              <c:showVal val="1"/>
              <c:showCatName val="0"/>
              <c:showSerName val="0"/>
              <c:showPercent val="0"/>
              <c:showBubbleSize val="0"/>
            </c:dLbl>
            <c:dLbl>
              <c:idx val="2"/>
              <c:layout>
                <c:manualLayout>
                  <c:x val="0"/>
                  <c:y val="1.8407118642444143E-2"/>
                </c:manualLayout>
              </c:layout>
              <c:dLblPos val="outEnd"/>
              <c:showLegendKey val="0"/>
              <c:showVal val="1"/>
              <c:showCatName val="0"/>
              <c:showSerName val="0"/>
              <c:showPercent val="0"/>
              <c:showBubbleSize val="0"/>
            </c:dLbl>
            <c:txPr>
              <a:bodyPr rot="-5400000" vert="horz"/>
              <a:lstStyle/>
              <a:p>
                <a:pPr>
                  <a:defRPr sz="900" b="0">
                    <a:solidFill>
                      <a:sysClr val="windowText" lastClr="000000"/>
                    </a:solidFill>
                  </a:defRPr>
                </a:pPr>
                <a:endParaRPr lang="en-US"/>
              </a:p>
            </c:txPr>
            <c:dLblPos val="inEnd"/>
            <c:showLegendKey val="0"/>
            <c:showVal val="1"/>
            <c:showCatName val="0"/>
            <c:showSerName val="0"/>
            <c:showPercent val="0"/>
            <c:showBubbleSize val="0"/>
            <c:showLeaderLines val="0"/>
          </c:dLbls>
          <c:cat>
            <c:strRef>
              <c:f>'NATIONAL DATA_charts'!$B$159:$B$161</c:f>
              <c:strCache>
                <c:ptCount val="3"/>
                <c:pt idx="0">
                  <c:v>No problems/slight problems</c:v>
                </c:pt>
                <c:pt idx="1">
                  <c:v>Moderate problems</c:v>
                </c:pt>
                <c:pt idx="2">
                  <c:v>Severe/extreme problems</c:v>
                </c:pt>
              </c:strCache>
            </c:strRef>
          </c:cat>
          <c:val>
            <c:numRef>
              <c:f>'NATIONAL DATA_charts'!$C$159:$C$161</c:f>
              <c:numCache>
                <c:formatCode>0.0%</c:formatCode>
                <c:ptCount val="3"/>
                <c:pt idx="0">
                  <c:v>0.79014010639094934</c:v>
                </c:pt>
                <c:pt idx="1">
                  <c:v>0.13433730426313029</c:v>
                </c:pt>
                <c:pt idx="2">
                  <c:v>7.5522589345920432E-2</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dLbl>
              <c:idx val="1"/>
              <c:layout>
                <c:manualLayout>
                  <c:x val="-5.9189902548788926E-17"/>
                  <c:y val="0.1266741657403358"/>
                </c:manualLayout>
              </c:layout>
              <c:dLblPos val="outEnd"/>
              <c:showLegendKey val="0"/>
              <c:showVal val="1"/>
              <c:showCatName val="0"/>
              <c:showSerName val="0"/>
              <c:showPercent val="0"/>
              <c:showBubbleSize val="0"/>
            </c:dLbl>
            <c:dLbl>
              <c:idx val="2"/>
              <c:layout>
                <c:manualLayout>
                  <c:x val="0"/>
                  <c:y val="2.0955280786024752E-2"/>
                </c:manualLayout>
              </c:layout>
              <c:dLblPos val="outEnd"/>
              <c:showLegendKey val="0"/>
              <c:showVal val="1"/>
              <c:showCatName val="0"/>
              <c:showSerName val="0"/>
              <c:showPercent val="0"/>
              <c:showBubbleSize val="0"/>
            </c:dLbl>
            <c:txPr>
              <a:bodyPr rot="-5400000" vert="horz"/>
              <a:lstStyle/>
              <a:p>
                <a:pPr>
                  <a:defRPr sz="900"/>
                </a:pPr>
                <a:endParaRPr lang="en-US"/>
              </a:p>
            </c:txPr>
            <c:dLblPos val="inEnd"/>
            <c:showLegendKey val="0"/>
            <c:showVal val="1"/>
            <c:showCatName val="0"/>
            <c:showSerName val="0"/>
            <c:showPercent val="0"/>
            <c:showBubbleSize val="0"/>
            <c:showLeaderLines val="0"/>
          </c:dLbls>
          <c:cat>
            <c:strRef>
              <c:f>'NATIONAL DATA_charts'!$B$159:$B$161</c:f>
              <c:strCache>
                <c:ptCount val="3"/>
                <c:pt idx="0">
                  <c:v>No problems/slight problems</c:v>
                </c:pt>
                <c:pt idx="1">
                  <c:v>Moderate problems</c:v>
                </c:pt>
                <c:pt idx="2">
                  <c:v>Severe/extreme problems</c:v>
                </c:pt>
              </c:strCache>
            </c:strRef>
          </c:cat>
          <c:val>
            <c:numRef>
              <c:f>'NATIONAL DATA_charts'!$D$159:$D$161</c:f>
              <c:numCache>
                <c:formatCode>0.0%</c:formatCode>
                <c:ptCount val="3"/>
                <c:pt idx="0">
                  <c:v>0.79825737265415553</c:v>
                </c:pt>
                <c:pt idx="1">
                  <c:v>0.13471849865951743</c:v>
                </c:pt>
                <c:pt idx="2">
                  <c:v>6.7024128686327081E-2</c:v>
                </c:pt>
              </c:numCache>
            </c:numRef>
          </c:val>
        </c:ser>
        <c:ser>
          <c:idx val="2"/>
          <c:order val="2"/>
          <c:tx>
            <c:strRef>
              <c:f>'NATIONAL DATA_charts'!$E$128</c:f>
              <c:strCache>
                <c:ptCount val="1"/>
                <c:pt idx="0">
                  <c:v>rectum</c:v>
                </c:pt>
              </c:strCache>
            </c:strRef>
          </c:tx>
          <c:spPr>
            <a:solidFill>
              <a:schemeClr val="accent1"/>
            </a:solidFill>
          </c:spPr>
          <c:invertIfNegative val="0"/>
          <c:dLbls>
            <c:dLbl>
              <c:idx val="1"/>
              <c:layout>
                <c:manualLayout>
                  <c:x val="-3.2045483390977353E-3"/>
                  <c:y val="0.14197208487240862"/>
                </c:manualLayout>
              </c:layout>
              <c:dLblPos val="outEnd"/>
              <c:showLegendKey val="0"/>
              <c:showVal val="1"/>
              <c:showCatName val="0"/>
              <c:showSerName val="0"/>
              <c:showPercent val="0"/>
              <c:showBubbleSize val="0"/>
            </c:dLbl>
            <c:dLbl>
              <c:idx val="2"/>
              <c:layout>
                <c:manualLayout>
                  <c:x val="1.1837980509757785E-16"/>
                  <c:y val="3.7474489824115649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DATA_charts'!$B$159:$B$161</c:f>
              <c:strCache>
                <c:ptCount val="3"/>
                <c:pt idx="0">
                  <c:v>No problems/slight problems</c:v>
                </c:pt>
                <c:pt idx="1">
                  <c:v>Moderate problems</c:v>
                </c:pt>
                <c:pt idx="2">
                  <c:v>Severe/extreme problems</c:v>
                </c:pt>
              </c:strCache>
            </c:strRef>
          </c:cat>
          <c:val>
            <c:numRef>
              <c:f>'NATIONAL DATA_charts'!$E$159:$E$161</c:f>
              <c:numCache>
                <c:formatCode>0.0%</c:formatCode>
                <c:ptCount val="3"/>
                <c:pt idx="0">
                  <c:v>0.78483885610531101</c:v>
                </c:pt>
                <c:pt idx="1">
                  <c:v>0.14041458617037372</c:v>
                </c:pt>
                <c:pt idx="2">
                  <c:v>7.4746557724315335E-2</c:v>
                </c:pt>
              </c:numCache>
            </c:numRef>
          </c:val>
        </c:ser>
        <c:ser>
          <c:idx val="3"/>
          <c:order val="3"/>
          <c:tx>
            <c:strRef>
              <c:f>'NATIONAL DATA_charts'!$F$128</c:f>
              <c:strCache>
                <c:ptCount val="1"/>
                <c:pt idx="0">
                  <c:v>overall</c:v>
                </c:pt>
              </c:strCache>
            </c:strRef>
          </c:tx>
          <c:spPr>
            <a:solidFill>
              <a:schemeClr val="accent1">
                <a:lumMod val="75000"/>
              </a:schemeClr>
            </a:solidFill>
          </c:spPr>
          <c:invertIfNegative val="0"/>
          <c:dLbls>
            <c:dLbl>
              <c:idx val="1"/>
              <c:layout>
                <c:manualLayout>
                  <c:x val="3.2045483390977353E-3"/>
                  <c:y val="0.13907280481781301"/>
                </c:manualLayout>
              </c:layout>
              <c:dLblPos val="outEnd"/>
              <c:showLegendKey val="0"/>
              <c:showVal val="1"/>
              <c:showCatName val="0"/>
              <c:showSerName val="0"/>
              <c:showPercent val="0"/>
              <c:showBubbleSize val="0"/>
            </c:dLbl>
            <c:dLbl>
              <c:idx val="2"/>
              <c:layout>
                <c:manualLayout>
                  <c:x val="1.1837980509757785E-16"/>
                  <c:y val="8.383217647901911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DATA_charts'!$B$159:$B$161</c:f>
              <c:strCache>
                <c:ptCount val="3"/>
                <c:pt idx="0">
                  <c:v>No problems/slight problems</c:v>
                </c:pt>
                <c:pt idx="1">
                  <c:v>Moderate problems</c:v>
                </c:pt>
                <c:pt idx="2">
                  <c:v>Severe/extreme problems</c:v>
                </c:pt>
              </c:strCache>
            </c:strRef>
          </c:cat>
          <c:val>
            <c:numRef>
              <c:f>'NATIONAL DATA_charts'!$F$159:$F$161</c:f>
              <c:numCache>
                <c:formatCode>0.0%</c:formatCode>
                <c:ptCount val="3"/>
                <c:pt idx="0">
                  <c:v>0.78907124207385304</c:v>
                </c:pt>
                <c:pt idx="1">
                  <c:v>0.13623647892577395</c:v>
                </c:pt>
                <c:pt idx="2">
                  <c:v>7.4692279000372994E-2</c:v>
                </c:pt>
              </c:numCache>
            </c:numRef>
          </c:val>
        </c:ser>
        <c:dLbls>
          <c:showLegendKey val="0"/>
          <c:showVal val="0"/>
          <c:showCatName val="0"/>
          <c:showSerName val="0"/>
          <c:showPercent val="0"/>
          <c:showBubbleSize val="0"/>
        </c:dLbls>
        <c:gapWidth val="82"/>
        <c:axId val="107659648"/>
        <c:axId val="107661184"/>
      </c:barChart>
      <c:catAx>
        <c:axId val="107659648"/>
        <c:scaling>
          <c:orientation val="minMax"/>
        </c:scaling>
        <c:delete val="0"/>
        <c:axPos val="b"/>
        <c:numFmt formatCode="General" sourceLinked="1"/>
        <c:majorTickMark val="out"/>
        <c:minorTickMark val="none"/>
        <c:tickLblPos val="nextTo"/>
        <c:txPr>
          <a:bodyPr/>
          <a:lstStyle/>
          <a:p>
            <a:pPr>
              <a:defRPr sz="900"/>
            </a:pPr>
            <a:endParaRPr lang="en-US"/>
          </a:p>
        </c:txPr>
        <c:crossAx val="107661184"/>
        <c:crosses val="autoZero"/>
        <c:auto val="1"/>
        <c:lblAlgn val="ctr"/>
        <c:lblOffset val="100"/>
        <c:noMultiLvlLbl val="0"/>
      </c:catAx>
      <c:valAx>
        <c:axId val="10766118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659648"/>
        <c:crosses val="autoZero"/>
        <c:crossBetween val="between"/>
        <c:majorUnit val="0.2"/>
      </c:valAx>
    </c:plotArea>
    <c:legend>
      <c:legendPos val="r"/>
      <c:layout>
        <c:manualLayout>
          <c:xMode val="edge"/>
          <c:yMode val="edge"/>
          <c:x val="0.73517657140837922"/>
          <c:y val="0.24209064046056483"/>
          <c:w val="0.22608049936686833"/>
          <c:h val="0.25874503624705547"/>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 Self</a:t>
            </a:r>
            <a:r>
              <a:rPr lang="en-GB" sz="1200" baseline="0"/>
              <a:t> care</a:t>
            </a:r>
            <a:endParaRPr lang="en-GB" sz="1200"/>
          </a:p>
        </c:rich>
      </c:tx>
      <c:layout>
        <c:manualLayout>
          <c:xMode val="edge"/>
          <c:yMode val="edge"/>
          <c:x val="0.47212123384535526"/>
          <c:y val="7.9204882036967517E-2"/>
        </c:manualLayout>
      </c:layout>
      <c:overlay val="1"/>
    </c:title>
    <c:autoTitleDeleted val="0"/>
    <c:plotArea>
      <c:layout>
        <c:manualLayout>
          <c:layoutTarget val="inner"/>
          <c:xMode val="edge"/>
          <c:yMode val="edge"/>
          <c:x val="0.12451808784153567"/>
          <c:y val="5.5512576569851743E-2"/>
          <c:w val="0.83361179119413786"/>
          <c:h val="0.85275618521818686"/>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a:ln>
              <a:noFill/>
            </a:ln>
          </c:spPr>
          <c:invertIfNegative val="0"/>
          <c:dPt>
            <c:idx val="1"/>
            <c:invertIfNegative val="0"/>
            <c:bubble3D val="0"/>
          </c:dPt>
          <c:dLbls>
            <c:dLbl>
              <c:idx val="1"/>
              <c:layout>
                <c:manualLayout>
                  <c:x val="5.9189902548788926E-17"/>
                  <c:y val="1.8385380417101278E-4"/>
                </c:manualLayout>
              </c:layout>
              <c:dLblPos val="outEnd"/>
              <c:showLegendKey val="0"/>
              <c:showVal val="1"/>
              <c:showCatName val="0"/>
              <c:showSerName val="0"/>
              <c:showPercent val="0"/>
              <c:showBubbleSize val="0"/>
            </c:dLbl>
            <c:txPr>
              <a:bodyPr rot="-5400000" vert="horz"/>
              <a:lstStyle/>
              <a:p>
                <a:pPr>
                  <a:defRPr sz="900" b="0">
                    <a:solidFill>
                      <a:sysClr val="windowText" lastClr="000000"/>
                    </a:solidFill>
                  </a:defRPr>
                </a:pPr>
                <a:endParaRPr lang="en-US"/>
              </a:p>
            </c:txPr>
            <c:dLblPos val="inEnd"/>
            <c:showLegendKey val="0"/>
            <c:showVal val="1"/>
            <c:showCatName val="0"/>
            <c:showSerName val="0"/>
            <c:showPercent val="0"/>
            <c:showBubbleSize val="0"/>
            <c:showLeaderLines val="0"/>
          </c:dLbls>
          <c:cat>
            <c:strRef>
              <c:f>'NATIONAL DATA_charts'!$B$163:$B$165</c:f>
              <c:strCache>
                <c:ptCount val="3"/>
                <c:pt idx="0">
                  <c:v>No problems/slight problems</c:v>
                </c:pt>
                <c:pt idx="1">
                  <c:v>Moderate problems</c:v>
                </c:pt>
                <c:pt idx="2">
                  <c:v>Severe/extreme problems</c:v>
                </c:pt>
              </c:strCache>
            </c:strRef>
          </c:cat>
          <c:val>
            <c:numRef>
              <c:f>'NATIONAL DATA_charts'!$C$163:$C$165</c:f>
              <c:numCache>
                <c:formatCode>0.0%</c:formatCode>
                <c:ptCount val="3"/>
                <c:pt idx="0">
                  <c:v>0.9198444743532227</c:v>
                </c:pt>
                <c:pt idx="1">
                  <c:v>5.8621205323762526E-2</c:v>
                </c:pt>
                <c:pt idx="2">
                  <c:v>2.1534320323014805E-2</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dLbl>
              <c:idx val="1"/>
              <c:layout>
                <c:manualLayout>
                  <c:x val="-2.5421869570047548E-7"/>
                  <c:y val="3.7765560977011641E-4"/>
                </c:manualLayout>
              </c:layout>
              <c:dLblPos val="outEnd"/>
              <c:showLegendKey val="0"/>
              <c:showVal val="1"/>
              <c:showCatName val="0"/>
              <c:showSerName val="0"/>
              <c:showPercent val="0"/>
              <c:showBubbleSize val="0"/>
            </c:dLbl>
            <c:txPr>
              <a:bodyPr rot="-5400000" vert="horz"/>
              <a:lstStyle/>
              <a:p>
                <a:pPr>
                  <a:defRPr sz="900"/>
                </a:pPr>
                <a:endParaRPr lang="en-US"/>
              </a:p>
            </c:txPr>
            <c:dLblPos val="inEnd"/>
            <c:showLegendKey val="0"/>
            <c:showVal val="1"/>
            <c:showCatName val="0"/>
            <c:showSerName val="0"/>
            <c:showPercent val="0"/>
            <c:showBubbleSize val="0"/>
            <c:showLeaderLines val="0"/>
          </c:dLbls>
          <c:cat>
            <c:strRef>
              <c:f>'NATIONAL DATA_charts'!$B$163:$B$165</c:f>
              <c:strCache>
                <c:ptCount val="3"/>
                <c:pt idx="0">
                  <c:v>No problems/slight problems</c:v>
                </c:pt>
                <c:pt idx="1">
                  <c:v>Moderate problems</c:v>
                </c:pt>
                <c:pt idx="2">
                  <c:v>Severe/extreme problems</c:v>
                </c:pt>
              </c:strCache>
            </c:strRef>
          </c:cat>
          <c:val>
            <c:numRef>
              <c:f>'NATIONAL DATA_charts'!$D$163:$D$165</c:f>
              <c:numCache>
                <c:formatCode>0.0%</c:formatCode>
                <c:ptCount val="3"/>
                <c:pt idx="0">
                  <c:v>0.9204013377926421</c:v>
                </c:pt>
                <c:pt idx="1">
                  <c:v>5.8862876254180602E-2</c:v>
                </c:pt>
                <c:pt idx="2">
                  <c:v>2.0735785953177259E-2</c:v>
                </c:pt>
              </c:numCache>
            </c:numRef>
          </c:val>
        </c:ser>
        <c:ser>
          <c:idx val="2"/>
          <c:order val="2"/>
          <c:tx>
            <c:strRef>
              <c:f>'NATIONAL DATA_charts'!$E$128</c:f>
              <c:strCache>
                <c:ptCount val="1"/>
                <c:pt idx="0">
                  <c:v>rectum</c:v>
                </c:pt>
              </c:strCache>
            </c:strRef>
          </c:tx>
          <c:spPr>
            <a:solidFill>
              <a:schemeClr val="accent1"/>
            </a:solidFill>
          </c:spPr>
          <c:invertIfNegative val="0"/>
          <c:dLbls>
            <c:dLbl>
              <c:idx val="1"/>
              <c:layout>
                <c:manualLayout>
                  <c:x val="0"/>
                  <c:y val="1.2159405301105739E-2"/>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2"/>
              <c:spPr/>
              <c:txPr>
                <a:bodyPr rot="-5400000" vert="horz"/>
                <a:lstStyle/>
                <a:p>
                  <a:pPr>
                    <a:defRPr sz="900">
                      <a:solidFill>
                        <a:sysClr val="windowText" lastClr="000000"/>
                      </a:solidFill>
                    </a:defRPr>
                  </a:pPr>
                  <a:endParaRPr lang="en-US"/>
                </a:p>
              </c:txPr>
              <c:dLblPos val="in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DATA_charts'!$B$163:$B$165</c:f>
              <c:strCache>
                <c:ptCount val="3"/>
                <c:pt idx="0">
                  <c:v>No problems/slight problems</c:v>
                </c:pt>
                <c:pt idx="1">
                  <c:v>Moderate problems</c:v>
                </c:pt>
                <c:pt idx="2">
                  <c:v>Severe/extreme problems</c:v>
                </c:pt>
              </c:strCache>
            </c:strRef>
          </c:cat>
          <c:val>
            <c:numRef>
              <c:f>'NATIONAL DATA_charts'!$E$163:$E$165</c:f>
              <c:numCache>
                <c:formatCode>0.0%</c:formatCode>
                <c:ptCount val="3"/>
                <c:pt idx="0">
                  <c:v>0.9151698113207547</c:v>
                </c:pt>
                <c:pt idx="1">
                  <c:v>6.1886792452830186E-2</c:v>
                </c:pt>
                <c:pt idx="2">
                  <c:v>2.2943396226415096E-2</c:v>
                </c:pt>
              </c:numCache>
            </c:numRef>
          </c:val>
        </c:ser>
        <c:ser>
          <c:idx val="3"/>
          <c:order val="3"/>
          <c:tx>
            <c:strRef>
              <c:f>'NATIONAL DATA_charts'!$F$128</c:f>
              <c:strCache>
                <c:ptCount val="1"/>
                <c:pt idx="0">
                  <c:v>overall</c:v>
                </c:pt>
              </c:strCache>
            </c:strRef>
          </c:tx>
          <c:spPr>
            <a:solidFill>
              <a:schemeClr val="accent1">
                <a:lumMod val="75000"/>
              </a:schemeClr>
            </a:solidFill>
          </c:spPr>
          <c:invertIfNegative val="0"/>
          <c:dLbls>
            <c:dLbl>
              <c:idx val="1"/>
              <c:layout>
                <c:manualLayout>
                  <c:x val="0"/>
                  <c:y val="1.0362501487594659E-2"/>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2"/>
              <c:spPr/>
              <c:txPr>
                <a:bodyPr rot="-5400000" vert="horz"/>
                <a:lstStyle/>
                <a:p>
                  <a:pPr>
                    <a:defRPr sz="900">
                      <a:solidFill>
                        <a:sysClr val="windowText" lastClr="000000"/>
                      </a:solidFill>
                    </a:defRPr>
                  </a:pPr>
                  <a:endParaRPr lang="en-US"/>
                </a:p>
              </c:txPr>
              <c:dLblPos val="in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DATA_charts'!$B$163:$B$165</c:f>
              <c:strCache>
                <c:ptCount val="3"/>
                <c:pt idx="0">
                  <c:v>No problems/slight problems</c:v>
                </c:pt>
                <c:pt idx="1">
                  <c:v>Moderate problems</c:v>
                </c:pt>
                <c:pt idx="2">
                  <c:v>Severe/extreme problems</c:v>
                </c:pt>
              </c:strCache>
            </c:strRef>
          </c:cat>
          <c:val>
            <c:numRef>
              <c:f>'NATIONAL DATA_charts'!$F$163:$F$165</c:f>
              <c:numCache>
                <c:formatCode>0.0%</c:formatCode>
                <c:ptCount val="3"/>
                <c:pt idx="0">
                  <c:v>0.9184423560063274</c:v>
                </c:pt>
                <c:pt idx="1">
                  <c:v>5.9644551967991066E-2</c:v>
                </c:pt>
                <c:pt idx="2">
                  <c:v>2.1913092025681587E-2</c:v>
                </c:pt>
              </c:numCache>
            </c:numRef>
          </c:val>
        </c:ser>
        <c:dLbls>
          <c:showLegendKey val="0"/>
          <c:showVal val="0"/>
          <c:showCatName val="0"/>
          <c:showSerName val="0"/>
          <c:showPercent val="0"/>
          <c:showBubbleSize val="0"/>
        </c:dLbls>
        <c:gapWidth val="82"/>
        <c:axId val="107937792"/>
        <c:axId val="107939328"/>
      </c:barChart>
      <c:catAx>
        <c:axId val="107937792"/>
        <c:scaling>
          <c:orientation val="minMax"/>
        </c:scaling>
        <c:delete val="0"/>
        <c:axPos val="b"/>
        <c:numFmt formatCode="General" sourceLinked="1"/>
        <c:majorTickMark val="out"/>
        <c:minorTickMark val="none"/>
        <c:tickLblPos val="nextTo"/>
        <c:txPr>
          <a:bodyPr/>
          <a:lstStyle/>
          <a:p>
            <a:pPr>
              <a:defRPr sz="900"/>
            </a:pPr>
            <a:endParaRPr lang="en-US"/>
          </a:p>
        </c:txPr>
        <c:crossAx val="107939328"/>
        <c:crosses val="autoZero"/>
        <c:auto val="1"/>
        <c:lblAlgn val="ctr"/>
        <c:lblOffset val="100"/>
        <c:noMultiLvlLbl val="0"/>
      </c:catAx>
      <c:valAx>
        <c:axId val="10793932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937792"/>
        <c:crosses val="autoZero"/>
        <c:crossBetween val="between"/>
        <c:majorUnit val="0.2"/>
      </c:valAx>
    </c:plotArea>
    <c:legend>
      <c:legendPos val="r"/>
      <c:layout>
        <c:manualLayout>
          <c:xMode val="edge"/>
          <c:yMode val="edge"/>
          <c:x val="0.73109280228064677"/>
          <c:y val="0.30257847244410135"/>
          <c:w val="0.22608049936686833"/>
          <c:h val="0.25370438358176078"/>
        </c:manualLayout>
      </c:layou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 Usual activities</a:t>
            </a:r>
          </a:p>
        </c:rich>
      </c:tx>
      <c:layout>
        <c:manualLayout>
          <c:xMode val="edge"/>
          <c:yMode val="edge"/>
          <c:x val="0.36880675591268197"/>
          <c:y val="7.9204926344951312E-2"/>
        </c:manualLayout>
      </c:layout>
      <c:overlay val="1"/>
    </c:title>
    <c:autoTitleDeleted val="0"/>
    <c:plotArea>
      <c:layout>
        <c:manualLayout>
          <c:layoutTarget val="inner"/>
          <c:xMode val="edge"/>
          <c:yMode val="edge"/>
          <c:x val="0.12451808784153567"/>
          <c:y val="5.5512576569851743E-2"/>
          <c:w val="0.83361179119413786"/>
          <c:h val="0.85275618521818686"/>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a:ln>
              <a:noFill/>
            </a:ln>
          </c:spPr>
          <c:invertIfNegative val="0"/>
          <c:dPt>
            <c:idx val="1"/>
            <c:invertIfNegative val="0"/>
            <c:bubble3D val="0"/>
          </c:dPt>
          <c:dLbls>
            <c:dLbl>
              <c:idx val="1"/>
              <c:layout>
                <c:manualLayout>
                  <c:x val="5.9189902548788926E-17"/>
                  <c:y val="0.11892319884986366"/>
                </c:manualLayout>
              </c:layout>
              <c:dLblPos val="outEnd"/>
              <c:showLegendKey val="0"/>
              <c:showVal val="1"/>
              <c:showCatName val="0"/>
              <c:showSerName val="0"/>
              <c:showPercent val="0"/>
              <c:showBubbleSize val="0"/>
            </c:dLbl>
            <c:dLbl>
              <c:idx val="2"/>
              <c:layout>
                <c:manualLayout>
                  <c:x val="-3.2285774353960385E-3"/>
                  <c:y val="7.9816131458049101E-3"/>
                </c:manualLayout>
              </c:layout>
              <c:dLblPos val="outEnd"/>
              <c:showLegendKey val="0"/>
              <c:showVal val="1"/>
              <c:showCatName val="0"/>
              <c:showSerName val="0"/>
              <c:showPercent val="0"/>
              <c:showBubbleSize val="0"/>
            </c:dLbl>
            <c:txPr>
              <a:bodyPr rot="-5400000" vert="horz"/>
              <a:lstStyle/>
              <a:p>
                <a:pPr>
                  <a:defRPr sz="900" b="0">
                    <a:solidFill>
                      <a:sysClr val="windowText" lastClr="000000"/>
                    </a:solidFill>
                  </a:defRPr>
                </a:pPr>
                <a:endParaRPr lang="en-US"/>
              </a:p>
            </c:txPr>
            <c:dLblPos val="inEnd"/>
            <c:showLegendKey val="0"/>
            <c:showVal val="1"/>
            <c:showCatName val="0"/>
            <c:showSerName val="0"/>
            <c:showPercent val="0"/>
            <c:showBubbleSize val="0"/>
            <c:showLeaderLines val="0"/>
          </c:dLbls>
          <c:cat>
            <c:strRef>
              <c:f>'NATIONAL DATA_charts'!$B$167:$B$169</c:f>
              <c:strCache>
                <c:ptCount val="3"/>
                <c:pt idx="0">
                  <c:v>No problems/slight problems</c:v>
                </c:pt>
                <c:pt idx="1">
                  <c:v>Moderate problems</c:v>
                </c:pt>
                <c:pt idx="2">
                  <c:v>Severe/extreme problems</c:v>
                </c:pt>
              </c:strCache>
            </c:strRef>
          </c:cat>
          <c:val>
            <c:numRef>
              <c:f>'NATIONAL DATA_charts'!$C$167:$C$169</c:f>
              <c:numCache>
                <c:formatCode>0.0%</c:formatCode>
                <c:ptCount val="3"/>
                <c:pt idx="0">
                  <c:v>0.79492378163249988</c:v>
                </c:pt>
                <c:pt idx="1">
                  <c:v>0.13088533453480514</c:v>
                </c:pt>
                <c:pt idx="2">
                  <c:v>7.4190883832695051E-2</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dLbl>
              <c:idx val="1"/>
              <c:layout>
                <c:manualLayout>
                  <c:x val="3.2283232167003378E-3"/>
                  <c:y val="0.13732663304733445"/>
                </c:manualLayout>
              </c:layout>
              <c:dLblPos val="outEnd"/>
              <c:showLegendKey val="0"/>
              <c:showVal val="1"/>
              <c:showCatName val="0"/>
              <c:showSerName val="0"/>
              <c:showPercent val="0"/>
              <c:showBubbleSize val="0"/>
            </c:dLbl>
            <c:dLbl>
              <c:idx val="2"/>
              <c:layout>
                <c:manualLayout>
                  <c:x val="0"/>
                  <c:y val="3.4228493802579332E-3"/>
                </c:manualLayout>
              </c:layout>
              <c:dLblPos val="outEnd"/>
              <c:showLegendKey val="0"/>
              <c:showVal val="1"/>
              <c:showCatName val="0"/>
              <c:showSerName val="0"/>
              <c:showPercent val="0"/>
              <c:showBubbleSize val="0"/>
            </c:dLbl>
            <c:txPr>
              <a:bodyPr rot="-5400000" vert="horz"/>
              <a:lstStyle/>
              <a:p>
                <a:pPr>
                  <a:defRPr sz="900"/>
                </a:pPr>
                <a:endParaRPr lang="en-US"/>
              </a:p>
            </c:txPr>
            <c:dLblPos val="inEnd"/>
            <c:showLegendKey val="0"/>
            <c:showVal val="1"/>
            <c:showCatName val="0"/>
            <c:showSerName val="0"/>
            <c:showPercent val="0"/>
            <c:showBubbleSize val="0"/>
            <c:showLeaderLines val="0"/>
          </c:dLbls>
          <c:cat>
            <c:strRef>
              <c:f>'NATIONAL DATA_charts'!$B$167:$B$169</c:f>
              <c:strCache>
                <c:ptCount val="3"/>
                <c:pt idx="0">
                  <c:v>No problems/slight problems</c:v>
                </c:pt>
                <c:pt idx="1">
                  <c:v>Moderate problems</c:v>
                </c:pt>
                <c:pt idx="2">
                  <c:v>Severe/extreme problems</c:v>
                </c:pt>
              </c:strCache>
            </c:strRef>
          </c:cat>
          <c:val>
            <c:numRef>
              <c:f>'NATIONAL DATA_charts'!$D$167:$D$169</c:f>
              <c:numCache>
                <c:formatCode>0.0%</c:formatCode>
                <c:ptCount val="3"/>
                <c:pt idx="0">
                  <c:v>0.79516453995970449</c:v>
                </c:pt>
                <c:pt idx="1">
                  <c:v>0.13633310946944258</c:v>
                </c:pt>
                <c:pt idx="2">
                  <c:v>6.8502350570852924E-2</c:v>
                </c:pt>
              </c:numCache>
            </c:numRef>
          </c:val>
        </c:ser>
        <c:ser>
          <c:idx val="2"/>
          <c:order val="2"/>
          <c:tx>
            <c:strRef>
              <c:f>'NATIONAL DATA_charts'!$E$128</c:f>
              <c:strCache>
                <c:ptCount val="1"/>
                <c:pt idx="0">
                  <c:v>rectum</c:v>
                </c:pt>
              </c:strCache>
            </c:strRef>
          </c:tx>
          <c:spPr>
            <a:solidFill>
              <a:schemeClr val="accent1"/>
            </a:solidFill>
          </c:spPr>
          <c:invertIfNegative val="0"/>
          <c:dLbls>
            <c:dLbl>
              <c:idx val="1"/>
              <c:layout>
                <c:manualLayout>
                  <c:x val="0"/>
                  <c:y val="0.14596223517591198"/>
                </c:manualLayout>
              </c:layout>
              <c:dLblPos val="outEnd"/>
              <c:showLegendKey val="0"/>
              <c:showVal val="1"/>
              <c:showCatName val="0"/>
              <c:showSerName val="0"/>
              <c:showPercent val="0"/>
              <c:showBubbleSize val="0"/>
            </c:dLbl>
            <c:dLbl>
              <c:idx val="2"/>
              <c:layout>
                <c:manualLayout>
                  <c:x val="-3.2285774353959201E-3"/>
                  <c:y val="3.5481205093524108E-4"/>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DATA_charts'!$B$167:$B$169</c:f>
              <c:strCache>
                <c:ptCount val="3"/>
                <c:pt idx="0">
                  <c:v>No problems/slight problems</c:v>
                </c:pt>
                <c:pt idx="1">
                  <c:v>Moderate problems</c:v>
                </c:pt>
                <c:pt idx="2">
                  <c:v>Severe/extreme problems</c:v>
                </c:pt>
              </c:strCache>
            </c:strRef>
          </c:cat>
          <c:val>
            <c:numRef>
              <c:f>'NATIONAL DATA_charts'!$E$167:$E$169</c:f>
              <c:numCache>
                <c:formatCode>0.0%</c:formatCode>
                <c:ptCount val="3"/>
                <c:pt idx="0">
                  <c:v>0.75318181818181817</c:v>
                </c:pt>
                <c:pt idx="1">
                  <c:v>0.15878787878787878</c:v>
                </c:pt>
                <c:pt idx="2">
                  <c:v>8.8030303030303042E-2</c:v>
                </c:pt>
              </c:numCache>
            </c:numRef>
          </c:val>
        </c:ser>
        <c:ser>
          <c:idx val="3"/>
          <c:order val="3"/>
          <c:tx>
            <c:strRef>
              <c:f>'NATIONAL DATA_charts'!$F$128</c:f>
              <c:strCache>
                <c:ptCount val="1"/>
                <c:pt idx="0">
                  <c:v>overall</c:v>
                </c:pt>
              </c:strCache>
            </c:strRef>
          </c:tx>
          <c:spPr>
            <a:solidFill>
              <a:schemeClr val="accent1">
                <a:lumMod val="75000"/>
              </a:schemeClr>
            </a:solidFill>
          </c:spPr>
          <c:invertIfNegative val="0"/>
          <c:dLbls>
            <c:dLbl>
              <c:idx val="1"/>
              <c:layout>
                <c:manualLayout>
                  <c:x val="0"/>
                  <c:y val="0.1261211305498334"/>
                </c:manualLayout>
              </c:layout>
              <c:dLblPos val="outEnd"/>
              <c:showLegendKey val="0"/>
              <c:showVal val="1"/>
              <c:showCatName val="0"/>
              <c:showSerName val="0"/>
              <c:showPercent val="0"/>
              <c:showBubbleSize val="0"/>
            </c:dLbl>
            <c:dLbl>
              <c:idx val="2"/>
              <c:layout>
                <c:manualLayout>
                  <c:x val="1.1837980509757785E-16"/>
                  <c:y val="1.7254255810277611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DATA_charts'!$B$167:$B$169</c:f>
              <c:strCache>
                <c:ptCount val="3"/>
                <c:pt idx="0">
                  <c:v>No problems/slight problems</c:v>
                </c:pt>
                <c:pt idx="1">
                  <c:v>Moderate problems</c:v>
                </c:pt>
                <c:pt idx="2">
                  <c:v>Severe/extreme problems</c:v>
                </c:pt>
              </c:strCache>
            </c:strRef>
          </c:cat>
          <c:val>
            <c:numRef>
              <c:f>'NATIONAL DATA_charts'!$F$167:$F$169</c:f>
              <c:numCache>
                <c:formatCode>0.0%</c:formatCode>
                <c:ptCount val="3"/>
                <c:pt idx="0">
                  <c:v>0.78207044753807353</c:v>
                </c:pt>
                <c:pt idx="1">
                  <c:v>0.13986732691768664</c:v>
                </c:pt>
                <c:pt idx="2">
                  <c:v>7.806222554423993E-2</c:v>
                </c:pt>
              </c:numCache>
            </c:numRef>
          </c:val>
        </c:ser>
        <c:dLbls>
          <c:showLegendKey val="0"/>
          <c:showVal val="0"/>
          <c:showCatName val="0"/>
          <c:showSerName val="0"/>
          <c:showPercent val="0"/>
          <c:showBubbleSize val="0"/>
        </c:dLbls>
        <c:gapWidth val="82"/>
        <c:axId val="107993344"/>
        <c:axId val="108011520"/>
      </c:barChart>
      <c:catAx>
        <c:axId val="107993344"/>
        <c:scaling>
          <c:orientation val="minMax"/>
        </c:scaling>
        <c:delete val="0"/>
        <c:axPos val="b"/>
        <c:numFmt formatCode="General" sourceLinked="1"/>
        <c:majorTickMark val="out"/>
        <c:minorTickMark val="none"/>
        <c:tickLblPos val="nextTo"/>
        <c:txPr>
          <a:bodyPr/>
          <a:lstStyle/>
          <a:p>
            <a:pPr>
              <a:defRPr sz="900"/>
            </a:pPr>
            <a:endParaRPr lang="en-US"/>
          </a:p>
        </c:txPr>
        <c:crossAx val="108011520"/>
        <c:crosses val="autoZero"/>
        <c:auto val="1"/>
        <c:lblAlgn val="ctr"/>
        <c:lblOffset val="100"/>
        <c:noMultiLvlLbl val="0"/>
      </c:catAx>
      <c:valAx>
        <c:axId val="10801152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7993344"/>
        <c:crosses val="autoZero"/>
        <c:crossBetween val="between"/>
        <c:majorUnit val="0.2"/>
      </c:valAx>
    </c:plotArea>
    <c:legend>
      <c:legendPos val="r"/>
      <c:layout>
        <c:manualLayout>
          <c:xMode val="edge"/>
          <c:yMode val="edge"/>
          <c:x val="0.68997648731283467"/>
          <c:y val="0.25217194579115426"/>
          <c:w val="0.22608049936686833"/>
          <c:h val="0.23354177292058192"/>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 Pain/discomfort</a:t>
            </a:r>
          </a:p>
        </c:rich>
      </c:tx>
      <c:layout>
        <c:manualLayout>
          <c:xMode val="edge"/>
          <c:yMode val="edge"/>
          <c:x val="0.37849248821887005"/>
          <c:y val="6.9123593579084236E-2"/>
        </c:manualLayout>
      </c:layout>
      <c:overlay val="1"/>
    </c:title>
    <c:autoTitleDeleted val="0"/>
    <c:plotArea>
      <c:layout>
        <c:manualLayout>
          <c:layoutTarget val="inner"/>
          <c:xMode val="edge"/>
          <c:yMode val="edge"/>
          <c:x val="0.12451808784153567"/>
          <c:y val="5.5512576569851743E-2"/>
          <c:w val="0.83361179119413786"/>
          <c:h val="0.85275618521818686"/>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a:ln>
              <a:noFill/>
            </a:ln>
          </c:spPr>
          <c:invertIfNegative val="0"/>
          <c:dPt>
            <c:idx val="1"/>
            <c:invertIfNegative val="0"/>
            <c:bubble3D val="0"/>
          </c:dPt>
          <c:dLbls>
            <c:dLbl>
              <c:idx val="1"/>
              <c:layout>
                <c:manualLayout>
                  <c:x val="5.9189902548788926E-17"/>
                  <c:y val="1.9417025009644034E-3"/>
                </c:manualLayout>
              </c:layout>
              <c:dLblPos val="outEnd"/>
              <c:showLegendKey val="0"/>
              <c:showVal val="1"/>
              <c:showCatName val="0"/>
              <c:showSerName val="0"/>
              <c:showPercent val="0"/>
              <c:showBubbleSize val="0"/>
            </c:dLbl>
            <c:dLbl>
              <c:idx val="2"/>
              <c:layout>
                <c:manualLayout>
                  <c:x val="-3.2285774353960385E-3"/>
                  <c:y val="7.9816131458049101E-3"/>
                </c:manualLayout>
              </c:layout>
              <c:dLblPos val="outEnd"/>
              <c:showLegendKey val="0"/>
              <c:showVal val="1"/>
              <c:showCatName val="0"/>
              <c:showSerName val="0"/>
              <c:showPercent val="0"/>
              <c:showBubbleSize val="0"/>
            </c:dLbl>
            <c:txPr>
              <a:bodyPr rot="-5400000" vert="horz"/>
              <a:lstStyle/>
              <a:p>
                <a:pPr>
                  <a:defRPr sz="900" b="0">
                    <a:solidFill>
                      <a:sysClr val="windowText" lastClr="000000"/>
                    </a:solidFill>
                  </a:defRPr>
                </a:pPr>
                <a:endParaRPr lang="en-US"/>
              </a:p>
            </c:txPr>
            <c:dLblPos val="inEnd"/>
            <c:showLegendKey val="0"/>
            <c:showVal val="1"/>
            <c:showCatName val="0"/>
            <c:showSerName val="0"/>
            <c:showPercent val="0"/>
            <c:showBubbleSize val="0"/>
            <c:showLeaderLines val="0"/>
          </c:dLbls>
          <c:cat>
            <c:strRef>
              <c:f>'NATIONAL DATA_charts'!$B$171:$B$173</c:f>
              <c:strCache>
                <c:ptCount val="3"/>
                <c:pt idx="0">
                  <c:v>No problems/slight problems</c:v>
                </c:pt>
                <c:pt idx="1">
                  <c:v>Moderate problems</c:v>
                </c:pt>
                <c:pt idx="2">
                  <c:v>Severe/extreme problems</c:v>
                </c:pt>
              </c:strCache>
            </c:strRef>
          </c:cat>
          <c:val>
            <c:numRef>
              <c:f>'NATIONAL DATA_charts'!$C$171:$C$173</c:f>
              <c:numCache>
                <c:formatCode>0.0%</c:formatCode>
                <c:ptCount val="3"/>
                <c:pt idx="0">
                  <c:v>0.85833521317392292</c:v>
                </c:pt>
                <c:pt idx="1">
                  <c:v>0.10775246259117227</c:v>
                </c:pt>
                <c:pt idx="2">
                  <c:v>3.3912324234904881E-2</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dLbl>
              <c:idx val="1"/>
              <c:layout>
                <c:manualLayout>
                  <c:x val="3.2283232167003378E-3"/>
                  <c:y val="6.3070329054096125E-3"/>
                </c:manualLayout>
              </c:layout>
              <c:dLblPos val="outEnd"/>
              <c:showLegendKey val="0"/>
              <c:showVal val="1"/>
              <c:showCatName val="0"/>
              <c:showSerName val="0"/>
              <c:showPercent val="0"/>
              <c:showBubbleSize val="0"/>
            </c:dLbl>
            <c:dLbl>
              <c:idx val="2"/>
              <c:layout>
                <c:manualLayout>
                  <c:x val="0"/>
                  <c:y val="3.4228493802579332E-3"/>
                </c:manualLayout>
              </c:layout>
              <c:dLblPos val="outEnd"/>
              <c:showLegendKey val="0"/>
              <c:showVal val="1"/>
              <c:showCatName val="0"/>
              <c:showSerName val="0"/>
              <c:showPercent val="0"/>
              <c:showBubbleSize val="0"/>
            </c:dLbl>
            <c:txPr>
              <a:bodyPr rot="-5400000" vert="horz"/>
              <a:lstStyle/>
              <a:p>
                <a:pPr>
                  <a:defRPr sz="900"/>
                </a:pPr>
                <a:endParaRPr lang="en-US"/>
              </a:p>
            </c:txPr>
            <c:dLblPos val="inEnd"/>
            <c:showLegendKey val="0"/>
            <c:showVal val="1"/>
            <c:showCatName val="0"/>
            <c:showSerName val="0"/>
            <c:showPercent val="0"/>
            <c:showBubbleSize val="0"/>
            <c:showLeaderLines val="0"/>
          </c:dLbls>
          <c:cat>
            <c:strRef>
              <c:f>'NATIONAL DATA_charts'!$B$171:$B$173</c:f>
              <c:strCache>
                <c:ptCount val="3"/>
                <c:pt idx="0">
                  <c:v>No problems/slight problems</c:v>
                </c:pt>
                <c:pt idx="1">
                  <c:v>Moderate problems</c:v>
                </c:pt>
                <c:pt idx="2">
                  <c:v>Severe/extreme problems</c:v>
                </c:pt>
              </c:strCache>
            </c:strRef>
          </c:cat>
          <c:val>
            <c:numRef>
              <c:f>'NATIONAL DATA_charts'!$D$171:$D$173</c:f>
              <c:numCache>
                <c:formatCode>0.0%</c:formatCode>
                <c:ptCount val="3"/>
                <c:pt idx="0">
                  <c:v>0.85810810810810811</c:v>
                </c:pt>
                <c:pt idx="1">
                  <c:v>0.10067567567567567</c:v>
                </c:pt>
                <c:pt idx="2">
                  <c:v>4.1216216216216219E-2</c:v>
                </c:pt>
              </c:numCache>
            </c:numRef>
          </c:val>
        </c:ser>
        <c:ser>
          <c:idx val="2"/>
          <c:order val="2"/>
          <c:tx>
            <c:strRef>
              <c:f>'NATIONAL DATA_charts'!$E$128</c:f>
              <c:strCache>
                <c:ptCount val="1"/>
                <c:pt idx="0">
                  <c:v>rectum</c:v>
                </c:pt>
              </c:strCache>
            </c:strRef>
          </c:tx>
          <c:spPr>
            <a:solidFill>
              <a:schemeClr val="accent1"/>
            </a:solidFill>
          </c:spPr>
          <c:invertIfNegative val="0"/>
          <c:dLbls>
            <c:dLbl>
              <c:idx val="1"/>
              <c:layout>
                <c:manualLayout>
                  <c:x val="0"/>
                  <c:y val="9.0563657445360602E-4"/>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2"/>
              <c:layout>
                <c:manualLayout>
                  <c:x val="-3.2285774353959201E-3"/>
                  <c:y val="3.5481205093524108E-4"/>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DATA_charts'!$B$171:$B$173</c:f>
              <c:strCache>
                <c:ptCount val="3"/>
                <c:pt idx="0">
                  <c:v>No problems/slight problems</c:v>
                </c:pt>
                <c:pt idx="1">
                  <c:v>Moderate problems</c:v>
                </c:pt>
                <c:pt idx="2">
                  <c:v>Severe/extreme problems</c:v>
                </c:pt>
              </c:strCache>
            </c:strRef>
          </c:cat>
          <c:val>
            <c:numRef>
              <c:f>'NATIONAL DATA_charts'!$E$171:$E$173</c:f>
              <c:numCache>
                <c:formatCode>0.0%</c:formatCode>
                <c:ptCount val="3"/>
                <c:pt idx="0">
                  <c:v>0.81729893778452201</c:v>
                </c:pt>
                <c:pt idx="1">
                  <c:v>0.13975720789074356</c:v>
                </c:pt>
                <c:pt idx="2">
                  <c:v>4.2943854324734444E-2</c:v>
                </c:pt>
              </c:numCache>
            </c:numRef>
          </c:val>
        </c:ser>
        <c:ser>
          <c:idx val="3"/>
          <c:order val="3"/>
          <c:tx>
            <c:strRef>
              <c:f>'NATIONAL DATA_charts'!$F$128</c:f>
              <c:strCache>
                <c:ptCount val="1"/>
                <c:pt idx="0">
                  <c:v>overall</c:v>
                </c:pt>
              </c:strCache>
            </c:strRef>
          </c:tx>
          <c:spPr>
            <a:solidFill>
              <a:schemeClr val="accent1">
                <a:lumMod val="75000"/>
              </a:schemeClr>
            </a:solidFill>
          </c:spPr>
          <c:invertIfNegative val="0"/>
          <c:dLbls>
            <c:dLbl>
              <c:idx val="1"/>
              <c:layout>
                <c:manualLayout>
                  <c:x val="0"/>
                  <c:y val="-2.1848758692066247E-4"/>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2"/>
              <c:layout>
                <c:manualLayout>
                  <c:x val="1.1837980509757785E-16"/>
                  <c:y val="1.7254255810277611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DATA_charts'!$B$171:$B$173</c:f>
              <c:strCache>
                <c:ptCount val="3"/>
                <c:pt idx="0">
                  <c:v>No problems/slight problems</c:v>
                </c:pt>
                <c:pt idx="1">
                  <c:v>Moderate problems</c:v>
                </c:pt>
                <c:pt idx="2">
                  <c:v>Severe/extreme problems</c:v>
                </c:pt>
              </c:strCache>
            </c:strRef>
          </c:cat>
          <c:val>
            <c:numRef>
              <c:f>'NATIONAL DATA_charts'!$F$171:$F$173</c:f>
              <c:numCache>
                <c:formatCode>0.0%</c:formatCode>
                <c:ptCount val="3"/>
                <c:pt idx="0">
                  <c:v>0.84566428003182181</c:v>
                </c:pt>
                <c:pt idx="1">
                  <c:v>0.1171322944452244</c:v>
                </c:pt>
                <c:pt idx="2">
                  <c:v>3.7203425522953811E-2</c:v>
                </c:pt>
              </c:numCache>
            </c:numRef>
          </c:val>
        </c:ser>
        <c:dLbls>
          <c:showLegendKey val="0"/>
          <c:showVal val="0"/>
          <c:showCatName val="0"/>
          <c:showSerName val="0"/>
          <c:showPercent val="0"/>
          <c:showBubbleSize val="0"/>
        </c:dLbls>
        <c:gapWidth val="82"/>
        <c:axId val="108078592"/>
        <c:axId val="108080128"/>
      </c:barChart>
      <c:catAx>
        <c:axId val="108078592"/>
        <c:scaling>
          <c:orientation val="minMax"/>
        </c:scaling>
        <c:delete val="0"/>
        <c:axPos val="b"/>
        <c:numFmt formatCode="General" sourceLinked="1"/>
        <c:majorTickMark val="out"/>
        <c:minorTickMark val="none"/>
        <c:tickLblPos val="nextTo"/>
        <c:txPr>
          <a:bodyPr/>
          <a:lstStyle/>
          <a:p>
            <a:pPr>
              <a:defRPr sz="900"/>
            </a:pPr>
            <a:endParaRPr lang="en-US"/>
          </a:p>
        </c:txPr>
        <c:crossAx val="108080128"/>
        <c:crosses val="autoZero"/>
        <c:auto val="1"/>
        <c:lblAlgn val="ctr"/>
        <c:lblOffset val="100"/>
        <c:noMultiLvlLbl val="0"/>
      </c:catAx>
      <c:valAx>
        <c:axId val="10808012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078592"/>
        <c:crosses val="autoZero"/>
        <c:crossBetween val="between"/>
        <c:majorUnit val="0.2"/>
      </c:valAx>
    </c:plotArea>
    <c:legend>
      <c:legendPos val="r"/>
      <c:layout>
        <c:manualLayout>
          <c:xMode val="edge"/>
          <c:yMode val="edge"/>
          <c:x val="0.73517657140837922"/>
          <c:y val="0.24209094127602285"/>
          <c:w val="0.22608049936686833"/>
          <c:h val="0.2537042828860781"/>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 Anxiety/depression</a:t>
            </a:r>
          </a:p>
        </c:rich>
      </c:tx>
      <c:layout>
        <c:manualLayout>
          <c:xMode val="edge"/>
          <c:yMode val="edge"/>
          <c:x val="0.46566407897456308"/>
          <c:y val="7.9204882036967503E-2"/>
        </c:manualLayout>
      </c:layout>
      <c:overlay val="1"/>
    </c:title>
    <c:autoTitleDeleted val="0"/>
    <c:plotArea>
      <c:layout>
        <c:manualLayout>
          <c:layoutTarget val="inner"/>
          <c:xMode val="edge"/>
          <c:yMode val="edge"/>
          <c:x val="0.12451808784153567"/>
          <c:y val="5.5512576569851743E-2"/>
          <c:w val="0.83361179119413786"/>
          <c:h val="0.85275618521818686"/>
        </c:manualLayout>
      </c:layout>
      <c:barChart>
        <c:barDir val="col"/>
        <c:grouping val="clustered"/>
        <c:varyColors val="0"/>
        <c:ser>
          <c:idx val="0"/>
          <c:order val="0"/>
          <c:tx>
            <c:strRef>
              <c:f>'NATIONAL DATA_charts'!$C$128</c:f>
              <c:strCache>
                <c:ptCount val="1"/>
                <c:pt idx="0">
                  <c:v>colon</c:v>
                </c:pt>
              </c:strCache>
            </c:strRef>
          </c:tx>
          <c:spPr>
            <a:solidFill>
              <a:schemeClr val="accent1">
                <a:lumMod val="40000"/>
                <a:lumOff val="60000"/>
              </a:schemeClr>
            </a:solidFill>
            <a:ln>
              <a:noFill/>
            </a:ln>
          </c:spPr>
          <c:invertIfNegative val="0"/>
          <c:dPt>
            <c:idx val="1"/>
            <c:invertIfNegative val="0"/>
            <c:bubble3D val="0"/>
          </c:dPt>
          <c:dLbls>
            <c:dLbl>
              <c:idx val="1"/>
              <c:layout>
                <c:manualLayout>
                  <c:x val="5.9189902548788926E-17"/>
                  <c:y val="1.9420709454617401E-3"/>
                </c:manualLayout>
              </c:layout>
              <c:dLblPos val="outEnd"/>
              <c:showLegendKey val="0"/>
              <c:showVal val="1"/>
              <c:showCatName val="0"/>
              <c:showSerName val="0"/>
              <c:showPercent val="0"/>
              <c:showBubbleSize val="0"/>
            </c:dLbl>
            <c:dLbl>
              <c:idx val="2"/>
              <c:layout>
                <c:manualLayout>
                  <c:x val="-3.2285774353960385E-3"/>
                  <c:y val="7.9816131458049101E-3"/>
                </c:manualLayout>
              </c:layout>
              <c:dLblPos val="outEnd"/>
              <c:showLegendKey val="0"/>
              <c:showVal val="1"/>
              <c:showCatName val="0"/>
              <c:showSerName val="0"/>
              <c:showPercent val="0"/>
              <c:showBubbleSize val="0"/>
            </c:dLbl>
            <c:txPr>
              <a:bodyPr rot="-5400000" vert="horz"/>
              <a:lstStyle/>
              <a:p>
                <a:pPr>
                  <a:defRPr sz="900" b="0">
                    <a:solidFill>
                      <a:sysClr val="windowText" lastClr="000000"/>
                    </a:solidFill>
                  </a:defRPr>
                </a:pPr>
                <a:endParaRPr lang="en-US"/>
              </a:p>
            </c:txPr>
            <c:dLblPos val="inEnd"/>
            <c:showLegendKey val="0"/>
            <c:showVal val="1"/>
            <c:showCatName val="0"/>
            <c:showSerName val="0"/>
            <c:showPercent val="0"/>
            <c:showBubbleSize val="0"/>
            <c:showLeaderLines val="0"/>
          </c:dLbls>
          <c:cat>
            <c:strRef>
              <c:f>'NATIONAL DATA_charts'!$B$175:$B$177</c:f>
              <c:strCache>
                <c:ptCount val="3"/>
                <c:pt idx="0">
                  <c:v>No problems/slight problems</c:v>
                </c:pt>
                <c:pt idx="1">
                  <c:v>Moderate problems</c:v>
                </c:pt>
                <c:pt idx="2">
                  <c:v>Severe/extreme problems</c:v>
                </c:pt>
              </c:strCache>
            </c:strRef>
          </c:cat>
          <c:val>
            <c:numRef>
              <c:f>'NATIONAL DATA_charts'!$C$175:$C$177</c:f>
              <c:numCache>
                <c:formatCode>0.0%</c:formatCode>
                <c:ptCount val="3"/>
                <c:pt idx="0">
                  <c:v>0.89450681938060439</c:v>
                </c:pt>
                <c:pt idx="1">
                  <c:v>8.5148067214226505E-2</c:v>
                </c:pt>
                <c:pt idx="2">
                  <c:v>2.0345113405169167E-2</c:v>
                </c:pt>
              </c:numCache>
            </c:numRef>
          </c:val>
        </c:ser>
        <c:ser>
          <c:idx val="1"/>
          <c:order val="1"/>
          <c:tx>
            <c:strRef>
              <c:f>'NATIONAL DATA_charts'!$D$128</c:f>
              <c:strCache>
                <c:ptCount val="1"/>
                <c:pt idx="0">
                  <c:v>rectosigmoid</c:v>
                </c:pt>
              </c:strCache>
            </c:strRef>
          </c:tx>
          <c:spPr>
            <a:solidFill>
              <a:schemeClr val="accent1">
                <a:lumMod val="60000"/>
                <a:lumOff val="40000"/>
              </a:schemeClr>
            </a:solidFill>
          </c:spPr>
          <c:invertIfNegative val="0"/>
          <c:dLbls>
            <c:dLbl>
              <c:idx val="1"/>
              <c:layout>
                <c:manualLayout>
                  <c:x val="3.2283232167003378E-3"/>
                  <c:y val="-7.7299655541239439E-3"/>
                </c:manualLayout>
              </c:layout>
              <c:dLblPos val="outEnd"/>
              <c:showLegendKey val="0"/>
              <c:showVal val="1"/>
              <c:showCatName val="0"/>
              <c:showSerName val="0"/>
              <c:showPercent val="0"/>
              <c:showBubbleSize val="0"/>
            </c:dLbl>
            <c:dLbl>
              <c:idx val="2"/>
              <c:layout>
                <c:manualLayout>
                  <c:x val="0"/>
                  <c:y val="3.4228493802579332E-3"/>
                </c:manualLayout>
              </c:layout>
              <c:dLblPos val="outEnd"/>
              <c:showLegendKey val="0"/>
              <c:showVal val="1"/>
              <c:showCatName val="0"/>
              <c:showSerName val="0"/>
              <c:showPercent val="0"/>
              <c:showBubbleSize val="0"/>
            </c:dLbl>
            <c:txPr>
              <a:bodyPr rot="-5400000" vert="horz"/>
              <a:lstStyle/>
              <a:p>
                <a:pPr>
                  <a:defRPr sz="900"/>
                </a:pPr>
                <a:endParaRPr lang="en-US"/>
              </a:p>
            </c:txPr>
            <c:dLblPos val="inEnd"/>
            <c:showLegendKey val="0"/>
            <c:showVal val="1"/>
            <c:showCatName val="0"/>
            <c:showSerName val="0"/>
            <c:showPercent val="0"/>
            <c:showBubbleSize val="0"/>
            <c:showLeaderLines val="0"/>
          </c:dLbls>
          <c:cat>
            <c:strRef>
              <c:f>'NATIONAL DATA_charts'!$B$175:$B$177</c:f>
              <c:strCache>
                <c:ptCount val="3"/>
                <c:pt idx="0">
                  <c:v>No problems/slight problems</c:v>
                </c:pt>
                <c:pt idx="1">
                  <c:v>Moderate problems</c:v>
                </c:pt>
                <c:pt idx="2">
                  <c:v>Severe/extreme problems</c:v>
                </c:pt>
              </c:strCache>
            </c:strRef>
          </c:cat>
          <c:val>
            <c:numRef>
              <c:f>'NATIONAL DATA_charts'!$D$175:$D$177</c:f>
              <c:numCache>
                <c:formatCode>0.0%</c:formatCode>
                <c:ptCount val="3"/>
                <c:pt idx="0">
                  <c:v>0.88665325285043584</c:v>
                </c:pt>
                <c:pt idx="1">
                  <c:v>9.1884641180415824E-2</c:v>
                </c:pt>
                <c:pt idx="2">
                  <c:v>2.1462105969148222E-2</c:v>
                </c:pt>
              </c:numCache>
            </c:numRef>
          </c:val>
        </c:ser>
        <c:ser>
          <c:idx val="2"/>
          <c:order val="2"/>
          <c:tx>
            <c:strRef>
              <c:f>'NATIONAL DATA_charts'!$E$128</c:f>
              <c:strCache>
                <c:ptCount val="1"/>
                <c:pt idx="0">
                  <c:v>rectum</c:v>
                </c:pt>
              </c:strCache>
            </c:strRef>
          </c:tx>
          <c:spPr>
            <a:solidFill>
              <a:schemeClr val="accent1"/>
            </a:solidFill>
          </c:spPr>
          <c:invertIfNegative val="0"/>
          <c:dLbls>
            <c:dLbl>
              <c:idx val="1"/>
              <c:layout>
                <c:manualLayout>
                  <c:x val="0"/>
                  <c:y val="-8.4528536578985479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2"/>
              <c:layout>
                <c:manualLayout>
                  <c:x val="-3.2285774353959201E-3"/>
                  <c:y val="3.5481205093524108E-4"/>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DATA_charts'!$B$175:$B$177</c:f>
              <c:strCache>
                <c:ptCount val="3"/>
                <c:pt idx="0">
                  <c:v>No problems/slight problems</c:v>
                </c:pt>
                <c:pt idx="1">
                  <c:v>Moderate problems</c:v>
                </c:pt>
                <c:pt idx="2">
                  <c:v>Severe/extreme problems</c:v>
                </c:pt>
              </c:strCache>
            </c:strRef>
          </c:cat>
          <c:val>
            <c:numRef>
              <c:f>'NATIONAL DATA_charts'!$E$175:$E$177</c:f>
              <c:numCache>
                <c:formatCode>0.0%</c:formatCode>
                <c:ptCount val="3"/>
                <c:pt idx="0">
                  <c:v>0.87589353612167298</c:v>
                </c:pt>
                <c:pt idx="1">
                  <c:v>9.9011406844106462E-2</c:v>
                </c:pt>
                <c:pt idx="2">
                  <c:v>2.509505703422053E-2</c:v>
                </c:pt>
              </c:numCache>
            </c:numRef>
          </c:val>
        </c:ser>
        <c:ser>
          <c:idx val="3"/>
          <c:order val="3"/>
          <c:tx>
            <c:strRef>
              <c:f>'NATIONAL DATA_charts'!$F$128</c:f>
              <c:strCache>
                <c:ptCount val="1"/>
                <c:pt idx="0">
                  <c:v>overall</c:v>
                </c:pt>
              </c:strCache>
            </c:strRef>
          </c:tx>
          <c:spPr>
            <a:solidFill>
              <a:schemeClr val="accent1">
                <a:lumMod val="75000"/>
              </a:schemeClr>
            </a:solidFill>
          </c:spPr>
          <c:invertIfNegative val="0"/>
          <c:dLbls>
            <c:dLbl>
              <c:idx val="1"/>
              <c:layout>
                <c:manualLayout>
                  <c:x val="0"/>
                  <c:y val="-9.5769778192728167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dLbl>
              <c:idx val="2"/>
              <c:layout>
                <c:manualLayout>
                  <c:x val="1.1837980509757785E-16"/>
                  <c:y val="1.7254255810277611E-3"/>
                </c:manualLayout>
              </c:layout>
              <c:spPr/>
              <c:txPr>
                <a:bodyPr rot="-5400000" vert="horz"/>
                <a:lstStyle/>
                <a:p>
                  <a:pPr>
                    <a:defRPr sz="900">
                      <a:solidFill>
                        <a:sysClr val="windowText" lastClr="000000"/>
                      </a:solidFill>
                    </a:defRPr>
                  </a:pPr>
                  <a:endParaRPr lang="en-US"/>
                </a:p>
              </c:txPr>
              <c:dLblPos val="outEnd"/>
              <c:showLegendKey val="0"/>
              <c:showVal val="1"/>
              <c:showCatName val="0"/>
              <c:showSerName val="0"/>
              <c:showPercent val="0"/>
              <c:showBubbleSize val="0"/>
            </c:dLbl>
            <c:txPr>
              <a:bodyPr rot="-5400000" vert="horz"/>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'NATIONAL DATA_charts'!$B$175:$B$177</c:f>
              <c:strCache>
                <c:ptCount val="3"/>
                <c:pt idx="0">
                  <c:v>No problems/slight problems</c:v>
                </c:pt>
                <c:pt idx="1">
                  <c:v>Moderate problems</c:v>
                </c:pt>
                <c:pt idx="2">
                  <c:v>Severe/extreme problems</c:v>
                </c:pt>
              </c:strCache>
            </c:strRef>
          </c:cat>
          <c:val>
            <c:numRef>
              <c:f>'NATIONAL DATA_charts'!$F$175:$F$177</c:f>
              <c:numCache>
                <c:formatCode>0.0%</c:formatCode>
                <c:ptCount val="3"/>
                <c:pt idx="0">
                  <c:v>0.88822233678586493</c:v>
                </c:pt>
                <c:pt idx="1">
                  <c:v>8.9890800018746775E-2</c:v>
                </c:pt>
                <c:pt idx="2">
                  <c:v>2.1886863195388295E-2</c:v>
                </c:pt>
              </c:numCache>
            </c:numRef>
          </c:val>
        </c:ser>
        <c:dLbls>
          <c:showLegendKey val="0"/>
          <c:showVal val="0"/>
          <c:showCatName val="0"/>
          <c:showSerName val="0"/>
          <c:showPercent val="0"/>
          <c:showBubbleSize val="0"/>
        </c:dLbls>
        <c:gapWidth val="82"/>
        <c:axId val="108205184"/>
        <c:axId val="108206720"/>
      </c:barChart>
      <c:catAx>
        <c:axId val="108205184"/>
        <c:scaling>
          <c:orientation val="minMax"/>
        </c:scaling>
        <c:delete val="0"/>
        <c:axPos val="b"/>
        <c:numFmt formatCode="General" sourceLinked="1"/>
        <c:majorTickMark val="out"/>
        <c:minorTickMark val="none"/>
        <c:tickLblPos val="nextTo"/>
        <c:txPr>
          <a:bodyPr/>
          <a:lstStyle/>
          <a:p>
            <a:pPr>
              <a:defRPr sz="900"/>
            </a:pPr>
            <a:endParaRPr lang="en-US"/>
          </a:p>
        </c:txPr>
        <c:crossAx val="108206720"/>
        <c:crosses val="autoZero"/>
        <c:auto val="1"/>
        <c:lblAlgn val="ctr"/>
        <c:lblOffset val="100"/>
        <c:noMultiLvlLbl val="0"/>
      </c:catAx>
      <c:valAx>
        <c:axId val="10820672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205184"/>
        <c:crosses val="autoZero"/>
        <c:crossBetween val="between"/>
        <c:majorUnit val="0.2"/>
      </c:valAx>
    </c:plotArea>
    <c:legend>
      <c:legendPos val="r"/>
      <c:layout>
        <c:manualLayout>
          <c:xMode val="edge"/>
          <c:yMode val="edge"/>
          <c:x val="0.72871941653758709"/>
          <c:y val="0.24713159194067433"/>
          <c:w val="0.22608049936686833"/>
          <c:h val="0.2537042828860781"/>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Proportion reporting 'perfect' health by age group</a:t>
            </a:r>
          </a:p>
        </c:rich>
      </c:tx>
      <c:overlay val="1"/>
    </c:title>
    <c:autoTitleDeleted val="0"/>
    <c:plotArea>
      <c:layout>
        <c:manualLayout>
          <c:layoutTarget val="inner"/>
          <c:xMode val="edge"/>
          <c:yMode val="edge"/>
          <c:x val="9.3085739282589675E-2"/>
          <c:y val="5.1400554097404488E-2"/>
          <c:w val="0.85440091863517065"/>
          <c:h val="0.8326195683872849"/>
        </c:manualLayout>
      </c:layout>
      <c:barChart>
        <c:barDir val="col"/>
        <c:grouping val="clustered"/>
        <c:varyColors val="0"/>
        <c:ser>
          <c:idx val="0"/>
          <c:order val="0"/>
          <c:tx>
            <c:strRef>
              <c:f>HSE!$C$16:$C$19</c:f>
              <c:strCache>
                <c:ptCount val="1"/>
                <c:pt idx="0">
                  <c:v>Colorectal PROMS</c:v>
                </c:pt>
              </c:strCache>
            </c:strRef>
          </c:tx>
          <c:spPr>
            <a:solidFill>
              <a:schemeClr val="tx2">
                <a:lumMod val="75000"/>
              </a:schemeClr>
            </a:solidFill>
          </c:spPr>
          <c:invertIfNegative val="0"/>
          <c:dLbls>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HSE!$B$20:$B$25</c:f>
              <c:strCache>
                <c:ptCount val="6"/>
                <c:pt idx="0">
                  <c:v>&lt;55</c:v>
                </c:pt>
                <c:pt idx="1">
                  <c:v>55-64</c:v>
                </c:pt>
                <c:pt idx="2">
                  <c:v>65-74</c:v>
                </c:pt>
                <c:pt idx="3">
                  <c:v>75-84</c:v>
                </c:pt>
                <c:pt idx="4">
                  <c:v>85+</c:v>
                </c:pt>
                <c:pt idx="5">
                  <c:v>All</c:v>
                </c:pt>
              </c:strCache>
            </c:strRef>
          </c:cat>
          <c:val>
            <c:numRef>
              <c:f>HSE!$C$20:$C$25</c:f>
              <c:numCache>
                <c:formatCode>0.0</c:formatCode>
                <c:ptCount val="6"/>
                <c:pt idx="0">
                  <c:v>26.942355889724311</c:v>
                </c:pt>
                <c:pt idx="1">
                  <c:v>33.928571428571431</c:v>
                </c:pt>
                <c:pt idx="2">
                  <c:v>37.235116044399597</c:v>
                </c:pt>
                <c:pt idx="3">
                  <c:v>28.911564625850339</c:v>
                </c:pt>
                <c:pt idx="4">
                  <c:v>22.368421052631579</c:v>
                </c:pt>
                <c:pt idx="5">
                  <c:v>31.202600216684722</c:v>
                </c:pt>
              </c:numCache>
            </c:numRef>
          </c:val>
        </c:ser>
        <c:ser>
          <c:idx val="1"/>
          <c:order val="1"/>
          <c:tx>
            <c:strRef>
              <c:f>HSE!$D$16:$D$19</c:f>
              <c:strCache>
                <c:ptCount val="1"/>
                <c:pt idx="0">
                  <c:v>HSE 2011</c:v>
                </c:pt>
              </c:strCache>
            </c:strRef>
          </c:tx>
          <c:spPr>
            <a:solidFill>
              <a:schemeClr val="accent1">
                <a:lumMod val="60000"/>
                <a:lumOff val="40000"/>
              </a:schemeClr>
            </a:solidFill>
          </c:spPr>
          <c:invertIfNegative val="0"/>
          <c:dLbls>
            <c:txPr>
              <a:bodyPr rot="-5400000" vert="horz"/>
              <a:lstStyle/>
              <a:p>
                <a:pPr>
                  <a:defRPr>
                    <a:solidFill>
                      <a:sysClr val="windowText" lastClr="000000"/>
                    </a:solidFill>
                  </a:defRPr>
                </a:pPr>
                <a:endParaRPr lang="en-US"/>
              </a:p>
            </c:txPr>
            <c:dLblPos val="inBase"/>
            <c:showLegendKey val="0"/>
            <c:showVal val="1"/>
            <c:showCatName val="0"/>
            <c:showSerName val="0"/>
            <c:showPercent val="0"/>
            <c:showBubbleSize val="0"/>
            <c:showLeaderLines val="0"/>
          </c:dLbls>
          <c:cat>
            <c:strRef>
              <c:f>HSE!$B$20:$B$25</c:f>
              <c:strCache>
                <c:ptCount val="6"/>
                <c:pt idx="0">
                  <c:v>&lt;55</c:v>
                </c:pt>
                <c:pt idx="1">
                  <c:v>55-64</c:v>
                </c:pt>
                <c:pt idx="2">
                  <c:v>65-74</c:v>
                </c:pt>
                <c:pt idx="3">
                  <c:v>75-84</c:v>
                </c:pt>
                <c:pt idx="4">
                  <c:v>85+</c:v>
                </c:pt>
                <c:pt idx="5">
                  <c:v>All</c:v>
                </c:pt>
              </c:strCache>
            </c:strRef>
          </c:cat>
          <c:val>
            <c:numRef>
              <c:f>HSE!$D$20:$D$25</c:f>
              <c:numCache>
                <c:formatCode>0.0</c:formatCode>
                <c:ptCount val="6"/>
                <c:pt idx="0">
                  <c:v>50.375939849624061</c:v>
                </c:pt>
                <c:pt idx="1">
                  <c:v>40.062111801242231</c:v>
                </c:pt>
                <c:pt idx="2">
                  <c:v>36.125126135216952</c:v>
                </c:pt>
                <c:pt idx="3">
                  <c:v>24.149659863945576</c:v>
                </c:pt>
                <c:pt idx="4">
                  <c:v>19.736842105263158</c:v>
                </c:pt>
                <c:pt idx="5">
                  <c:v>40.08667388949079</c:v>
                </c:pt>
              </c:numCache>
            </c:numRef>
          </c:val>
        </c:ser>
        <c:dLbls>
          <c:showLegendKey val="0"/>
          <c:showVal val="0"/>
          <c:showCatName val="0"/>
          <c:showSerName val="0"/>
          <c:showPercent val="0"/>
          <c:showBubbleSize val="0"/>
        </c:dLbls>
        <c:gapWidth val="150"/>
        <c:axId val="105705472"/>
        <c:axId val="105707008"/>
      </c:barChart>
      <c:catAx>
        <c:axId val="105705472"/>
        <c:scaling>
          <c:orientation val="minMax"/>
        </c:scaling>
        <c:delete val="0"/>
        <c:axPos val="b"/>
        <c:majorTickMark val="out"/>
        <c:minorTickMark val="none"/>
        <c:tickLblPos val="nextTo"/>
        <c:crossAx val="105707008"/>
        <c:crosses val="autoZero"/>
        <c:auto val="1"/>
        <c:lblAlgn val="ctr"/>
        <c:lblOffset val="100"/>
        <c:noMultiLvlLbl val="0"/>
      </c:catAx>
      <c:valAx>
        <c:axId val="10570700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05705472"/>
        <c:crosses val="autoZero"/>
        <c:crossBetween val="between"/>
      </c:valAx>
    </c:plotArea>
    <c:legend>
      <c:legendPos val="r"/>
      <c:layout>
        <c:manualLayout>
          <c:xMode val="edge"/>
          <c:yMode val="edge"/>
          <c:x val="0.27879323599230854"/>
          <c:y val="0.12675227198638794"/>
          <c:w val="0.66640223097112861"/>
          <c:h val="0.13502697579469233"/>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Response rates by gender</a:t>
            </a:r>
          </a:p>
        </c:rich>
      </c:tx>
      <c:overlay val="0"/>
    </c:title>
    <c:autoTitleDeleted val="0"/>
    <c:plotArea>
      <c:layout>
        <c:manualLayout>
          <c:layoutTarget val="inner"/>
          <c:xMode val="edge"/>
          <c:yMode val="edge"/>
          <c:x val="0.15283035908953105"/>
          <c:y val="0.19742607174103238"/>
          <c:w val="0.73720469213542095"/>
          <c:h val="0.65404316127150774"/>
        </c:manualLayout>
      </c:layout>
      <c:barChart>
        <c:barDir val="bar"/>
        <c:grouping val="clustered"/>
        <c:varyColors val="0"/>
        <c:ser>
          <c:idx val="0"/>
          <c:order val="0"/>
          <c:invertIfNegative val="0"/>
          <c:dLbls>
            <c:txPr>
              <a:bodyPr/>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'RESPONSE RATES data'!$C$12:$C$13</c:f>
              <c:strCache>
                <c:ptCount val="2"/>
                <c:pt idx="0">
                  <c:v>Female</c:v>
                </c:pt>
                <c:pt idx="1">
                  <c:v>Male</c:v>
                </c:pt>
              </c:strCache>
            </c:strRef>
          </c:cat>
          <c:val>
            <c:numRef>
              <c:f>'RESPONSE RATES data'!$G$12:$G$13</c:f>
              <c:numCache>
                <c:formatCode>0.0%</c:formatCode>
                <c:ptCount val="2"/>
                <c:pt idx="0">
                  <c:v>0.61254786054947274</c:v>
                </c:pt>
                <c:pt idx="1">
                  <c:v>0.64775280898876408</c:v>
                </c:pt>
              </c:numCache>
            </c:numRef>
          </c:val>
        </c:ser>
        <c:dLbls>
          <c:showLegendKey val="0"/>
          <c:showVal val="0"/>
          <c:showCatName val="0"/>
          <c:showSerName val="0"/>
          <c:showPercent val="0"/>
          <c:showBubbleSize val="0"/>
        </c:dLbls>
        <c:gapWidth val="60"/>
        <c:axId val="83027456"/>
        <c:axId val="43973632"/>
      </c:barChart>
      <c:catAx>
        <c:axId val="83027456"/>
        <c:scaling>
          <c:orientation val="minMax"/>
        </c:scaling>
        <c:delete val="0"/>
        <c:axPos val="l"/>
        <c:majorTickMark val="out"/>
        <c:minorTickMark val="none"/>
        <c:tickLblPos val="nextTo"/>
        <c:crossAx val="43973632"/>
        <c:crosses val="autoZero"/>
        <c:auto val="1"/>
        <c:lblAlgn val="ctr"/>
        <c:lblOffset val="100"/>
        <c:noMultiLvlLbl val="0"/>
      </c:catAx>
      <c:valAx>
        <c:axId val="43973632"/>
        <c:scaling>
          <c:orientation val="minMax"/>
          <c:max val="0.8"/>
        </c:scaling>
        <c:delete val="0"/>
        <c:axPos val="b"/>
        <c:majorGridlines>
          <c:spPr>
            <a:ln>
              <a:solidFill>
                <a:schemeClr val="bg1">
                  <a:lumMod val="85000"/>
                </a:schemeClr>
              </a:solidFill>
            </a:ln>
          </c:spPr>
        </c:majorGridlines>
        <c:numFmt formatCode="0.0%" sourceLinked="1"/>
        <c:majorTickMark val="out"/>
        <c:minorTickMark val="none"/>
        <c:tickLblPos val="nextTo"/>
        <c:crossAx val="83027456"/>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Proportion reporting 'perfect health' by EQ-5D Dimension</a:t>
            </a:r>
          </a:p>
        </c:rich>
      </c:tx>
      <c:overlay val="1"/>
    </c:title>
    <c:autoTitleDeleted val="0"/>
    <c:plotArea>
      <c:layout>
        <c:manualLayout>
          <c:layoutTarget val="inner"/>
          <c:xMode val="edge"/>
          <c:yMode val="edge"/>
          <c:x val="7.2488030245798196E-2"/>
          <c:y val="5.1400554097404488E-2"/>
          <c:w val="0.91001466326313318"/>
          <c:h val="0.84085879755626503"/>
        </c:manualLayout>
      </c:layout>
      <c:barChart>
        <c:barDir val="col"/>
        <c:grouping val="clustered"/>
        <c:varyColors val="0"/>
        <c:ser>
          <c:idx val="0"/>
          <c:order val="0"/>
          <c:tx>
            <c:strRef>
              <c:f>HSE!$C$37:$C$40</c:f>
              <c:strCache>
                <c:ptCount val="1"/>
                <c:pt idx="0">
                  <c:v>% reporting 'no problems' on each domain Colorectal PROMS</c:v>
                </c:pt>
              </c:strCache>
            </c:strRef>
          </c:tx>
          <c:spPr>
            <a:solidFill>
              <a:schemeClr val="tx2">
                <a:lumMod val="75000"/>
              </a:schemeClr>
            </a:solidFill>
          </c:spPr>
          <c:invertIfNegative val="0"/>
          <c:dLbls>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HSE!$B$41:$B$46</c:f>
              <c:strCache>
                <c:ptCount val="6"/>
                <c:pt idx="0">
                  <c:v>Mobility</c:v>
                </c:pt>
                <c:pt idx="1">
                  <c:v>Self-care</c:v>
                </c:pt>
                <c:pt idx="2">
                  <c:v>Usual activities</c:v>
                </c:pt>
                <c:pt idx="3">
                  <c:v>Pain/discomfort</c:v>
                </c:pt>
                <c:pt idx="4">
                  <c:v>Anxiety/depression</c:v>
                </c:pt>
                <c:pt idx="5">
                  <c:v>All</c:v>
                </c:pt>
              </c:strCache>
            </c:strRef>
          </c:cat>
          <c:val>
            <c:numRef>
              <c:f>HSE!$C$41:$C$46</c:f>
              <c:numCache>
                <c:formatCode>0.0</c:formatCode>
                <c:ptCount val="6"/>
                <c:pt idx="0">
                  <c:v>67.400000000000006</c:v>
                </c:pt>
                <c:pt idx="1">
                  <c:v>84.6</c:v>
                </c:pt>
                <c:pt idx="2">
                  <c:v>56.8</c:v>
                </c:pt>
                <c:pt idx="3">
                  <c:v>51.9</c:v>
                </c:pt>
                <c:pt idx="4">
                  <c:v>57</c:v>
                </c:pt>
                <c:pt idx="5">
                  <c:v>31.202600216684722</c:v>
                </c:pt>
              </c:numCache>
            </c:numRef>
          </c:val>
        </c:ser>
        <c:ser>
          <c:idx val="1"/>
          <c:order val="1"/>
          <c:tx>
            <c:strRef>
              <c:f>HSE!$D$37:$D$40</c:f>
              <c:strCache>
                <c:ptCount val="1"/>
                <c:pt idx="0">
                  <c:v>% reporting 'no problems' on each domain HSE 2011</c:v>
                </c:pt>
              </c:strCache>
            </c:strRef>
          </c:tx>
          <c:spPr>
            <a:solidFill>
              <a:schemeClr val="accent1">
                <a:lumMod val="60000"/>
                <a:lumOff val="40000"/>
              </a:schemeClr>
            </a:solidFill>
          </c:spPr>
          <c:invertIfNegative val="0"/>
          <c:dLbls>
            <c:txPr>
              <a:bodyPr rot="-5400000" vert="horz"/>
              <a:lstStyle/>
              <a:p>
                <a:pPr>
                  <a:defRPr>
                    <a:solidFill>
                      <a:sysClr val="windowText" lastClr="000000"/>
                    </a:solidFill>
                  </a:defRPr>
                </a:pPr>
                <a:endParaRPr lang="en-US"/>
              </a:p>
            </c:txPr>
            <c:dLblPos val="inBase"/>
            <c:showLegendKey val="0"/>
            <c:showVal val="1"/>
            <c:showCatName val="0"/>
            <c:showSerName val="0"/>
            <c:showPercent val="0"/>
            <c:showBubbleSize val="0"/>
            <c:showLeaderLines val="0"/>
          </c:dLbls>
          <c:cat>
            <c:strRef>
              <c:f>HSE!$B$41:$B$46</c:f>
              <c:strCache>
                <c:ptCount val="6"/>
                <c:pt idx="0">
                  <c:v>Mobility</c:v>
                </c:pt>
                <c:pt idx="1">
                  <c:v>Self-care</c:v>
                </c:pt>
                <c:pt idx="2">
                  <c:v>Usual activities</c:v>
                </c:pt>
                <c:pt idx="3">
                  <c:v>Pain/discomfort</c:v>
                </c:pt>
                <c:pt idx="4">
                  <c:v>Anxiety/depression</c:v>
                </c:pt>
                <c:pt idx="5">
                  <c:v>All</c:v>
                </c:pt>
              </c:strCache>
            </c:strRef>
          </c:cat>
          <c:val>
            <c:numRef>
              <c:f>HSE!$D$41:$D$46</c:f>
              <c:numCache>
                <c:formatCode>0.0</c:formatCode>
                <c:ptCount val="6"/>
                <c:pt idx="0">
                  <c:v>70.8</c:v>
                </c:pt>
                <c:pt idx="1">
                  <c:v>92.1</c:v>
                </c:pt>
                <c:pt idx="2">
                  <c:v>73.5</c:v>
                </c:pt>
                <c:pt idx="3">
                  <c:v>50.6</c:v>
                </c:pt>
                <c:pt idx="4">
                  <c:v>71.900000000000006</c:v>
                </c:pt>
                <c:pt idx="5">
                  <c:v>40.08667388949079</c:v>
                </c:pt>
              </c:numCache>
            </c:numRef>
          </c:val>
        </c:ser>
        <c:dLbls>
          <c:showLegendKey val="0"/>
          <c:showVal val="0"/>
          <c:showCatName val="0"/>
          <c:showSerName val="0"/>
          <c:showPercent val="0"/>
          <c:showBubbleSize val="0"/>
        </c:dLbls>
        <c:gapWidth val="150"/>
        <c:axId val="105753600"/>
        <c:axId val="105767680"/>
      </c:barChart>
      <c:catAx>
        <c:axId val="105753600"/>
        <c:scaling>
          <c:orientation val="minMax"/>
        </c:scaling>
        <c:delete val="0"/>
        <c:axPos val="b"/>
        <c:majorTickMark val="out"/>
        <c:minorTickMark val="none"/>
        <c:tickLblPos val="nextTo"/>
        <c:txPr>
          <a:bodyPr rot="0"/>
          <a:lstStyle/>
          <a:p>
            <a:pPr>
              <a:defRPr sz="900"/>
            </a:pPr>
            <a:endParaRPr lang="en-US"/>
          </a:p>
        </c:txPr>
        <c:crossAx val="105767680"/>
        <c:crosses val="autoZero"/>
        <c:auto val="1"/>
        <c:lblAlgn val="ctr"/>
        <c:lblOffset val="100"/>
        <c:tickLblSkip val="1"/>
        <c:noMultiLvlLbl val="0"/>
      </c:catAx>
      <c:valAx>
        <c:axId val="10576768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05753600"/>
        <c:crosses val="autoZero"/>
        <c:crossBetween val="between"/>
        <c:majorUnit val="20"/>
      </c:valAx>
    </c:plotArea>
    <c:legend>
      <c:legendPos val="r"/>
      <c:layout>
        <c:manualLayout>
          <c:xMode val="edge"/>
          <c:yMode val="edge"/>
          <c:x val="0.34647102022333703"/>
          <c:y val="0.12192135788495952"/>
          <c:w val="0.65144440749710752"/>
          <c:h val="0.13986192599720529"/>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85739282589675E-2"/>
          <c:y val="5.1400554097404488E-2"/>
          <c:w val="0.85440091863517065"/>
          <c:h val="0.8326195683872849"/>
        </c:manualLayout>
      </c:layout>
      <c:barChart>
        <c:barDir val="col"/>
        <c:grouping val="clustered"/>
        <c:varyColors val="0"/>
        <c:ser>
          <c:idx val="0"/>
          <c:order val="0"/>
          <c:tx>
            <c:strRef>
              <c:f>HSE!$C$58:$C$61</c:f>
              <c:strCache>
                <c:ptCount val="1"/>
                <c:pt idx="0">
                  <c:v>Colorectal PROMS</c:v>
                </c:pt>
              </c:strCache>
            </c:strRef>
          </c:tx>
          <c:spPr>
            <a:solidFill>
              <a:schemeClr val="accent1">
                <a:lumMod val="60000"/>
                <a:lumOff val="40000"/>
              </a:schemeClr>
            </a:solidFill>
          </c:spPr>
          <c:invertIfNegative val="0"/>
          <c:dLbls>
            <c:txPr>
              <a:bodyPr rot="0" vert="horz"/>
              <a:lstStyle/>
              <a:p>
                <a:pPr>
                  <a:defRPr/>
                </a:pPr>
                <a:endParaRPr lang="en-US"/>
              </a:p>
            </c:txPr>
            <c:dLblPos val="inBase"/>
            <c:showLegendKey val="0"/>
            <c:showVal val="1"/>
            <c:showCatName val="0"/>
            <c:showSerName val="0"/>
            <c:showPercent val="0"/>
            <c:showBubbleSize val="0"/>
            <c:showLeaderLines val="0"/>
          </c:dLbls>
          <c:cat>
            <c:strRef>
              <c:f>HSE!$B$62</c:f>
              <c:strCache>
                <c:ptCount val="1"/>
                <c:pt idx="0">
                  <c:v>No LTCs</c:v>
                </c:pt>
              </c:strCache>
            </c:strRef>
          </c:cat>
          <c:val>
            <c:numRef>
              <c:f>HSE!$C$62</c:f>
              <c:numCache>
                <c:formatCode>0.0</c:formatCode>
                <c:ptCount val="1"/>
                <c:pt idx="0">
                  <c:v>41.3</c:v>
                </c:pt>
              </c:numCache>
            </c:numRef>
          </c:val>
        </c:ser>
        <c:ser>
          <c:idx val="1"/>
          <c:order val="1"/>
          <c:tx>
            <c:strRef>
              <c:f>HSE!$D$58:$D$61</c:f>
              <c:strCache>
                <c:ptCount val="1"/>
                <c:pt idx="0">
                  <c:v>HSE 2011</c:v>
                </c:pt>
              </c:strCache>
            </c:strRef>
          </c:tx>
          <c:spPr>
            <a:solidFill>
              <a:schemeClr val="tx2">
                <a:lumMod val="50000"/>
              </a:schemeClr>
            </a:solidFill>
          </c:spPr>
          <c:invertIfNegative val="0"/>
          <c:dLbls>
            <c:txPr>
              <a:bodyPr rot="0" vert="horz"/>
              <a:lstStyle/>
              <a:p>
                <a:pPr>
                  <a:defRPr>
                    <a:solidFill>
                      <a:schemeClr val="bg1"/>
                    </a:solidFill>
                  </a:defRPr>
                </a:pPr>
                <a:endParaRPr lang="en-US"/>
              </a:p>
            </c:txPr>
            <c:dLblPos val="inBase"/>
            <c:showLegendKey val="0"/>
            <c:showVal val="1"/>
            <c:showCatName val="0"/>
            <c:showSerName val="0"/>
            <c:showPercent val="0"/>
            <c:showBubbleSize val="0"/>
            <c:showLeaderLines val="0"/>
          </c:dLbls>
          <c:cat>
            <c:strRef>
              <c:f>HSE!$B$62</c:f>
              <c:strCache>
                <c:ptCount val="1"/>
                <c:pt idx="0">
                  <c:v>No LTCs</c:v>
                </c:pt>
              </c:strCache>
            </c:strRef>
          </c:cat>
          <c:val>
            <c:numRef>
              <c:f>HSE!$D$62</c:f>
              <c:numCache>
                <c:formatCode>0.0</c:formatCode>
                <c:ptCount val="1"/>
                <c:pt idx="0">
                  <c:v>59.8</c:v>
                </c:pt>
              </c:numCache>
            </c:numRef>
          </c:val>
        </c:ser>
        <c:dLbls>
          <c:showLegendKey val="0"/>
          <c:showVal val="0"/>
          <c:showCatName val="0"/>
          <c:showSerName val="0"/>
          <c:showPercent val="0"/>
          <c:showBubbleSize val="0"/>
        </c:dLbls>
        <c:gapWidth val="212"/>
        <c:overlap val="-100"/>
        <c:axId val="105785600"/>
        <c:axId val="105791488"/>
      </c:barChart>
      <c:catAx>
        <c:axId val="105785600"/>
        <c:scaling>
          <c:orientation val="minMax"/>
        </c:scaling>
        <c:delete val="0"/>
        <c:axPos val="b"/>
        <c:majorTickMark val="out"/>
        <c:minorTickMark val="none"/>
        <c:tickLblPos val="nextTo"/>
        <c:crossAx val="105791488"/>
        <c:crosses val="autoZero"/>
        <c:auto val="1"/>
        <c:lblAlgn val="ctr"/>
        <c:lblOffset val="100"/>
        <c:noMultiLvlLbl val="0"/>
      </c:catAx>
      <c:valAx>
        <c:axId val="10579148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05785600"/>
        <c:crosses val="autoZero"/>
        <c:crossBetween val="between"/>
        <c:majorUnit val="20"/>
      </c:valAx>
    </c:plotArea>
    <c:legend>
      <c:legendPos val="r"/>
      <c:layout>
        <c:manualLayout>
          <c:xMode val="edge"/>
          <c:yMode val="edge"/>
          <c:x val="0.12995105716785396"/>
          <c:y val="5.3092932068284297E-2"/>
          <c:w val="0.82379508588777051"/>
          <c:h val="0.13502697579469233"/>
        </c:manualLayout>
      </c:layout>
      <c:overlay val="0"/>
    </c:legend>
    <c:plotVisOnly val="1"/>
    <c:dispBlanksAs val="gap"/>
    <c:showDLblsOverMax val="0"/>
  </c:chart>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control of bowels - Colon</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4585516507551957"/>
          <c:y val="3.3335340570858352E-2"/>
          <c:w val="0.83361179119413786"/>
          <c:h val="0.8008606747759062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22.1% </a:t>
                    </a:r>
                    <a:r>
                      <a:rPr lang="en-US" sz="1050" i="1"/>
                      <a:t>(n=2234)</a:t>
                    </a:r>
                    <a:endParaRPr lang="en-US" i="1"/>
                  </a:p>
                </c:rich>
              </c:tx>
              <c:dLblPos val="ctr"/>
              <c:showLegendKey val="0"/>
              <c:showVal val="1"/>
              <c:showCatName val="0"/>
              <c:showSerName val="0"/>
              <c:showPercent val="0"/>
              <c:showBubbleSize val="0"/>
            </c:dLbl>
            <c:dLbl>
              <c:idx val="1"/>
              <c:layout>
                <c:manualLayout>
                  <c:x val="0"/>
                  <c:y val="2.3846149152029997E-2"/>
                </c:manualLayout>
              </c:layout>
              <c:tx>
                <c:rich>
                  <a:bodyPr/>
                  <a:lstStyle/>
                  <a:p>
                    <a:r>
                      <a:rPr lang="en-US" sz="1050"/>
                      <a:t>8.9% </a:t>
                    </a:r>
                    <a:r>
                      <a:rPr lang="en-US" sz="1050" i="1"/>
                      <a:t>(n=902)</a:t>
                    </a:r>
                    <a:endParaRPr lang="en-US" i="1"/>
                  </a:p>
                </c:rich>
              </c:tx>
              <c:dLblPos val="outEnd"/>
              <c:showLegendKey val="0"/>
              <c:showVal val="1"/>
              <c:showCatName val="0"/>
              <c:showSerName val="0"/>
              <c:showPercent val="0"/>
              <c:showBubbleSize val="0"/>
            </c:dLbl>
            <c:dLbl>
              <c:idx val="2"/>
              <c:tx>
                <c:rich>
                  <a:bodyPr/>
                  <a:lstStyle/>
                  <a:p>
                    <a:r>
                      <a:rPr lang="en-US" sz="1050"/>
                      <a:t>69.0% </a:t>
                    </a:r>
                    <a:r>
                      <a:rPr lang="en-US" sz="1050" i="1"/>
                      <a:t>(n=6995)</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DATA_charts'!$B$51:$B$53</c:f>
              <c:strCache>
                <c:ptCount val="3"/>
                <c:pt idx="0">
                  <c:v>Not at all/a little</c:v>
                </c:pt>
                <c:pt idx="1">
                  <c:v>Somewhat</c:v>
                </c:pt>
                <c:pt idx="2">
                  <c:v>Quite a bit/very much</c:v>
                </c:pt>
              </c:strCache>
            </c:strRef>
          </c:cat>
          <c:val>
            <c:numRef>
              <c:f>'NATIONAL DATA_charts'!$C$51:$C$53</c:f>
              <c:numCache>
                <c:formatCode>0.0%</c:formatCode>
                <c:ptCount val="3"/>
                <c:pt idx="0">
                  <c:v>0.221</c:v>
                </c:pt>
                <c:pt idx="1">
                  <c:v>8.8999999999999996E-2</c:v>
                </c:pt>
                <c:pt idx="2">
                  <c:v>0.69</c:v>
                </c:pt>
              </c:numCache>
            </c:numRef>
          </c:val>
        </c:ser>
        <c:dLbls>
          <c:showLegendKey val="0"/>
          <c:showVal val="0"/>
          <c:showCatName val="0"/>
          <c:showSerName val="0"/>
          <c:showPercent val="0"/>
          <c:showBubbleSize val="0"/>
        </c:dLbls>
        <c:gapWidth val="0"/>
        <c:axId val="105878272"/>
        <c:axId val="105879808"/>
      </c:barChart>
      <c:catAx>
        <c:axId val="105878272"/>
        <c:scaling>
          <c:orientation val="minMax"/>
        </c:scaling>
        <c:delete val="0"/>
        <c:axPos val="b"/>
        <c:majorTickMark val="out"/>
        <c:minorTickMark val="none"/>
        <c:tickLblPos val="nextTo"/>
        <c:txPr>
          <a:bodyPr/>
          <a:lstStyle/>
          <a:p>
            <a:pPr>
              <a:defRPr sz="900"/>
            </a:pPr>
            <a:endParaRPr lang="en-US"/>
          </a:p>
        </c:txPr>
        <c:crossAx val="105879808"/>
        <c:crosses val="autoZero"/>
        <c:auto val="1"/>
        <c:lblAlgn val="ctr"/>
        <c:lblOffset val="100"/>
        <c:noMultiLvlLbl val="0"/>
      </c:catAx>
      <c:valAx>
        <c:axId val="10587980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587827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control of bowels - Rectosigmoid</a:t>
            </a:r>
          </a:p>
        </c:rich>
      </c:tx>
      <c:layout>
        <c:manualLayout>
          <c:xMode val="edge"/>
          <c:yMode val="edge"/>
          <c:x val="0.19930587502287511"/>
          <c:y val="4.9984515596235561E-2"/>
        </c:manualLayout>
      </c:layout>
      <c:overlay val="1"/>
    </c:title>
    <c:autoTitleDeleted val="0"/>
    <c:plotArea>
      <c:layout>
        <c:manualLayout>
          <c:layoutTarget val="inner"/>
          <c:xMode val="edge"/>
          <c:yMode val="edge"/>
          <c:x val="0.14794094636793739"/>
          <c:y val="6.7281454845758135E-2"/>
          <c:w val="0.83361179119413786"/>
          <c:h val="0.76388821980971389"/>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3.3829868790720397E-3"/>
                  <c:y val="0.1865543394123802"/>
                </c:manualLayout>
              </c:layout>
              <c:tx>
                <c:rich>
                  <a:bodyPr/>
                  <a:lstStyle/>
                  <a:p>
                    <a:r>
                      <a:rPr lang="en-US" sz="1050"/>
                      <a:t>21.3% </a:t>
                    </a:r>
                    <a:r>
                      <a:rPr lang="en-US" sz="1050" i="1"/>
                      <a:t>(n=222)</a:t>
                    </a:r>
                    <a:endParaRPr lang="en-US" i="1"/>
                  </a:p>
                </c:rich>
              </c:tx>
              <c:dLblPos val="outEnd"/>
              <c:showLegendKey val="0"/>
              <c:showVal val="1"/>
              <c:showCatName val="0"/>
              <c:showSerName val="0"/>
              <c:showPercent val="0"/>
              <c:showBubbleSize val="0"/>
            </c:dLbl>
            <c:dLbl>
              <c:idx val="1"/>
              <c:layout>
                <c:manualLayout>
                  <c:x val="0"/>
                  <c:y val="0.10588112694647712"/>
                </c:manualLayout>
              </c:layout>
              <c:tx>
                <c:rich>
                  <a:bodyPr/>
                  <a:lstStyle/>
                  <a:p>
                    <a:r>
                      <a:rPr lang="en-US" sz="1050"/>
                      <a:t>12.3% </a:t>
                    </a:r>
                    <a:r>
                      <a:rPr lang="en-US" sz="1050" i="1"/>
                      <a:t>(n=128)</a:t>
                    </a:r>
                    <a:endParaRPr lang="en-US" i="1"/>
                  </a:p>
                </c:rich>
              </c:tx>
              <c:dLblPos val="outEnd"/>
              <c:showLegendKey val="0"/>
              <c:showVal val="1"/>
              <c:showCatName val="0"/>
              <c:showSerName val="0"/>
              <c:showPercent val="0"/>
              <c:showBubbleSize val="0"/>
            </c:dLbl>
            <c:dLbl>
              <c:idx val="2"/>
              <c:tx>
                <c:rich>
                  <a:bodyPr/>
                  <a:lstStyle/>
                  <a:p>
                    <a:r>
                      <a:rPr lang="en-US" sz="1050"/>
                      <a:t>66.4% </a:t>
                    </a:r>
                    <a:r>
                      <a:rPr lang="en-US" sz="1050" i="1"/>
                      <a:t>(n=691)</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DATA_charts'!$B$51:$B$53</c:f>
              <c:strCache>
                <c:ptCount val="3"/>
                <c:pt idx="0">
                  <c:v>Not at all/a little</c:v>
                </c:pt>
                <c:pt idx="1">
                  <c:v>Somewhat</c:v>
                </c:pt>
                <c:pt idx="2">
                  <c:v>Quite a bit/very much</c:v>
                </c:pt>
              </c:strCache>
            </c:strRef>
          </c:cat>
          <c:val>
            <c:numRef>
              <c:f>'NATIONAL DATA_charts'!$D$51:$D$53</c:f>
              <c:numCache>
                <c:formatCode>0.0%</c:formatCode>
                <c:ptCount val="3"/>
                <c:pt idx="0">
                  <c:v>0.21299999999999999</c:v>
                </c:pt>
                <c:pt idx="1">
                  <c:v>0.123</c:v>
                </c:pt>
                <c:pt idx="2">
                  <c:v>0.66400000000000003</c:v>
                </c:pt>
              </c:numCache>
            </c:numRef>
          </c:val>
        </c:ser>
        <c:dLbls>
          <c:showLegendKey val="0"/>
          <c:showVal val="0"/>
          <c:showCatName val="0"/>
          <c:showSerName val="0"/>
          <c:showPercent val="0"/>
          <c:showBubbleSize val="0"/>
        </c:dLbls>
        <c:gapWidth val="0"/>
        <c:axId val="43858176"/>
        <c:axId val="43872256"/>
      </c:barChart>
      <c:catAx>
        <c:axId val="43858176"/>
        <c:scaling>
          <c:orientation val="minMax"/>
        </c:scaling>
        <c:delete val="0"/>
        <c:axPos val="b"/>
        <c:majorTickMark val="out"/>
        <c:minorTickMark val="none"/>
        <c:tickLblPos val="nextTo"/>
        <c:txPr>
          <a:bodyPr/>
          <a:lstStyle/>
          <a:p>
            <a:pPr>
              <a:defRPr sz="900"/>
            </a:pPr>
            <a:endParaRPr lang="en-US"/>
          </a:p>
        </c:txPr>
        <c:crossAx val="43872256"/>
        <c:crosses val="autoZero"/>
        <c:auto val="1"/>
        <c:lblAlgn val="ctr"/>
        <c:lblOffset val="100"/>
        <c:noMultiLvlLbl val="0"/>
      </c:catAx>
      <c:valAx>
        <c:axId val="4387225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4385817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control of bowels - Rectum</a:t>
            </a:r>
          </a:p>
        </c:rich>
      </c:tx>
      <c:layout>
        <c:manualLayout>
          <c:xMode val="edge"/>
          <c:yMode val="edge"/>
          <c:x val="0.17558314569299155"/>
          <c:y val="5.5447069146465251E-2"/>
        </c:manualLayout>
      </c:layout>
      <c:overlay val="1"/>
    </c:title>
    <c:autoTitleDeleted val="0"/>
    <c:plotArea>
      <c:layout>
        <c:manualLayout>
          <c:layoutTarget val="inner"/>
          <c:xMode val="edge"/>
          <c:yMode val="edge"/>
          <c:x val="0.12451808784153567"/>
          <c:y val="4.5431344750340934E-2"/>
          <c:w val="0.83361179119413786"/>
          <c:h val="0.8021260946613216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22.5% </a:t>
                    </a:r>
                    <a:r>
                      <a:rPr lang="en-US" sz="1050" i="1"/>
                      <a:t>(n=753)</a:t>
                    </a:r>
                    <a:endParaRPr lang="en-US" i="1"/>
                  </a:p>
                </c:rich>
              </c:tx>
              <c:dLblPos val="inBase"/>
              <c:showLegendKey val="0"/>
              <c:showVal val="1"/>
              <c:showCatName val="0"/>
              <c:showSerName val="0"/>
              <c:showPercent val="0"/>
              <c:showBubbleSize val="0"/>
            </c:dLbl>
            <c:dLbl>
              <c:idx val="1"/>
              <c:layout>
                <c:manualLayout>
                  <c:x val="-2.6637684865532968E-7"/>
                  <c:y val="0.10254318361261819"/>
                </c:manualLayout>
              </c:layout>
              <c:tx>
                <c:rich>
                  <a:bodyPr/>
                  <a:lstStyle/>
                  <a:p>
                    <a:r>
                      <a:rPr lang="en-US" sz="1050">
                        <a:solidFill>
                          <a:sysClr val="windowText" lastClr="000000"/>
                        </a:solidFill>
                      </a:rPr>
                      <a:t>16.5%</a:t>
                    </a:r>
                    <a:r>
                      <a:rPr lang="en-US" sz="1050"/>
                      <a:t> </a:t>
                    </a:r>
                    <a:r>
                      <a:rPr lang="en-US" sz="1050" i="1"/>
                      <a:t>(n=552)</a:t>
                    </a:r>
                    <a:endParaRPr lang="en-US" i="1"/>
                  </a:p>
                </c:rich>
              </c:tx>
              <c:dLblPos val="outEnd"/>
              <c:showLegendKey val="0"/>
              <c:showVal val="1"/>
              <c:showCatName val="0"/>
              <c:showSerName val="0"/>
              <c:showPercent val="0"/>
              <c:showBubbleSize val="0"/>
            </c:dLbl>
            <c:dLbl>
              <c:idx val="2"/>
              <c:tx>
                <c:rich>
                  <a:bodyPr/>
                  <a:lstStyle/>
                  <a:p>
                    <a:r>
                      <a:rPr lang="en-US" sz="1050"/>
                      <a:t>61.1% </a:t>
                    </a:r>
                    <a:r>
                      <a:rPr lang="en-US" sz="1050" i="1"/>
                      <a:t>(n=2,048)</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DATA_charts'!$B$51:$B$53</c:f>
              <c:strCache>
                <c:ptCount val="3"/>
                <c:pt idx="0">
                  <c:v>Not at all/a little</c:v>
                </c:pt>
                <c:pt idx="1">
                  <c:v>Somewhat</c:v>
                </c:pt>
                <c:pt idx="2">
                  <c:v>Quite a bit/very much</c:v>
                </c:pt>
              </c:strCache>
            </c:strRef>
          </c:cat>
          <c:val>
            <c:numRef>
              <c:f>'NATIONAL DATA_charts'!$E$51:$E$53</c:f>
              <c:numCache>
                <c:formatCode>0.0%</c:formatCode>
                <c:ptCount val="3"/>
                <c:pt idx="0">
                  <c:v>0.22500000000000001</c:v>
                </c:pt>
                <c:pt idx="1">
                  <c:v>0.16500000000000001</c:v>
                </c:pt>
                <c:pt idx="2">
                  <c:v>0.61099999999999999</c:v>
                </c:pt>
              </c:numCache>
            </c:numRef>
          </c:val>
        </c:ser>
        <c:dLbls>
          <c:showLegendKey val="0"/>
          <c:showVal val="0"/>
          <c:showCatName val="0"/>
          <c:showSerName val="0"/>
          <c:showPercent val="0"/>
          <c:showBubbleSize val="0"/>
        </c:dLbls>
        <c:gapWidth val="0"/>
        <c:axId val="43900928"/>
        <c:axId val="43902464"/>
      </c:barChart>
      <c:catAx>
        <c:axId val="43900928"/>
        <c:scaling>
          <c:orientation val="minMax"/>
        </c:scaling>
        <c:delete val="0"/>
        <c:axPos val="b"/>
        <c:numFmt formatCode="0.0%" sourceLinked="1"/>
        <c:majorTickMark val="out"/>
        <c:minorTickMark val="none"/>
        <c:tickLblPos val="nextTo"/>
        <c:txPr>
          <a:bodyPr/>
          <a:lstStyle/>
          <a:p>
            <a:pPr>
              <a:defRPr sz="900"/>
            </a:pPr>
            <a:endParaRPr lang="en-US"/>
          </a:p>
        </c:txPr>
        <c:crossAx val="43902464"/>
        <c:crosses val="autoZero"/>
        <c:auto val="1"/>
        <c:lblAlgn val="ctr"/>
        <c:lblOffset val="100"/>
        <c:noMultiLvlLbl val="0"/>
      </c:catAx>
      <c:valAx>
        <c:axId val="4390246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4390092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control of bowels - Overall</a:t>
            </a:r>
          </a:p>
        </c:rich>
      </c:tx>
      <c:layout>
        <c:manualLayout>
          <c:xMode val="edge"/>
          <c:yMode val="edge"/>
          <c:x val="0.19890525711487464"/>
          <c:y val="6.0487807975817577E-2"/>
        </c:manualLayout>
      </c:layout>
      <c:overlay val="1"/>
    </c:title>
    <c:autoTitleDeleted val="0"/>
    <c:plotArea>
      <c:layout>
        <c:manualLayout>
          <c:layoutTarget val="inner"/>
          <c:xMode val="edge"/>
          <c:yMode val="edge"/>
          <c:x val="0.12451808784153567"/>
          <c:y val="4.5431344750340934E-2"/>
          <c:w val="0.83361179119413786"/>
          <c:h val="0.81305155147340613"/>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22.1% </a:t>
                    </a:r>
                    <a:r>
                      <a:rPr lang="en-US" sz="1050" i="1"/>
                      <a:t>(n=3,209)</a:t>
                    </a:r>
                    <a:endParaRPr lang="en-US" i="1"/>
                  </a:p>
                </c:rich>
              </c:tx>
              <c:dLblPos val="inBase"/>
              <c:showLegendKey val="0"/>
              <c:showVal val="1"/>
              <c:showCatName val="0"/>
              <c:showSerName val="0"/>
              <c:showPercent val="0"/>
              <c:showBubbleSize val="0"/>
            </c:dLbl>
            <c:dLbl>
              <c:idx val="1"/>
              <c:layout>
                <c:manualLayout>
                  <c:x val="0"/>
                  <c:y val="0.10054588017486567"/>
                </c:manualLayout>
              </c:layout>
              <c:tx>
                <c:rich>
                  <a:bodyPr/>
                  <a:lstStyle/>
                  <a:p>
                    <a:r>
                      <a:rPr lang="en-US" sz="1050">
                        <a:solidFill>
                          <a:sysClr val="windowText" lastClr="000000"/>
                        </a:solidFill>
                      </a:rPr>
                      <a:t>10.9% </a:t>
                    </a:r>
                    <a:r>
                      <a:rPr lang="en-US" sz="1050" i="1"/>
                      <a:t>(n=1,582)</a:t>
                    </a:r>
                    <a:endParaRPr lang="en-US" i="1"/>
                  </a:p>
                </c:rich>
              </c:tx>
              <c:dLblPos val="outEnd"/>
              <c:showLegendKey val="0"/>
              <c:showVal val="1"/>
              <c:showCatName val="0"/>
              <c:showSerName val="0"/>
              <c:showPercent val="0"/>
              <c:showBubbleSize val="0"/>
            </c:dLbl>
            <c:dLbl>
              <c:idx val="2"/>
              <c:tx>
                <c:rich>
                  <a:bodyPr/>
                  <a:lstStyle/>
                  <a:p>
                    <a:r>
                      <a:rPr lang="en-US" sz="1050"/>
                      <a:t>67.0% </a:t>
                    </a:r>
                    <a:r>
                      <a:rPr lang="en-US" sz="1050" i="1"/>
                      <a:t>(n=9,734)</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DATA_charts'!$B$51:$B$53</c:f>
              <c:strCache>
                <c:ptCount val="3"/>
                <c:pt idx="0">
                  <c:v>Not at all/a little</c:v>
                </c:pt>
                <c:pt idx="1">
                  <c:v>Somewhat</c:v>
                </c:pt>
                <c:pt idx="2">
                  <c:v>Quite a bit/very much</c:v>
                </c:pt>
              </c:strCache>
            </c:strRef>
          </c:cat>
          <c:val>
            <c:numRef>
              <c:f>'NATIONAL DATA_charts'!$F$51:$F$53</c:f>
              <c:numCache>
                <c:formatCode>0.0%</c:formatCode>
                <c:ptCount val="3"/>
                <c:pt idx="0">
                  <c:v>0.221</c:v>
                </c:pt>
                <c:pt idx="1">
                  <c:v>0.109</c:v>
                </c:pt>
                <c:pt idx="2">
                  <c:v>0.67</c:v>
                </c:pt>
              </c:numCache>
            </c:numRef>
          </c:val>
        </c:ser>
        <c:dLbls>
          <c:showLegendKey val="0"/>
          <c:showVal val="0"/>
          <c:showCatName val="0"/>
          <c:showSerName val="0"/>
          <c:showPercent val="0"/>
          <c:showBubbleSize val="0"/>
        </c:dLbls>
        <c:gapWidth val="0"/>
        <c:axId val="108262912"/>
        <c:axId val="108264448"/>
      </c:barChart>
      <c:catAx>
        <c:axId val="108262912"/>
        <c:scaling>
          <c:orientation val="minMax"/>
        </c:scaling>
        <c:delete val="0"/>
        <c:axPos val="b"/>
        <c:numFmt formatCode="0.0%" sourceLinked="1"/>
        <c:majorTickMark val="out"/>
        <c:minorTickMark val="none"/>
        <c:tickLblPos val="nextTo"/>
        <c:txPr>
          <a:bodyPr/>
          <a:lstStyle/>
          <a:p>
            <a:pPr>
              <a:defRPr sz="900"/>
            </a:pPr>
            <a:endParaRPr lang="en-US"/>
          </a:p>
        </c:txPr>
        <c:crossAx val="108264448"/>
        <c:crosses val="autoZero"/>
        <c:auto val="1"/>
        <c:lblAlgn val="ctr"/>
        <c:lblOffset val="100"/>
        <c:noMultiLvlLbl val="0"/>
      </c:catAx>
      <c:valAx>
        <c:axId val="10826444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26291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swelling</a:t>
            </a:r>
            <a:r>
              <a:rPr lang="en-GB" sz="1200" baseline="0"/>
              <a:t> or cramps </a:t>
            </a:r>
            <a:r>
              <a:rPr lang="en-GB" sz="1200"/>
              <a:t>- Colon</a:t>
            </a:r>
          </a:p>
        </c:rich>
      </c:tx>
      <c:overlay val="0"/>
    </c:title>
    <c:autoTitleDeleted val="0"/>
    <c:plotArea>
      <c:layout>
        <c:manualLayout>
          <c:layoutTarget val="inner"/>
          <c:xMode val="edge"/>
          <c:yMode val="edge"/>
          <c:x val="0.12451808784153567"/>
          <c:y val="0.15351165073348824"/>
          <c:w val="0.83361179119413786"/>
          <c:h val="0.69498451128168826"/>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90.4% </a:t>
                    </a:r>
                    <a:r>
                      <a:rPr lang="en-US" sz="1050" i="1"/>
                      <a:t>(n=11,327)</a:t>
                    </a:r>
                    <a:endParaRPr lang="en-US" i="1"/>
                  </a:p>
                </c:rich>
              </c:tx>
              <c:dLblPos val="ctr"/>
              <c:showLegendKey val="0"/>
              <c:showVal val="1"/>
              <c:showCatName val="0"/>
              <c:showSerName val="0"/>
              <c:showPercent val="0"/>
              <c:showBubbleSize val="0"/>
            </c:dLbl>
            <c:dLbl>
              <c:idx val="1"/>
              <c:tx>
                <c:rich>
                  <a:bodyPr/>
                  <a:lstStyle/>
                  <a:p>
                    <a:r>
                      <a:rPr lang="en-US" sz="1050"/>
                      <a:t>4.3% </a:t>
                    </a:r>
                    <a:r>
                      <a:rPr lang="en-US" sz="1050" i="1"/>
                      <a:t>(n=544)</a:t>
                    </a:r>
                    <a:endParaRPr lang="en-US" i="1"/>
                  </a:p>
                </c:rich>
              </c:tx>
              <c:dLblPos val="outEnd"/>
              <c:showLegendKey val="0"/>
              <c:showVal val="1"/>
              <c:showCatName val="0"/>
              <c:showSerName val="0"/>
              <c:showPercent val="0"/>
              <c:showBubbleSize val="0"/>
            </c:dLbl>
            <c:dLbl>
              <c:idx val="2"/>
              <c:tx>
                <c:rich>
                  <a:bodyPr/>
                  <a:lstStyle/>
                  <a:p>
                    <a:r>
                      <a:rPr lang="en-US" sz="1050"/>
                      <a:t>5.3% </a:t>
                    </a:r>
                    <a:r>
                      <a:rPr lang="en-US" sz="1050" i="1"/>
                      <a:t>(n=658)</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DATA_charts'!$B$45:$B$47</c:f>
              <c:strCache>
                <c:ptCount val="3"/>
                <c:pt idx="0">
                  <c:v>Not at all/a little</c:v>
                </c:pt>
                <c:pt idx="1">
                  <c:v>Somewhat</c:v>
                </c:pt>
                <c:pt idx="2">
                  <c:v>Quite a bit/very much</c:v>
                </c:pt>
              </c:strCache>
            </c:strRef>
          </c:cat>
          <c:val>
            <c:numRef>
              <c:f>'NATIONAL DATA_charts'!$C$45:$C$47</c:f>
              <c:numCache>
                <c:formatCode>0.0%</c:formatCode>
                <c:ptCount val="3"/>
                <c:pt idx="0">
                  <c:v>0.90406257482640273</c:v>
                </c:pt>
                <c:pt idx="1">
                  <c:v>4.3419267299864311E-2</c:v>
                </c:pt>
                <c:pt idx="2">
                  <c:v>5.2518157873732943E-2</c:v>
                </c:pt>
              </c:numCache>
            </c:numRef>
          </c:val>
        </c:ser>
        <c:dLbls>
          <c:showLegendKey val="0"/>
          <c:showVal val="0"/>
          <c:showCatName val="0"/>
          <c:showSerName val="0"/>
          <c:showPercent val="0"/>
          <c:showBubbleSize val="0"/>
        </c:dLbls>
        <c:gapWidth val="0"/>
        <c:axId val="108817408"/>
        <c:axId val="108839680"/>
      </c:barChart>
      <c:catAx>
        <c:axId val="108817408"/>
        <c:scaling>
          <c:orientation val="minMax"/>
        </c:scaling>
        <c:delete val="0"/>
        <c:axPos val="b"/>
        <c:majorTickMark val="out"/>
        <c:minorTickMark val="none"/>
        <c:tickLblPos val="nextTo"/>
        <c:txPr>
          <a:bodyPr/>
          <a:lstStyle/>
          <a:p>
            <a:pPr>
              <a:defRPr sz="900"/>
            </a:pPr>
            <a:endParaRPr lang="en-US"/>
          </a:p>
        </c:txPr>
        <c:crossAx val="108839680"/>
        <c:crosses val="autoZero"/>
        <c:auto val="1"/>
        <c:lblAlgn val="ctr"/>
        <c:lblOffset val="100"/>
        <c:noMultiLvlLbl val="0"/>
      </c:catAx>
      <c:valAx>
        <c:axId val="10883968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81740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swelling</a:t>
            </a:r>
            <a:r>
              <a:rPr lang="en-GB" sz="1200" baseline="0"/>
              <a:t> or cramps </a:t>
            </a:r>
            <a:r>
              <a:rPr lang="en-GB" sz="1200"/>
              <a:t>- Rectosigmoid</a:t>
            </a:r>
          </a:p>
        </c:rich>
      </c:tx>
      <c:layout>
        <c:manualLayout>
          <c:xMode val="edge"/>
          <c:yMode val="edge"/>
          <c:x val="0.30722953123687574"/>
          <c:y val="1.8891988578247129E-2"/>
        </c:manualLayout>
      </c:layout>
      <c:overlay val="1"/>
    </c:title>
    <c:autoTitleDeleted val="0"/>
    <c:plotArea>
      <c:layout>
        <c:manualLayout>
          <c:layoutTarget val="inner"/>
          <c:xMode val="edge"/>
          <c:yMode val="edge"/>
          <c:x val="0.12451808784153567"/>
          <c:y val="0.13652255091728191"/>
          <c:w val="0.83361179119413786"/>
          <c:h val="0.68748230900413598"/>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89.7% </a:t>
                    </a:r>
                    <a:r>
                      <a:rPr lang="en-US" sz="1050" i="1"/>
                      <a:t>(n=1,265)</a:t>
                    </a:r>
                    <a:endParaRPr lang="en-US" i="1"/>
                  </a:p>
                </c:rich>
              </c:tx>
              <c:dLblPos val="ctr"/>
              <c:showLegendKey val="0"/>
              <c:showVal val="1"/>
              <c:showCatName val="0"/>
              <c:showSerName val="0"/>
              <c:showPercent val="0"/>
              <c:showBubbleSize val="0"/>
            </c:dLbl>
            <c:dLbl>
              <c:idx val="1"/>
              <c:tx>
                <c:rich>
                  <a:bodyPr/>
                  <a:lstStyle/>
                  <a:p>
                    <a:r>
                      <a:rPr lang="en-US" sz="1050"/>
                      <a:t>4.3% </a:t>
                    </a:r>
                  </a:p>
                  <a:p>
                    <a:r>
                      <a:rPr lang="en-US" sz="1050" i="1"/>
                      <a:t>(n=60)</a:t>
                    </a:r>
                    <a:endParaRPr lang="en-US" i="1"/>
                  </a:p>
                </c:rich>
              </c:tx>
              <c:dLblPos val="outEnd"/>
              <c:showLegendKey val="0"/>
              <c:showVal val="1"/>
              <c:showCatName val="0"/>
              <c:showSerName val="0"/>
              <c:showPercent val="0"/>
              <c:showBubbleSize val="0"/>
            </c:dLbl>
            <c:dLbl>
              <c:idx val="2"/>
              <c:tx>
                <c:rich>
                  <a:bodyPr/>
                  <a:lstStyle/>
                  <a:p>
                    <a:r>
                      <a:rPr lang="en-US" sz="1050"/>
                      <a:t>6.1%</a:t>
                    </a:r>
                  </a:p>
                  <a:p>
                    <a:r>
                      <a:rPr lang="en-US" sz="1050" i="1"/>
                      <a:t>(n=86)</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DATA_charts'!$B$45:$B$47</c:f>
              <c:strCache>
                <c:ptCount val="3"/>
                <c:pt idx="0">
                  <c:v>Not at all/a little</c:v>
                </c:pt>
                <c:pt idx="1">
                  <c:v>Somewhat</c:v>
                </c:pt>
                <c:pt idx="2">
                  <c:v>Quite a bit/very much</c:v>
                </c:pt>
              </c:strCache>
            </c:strRef>
          </c:cat>
          <c:val>
            <c:numRef>
              <c:f>'NATIONAL DATA_charts'!$D$45:$D$47</c:f>
              <c:numCache>
                <c:formatCode>0.0%</c:formatCode>
                <c:ptCount val="3"/>
                <c:pt idx="0">
                  <c:v>0.8965272856130404</c:v>
                </c:pt>
                <c:pt idx="1">
                  <c:v>4.2523033309709427E-2</c:v>
                </c:pt>
                <c:pt idx="2">
                  <c:v>6.0949681077250177E-2</c:v>
                </c:pt>
              </c:numCache>
            </c:numRef>
          </c:val>
        </c:ser>
        <c:dLbls>
          <c:showLegendKey val="0"/>
          <c:showVal val="0"/>
          <c:showCatName val="0"/>
          <c:showSerName val="0"/>
          <c:showPercent val="0"/>
          <c:showBubbleSize val="0"/>
        </c:dLbls>
        <c:gapWidth val="0"/>
        <c:axId val="108557056"/>
        <c:axId val="108558592"/>
      </c:barChart>
      <c:catAx>
        <c:axId val="108557056"/>
        <c:scaling>
          <c:orientation val="minMax"/>
        </c:scaling>
        <c:delete val="0"/>
        <c:axPos val="b"/>
        <c:numFmt formatCode="0.0%" sourceLinked="1"/>
        <c:majorTickMark val="out"/>
        <c:minorTickMark val="none"/>
        <c:tickLblPos val="nextTo"/>
        <c:txPr>
          <a:bodyPr/>
          <a:lstStyle/>
          <a:p>
            <a:pPr>
              <a:defRPr sz="900"/>
            </a:pPr>
            <a:endParaRPr lang="en-US"/>
          </a:p>
        </c:txPr>
        <c:crossAx val="108558592"/>
        <c:crosses val="autoZero"/>
        <c:auto val="1"/>
        <c:lblAlgn val="ctr"/>
        <c:lblOffset val="100"/>
        <c:noMultiLvlLbl val="0"/>
      </c:catAx>
      <c:valAx>
        <c:axId val="10855859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557056"/>
        <c:crosses val="autoZero"/>
        <c:crossBetween val="between"/>
        <c:majorUnit val="0.2"/>
      </c:valAx>
    </c:plotArea>
    <c:plotVisOnly val="1"/>
    <c:dispBlanksAs val="gap"/>
    <c:showDLblsOverMax val="0"/>
  </c:chart>
  <c:printSettings>
    <c:headerFooter/>
    <c:pageMargins b="0.75" l="0.7" r="0.7" t="0.75" header="0.3" footer="0.3"/>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swelling</a:t>
            </a:r>
            <a:r>
              <a:rPr lang="en-GB" sz="1200" baseline="0"/>
              <a:t> and cramps </a:t>
            </a:r>
            <a:r>
              <a:rPr lang="en-GB" sz="1200"/>
              <a:t>- Overall</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166136110548368"/>
          <c:w val="0.83361179119413786"/>
          <c:h val="0.71780832565897212"/>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89.3% </a:t>
                    </a:r>
                    <a:r>
                      <a:rPr lang="en-US" sz="1050" i="1"/>
                      <a:t>(n=18,007)</a:t>
                    </a:r>
                    <a:endParaRPr lang="en-US" i="1"/>
                  </a:p>
                </c:rich>
              </c:tx>
              <c:spPr/>
              <c:dLblPos val="ctr"/>
              <c:showLegendKey val="0"/>
              <c:showVal val="1"/>
              <c:showCatName val="0"/>
              <c:showSerName val="0"/>
              <c:showPercent val="0"/>
              <c:showBubbleSize val="0"/>
            </c:dLbl>
            <c:dLbl>
              <c:idx val="1"/>
              <c:tx>
                <c:rich>
                  <a:bodyPr/>
                  <a:lstStyle/>
                  <a:p>
                    <a:r>
                      <a:rPr lang="en-US" sz="1050"/>
                      <a:t>4.8% </a:t>
                    </a:r>
                    <a:r>
                      <a:rPr lang="en-US" sz="1050" i="1"/>
                      <a:t>(n=964)</a:t>
                    </a:r>
                    <a:endParaRPr lang="en-US" i="1"/>
                  </a:p>
                </c:rich>
              </c:tx>
              <c:dLblPos val="outEnd"/>
              <c:showLegendKey val="0"/>
              <c:showVal val="1"/>
              <c:showCatName val="0"/>
              <c:showSerName val="0"/>
              <c:showPercent val="0"/>
              <c:showBubbleSize val="0"/>
            </c:dLbl>
            <c:dLbl>
              <c:idx val="2"/>
              <c:tx>
                <c:rich>
                  <a:bodyPr/>
                  <a:lstStyle/>
                  <a:p>
                    <a:r>
                      <a:rPr lang="en-US" sz="1050"/>
                      <a:t>6.0% </a:t>
                    </a:r>
                    <a:r>
                      <a:rPr lang="en-US" sz="1050" i="1"/>
                      <a:t>(n=1,204)</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DATA_charts'!$B$45:$B$47</c:f>
              <c:strCache>
                <c:ptCount val="3"/>
                <c:pt idx="0">
                  <c:v>Not at all/a little</c:v>
                </c:pt>
                <c:pt idx="1">
                  <c:v>Somewhat</c:v>
                </c:pt>
                <c:pt idx="2">
                  <c:v>Quite a bit/very much</c:v>
                </c:pt>
              </c:strCache>
            </c:strRef>
          </c:cat>
          <c:val>
            <c:numRef>
              <c:f>'NATIONAL DATA_charts'!$F$45:$F$47</c:f>
              <c:numCache>
                <c:formatCode>0.0%</c:formatCode>
                <c:ptCount val="3"/>
                <c:pt idx="0">
                  <c:v>0.8925402726146221</c:v>
                </c:pt>
                <c:pt idx="1">
                  <c:v>4.7781908302354396E-2</c:v>
                </c:pt>
                <c:pt idx="2">
                  <c:v>5.9677819083023546E-2</c:v>
                </c:pt>
              </c:numCache>
            </c:numRef>
          </c:val>
        </c:ser>
        <c:dLbls>
          <c:showLegendKey val="0"/>
          <c:showVal val="0"/>
          <c:showCatName val="0"/>
          <c:showSerName val="0"/>
          <c:showPercent val="0"/>
          <c:showBubbleSize val="0"/>
        </c:dLbls>
        <c:gapWidth val="0"/>
        <c:axId val="108599936"/>
        <c:axId val="108605824"/>
      </c:barChart>
      <c:catAx>
        <c:axId val="108599936"/>
        <c:scaling>
          <c:orientation val="minMax"/>
        </c:scaling>
        <c:delete val="0"/>
        <c:axPos val="b"/>
        <c:majorTickMark val="out"/>
        <c:minorTickMark val="none"/>
        <c:tickLblPos val="nextTo"/>
        <c:txPr>
          <a:bodyPr/>
          <a:lstStyle/>
          <a:p>
            <a:pPr>
              <a:defRPr sz="900"/>
            </a:pPr>
            <a:endParaRPr lang="en-US"/>
          </a:p>
        </c:txPr>
        <c:crossAx val="108605824"/>
        <c:crosses val="autoZero"/>
        <c:auto val="1"/>
        <c:lblAlgn val="ctr"/>
        <c:lblOffset val="100"/>
        <c:noMultiLvlLbl val="0"/>
      </c:catAx>
      <c:valAx>
        <c:axId val="10860582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59993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GB" sz="1200" b="1" i="0" baseline="0">
                <a:effectLst/>
              </a:rPr>
              <a:t>Proportion with swelling or cramps - Rectum</a:t>
            </a:r>
            <a:endParaRPr lang="en-GB" sz="1000">
              <a:effectLst/>
            </a:endParaRP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166141773602338"/>
          <c:w val="0.83361179119413786"/>
          <c:h val="0.70253445497862721"/>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86.8% </a:t>
                    </a:r>
                    <a:r>
                      <a:rPr lang="en-US" sz="1050" i="1"/>
                      <a:t>(n=5,415)</a:t>
                    </a:r>
                    <a:endParaRPr lang="en-US" i="1"/>
                  </a:p>
                </c:rich>
              </c:tx>
              <c:spPr/>
              <c:dLblPos val="ctr"/>
              <c:showLegendKey val="0"/>
              <c:showVal val="1"/>
              <c:showCatName val="0"/>
              <c:showSerName val="0"/>
              <c:showPercent val="0"/>
              <c:showBubbleSize val="0"/>
            </c:dLbl>
            <c:dLbl>
              <c:idx val="1"/>
              <c:tx>
                <c:rich>
                  <a:bodyPr/>
                  <a:lstStyle/>
                  <a:p>
                    <a:r>
                      <a:rPr lang="en-US" sz="1050"/>
                      <a:t>5.8% </a:t>
                    </a:r>
                    <a:r>
                      <a:rPr lang="en-US" sz="1050" i="1"/>
                      <a:t>(n=360)</a:t>
                    </a:r>
                    <a:endParaRPr lang="en-US" i="1"/>
                  </a:p>
                </c:rich>
              </c:tx>
              <c:dLblPos val="outEnd"/>
              <c:showLegendKey val="0"/>
              <c:showVal val="1"/>
              <c:showCatName val="0"/>
              <c:showSerName val="0"/>
              <c:showPercent val="0"/>
              <c:showBubbleSize val="0"/>
            </c:dLbl>
            <c:dLbl>
              <c:idx val="2"/>
              <c:tx>
                <c:rich>
                  <a:bodyPr/>
                  <a:lstStyle/>
                  <a:p>
                    <a:r>
                      <a:rPr lang="en-US" sz="1050"/>
                      <a:t>7.4% </a:t>
                    </a:r>
                    <a:r>
                      <a:rPr lang="en-US" sz="1050" i="1"/>
                      <a:t>(n=460)</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DATA_charts'!$B$45:$B$47</c:f>
              <c:strCache>
                <c:ptCount val="3"/>
                <c:pt idx="0">
                  <c:v>Not at all/a little</c:v>
                </c:pt>
                <c:pt idx="1">
                  <c:v>Somewhat</c:v>
                </c:pt>
                <c:pt idx="2">
                  <c:v>Quite a bit/very much</c:v>
                </c:pt>
              </c:strCache>
            </c:strRef>
          </c:cat>
          <c:val>
            <c:numRef>
              <c:f>'NATIONAL DATA_charts'!$E$45:$E$47</c:f>
              <c:numCache>
                <c:formatCode>0.0%</c:formatCode>
                <c:ptCount val="3"/>
                <c:pt idx="0">
                  <c:v>0.86848436246992777</c:v>
                </c:pt>
                <c:pt idx="1">
                  <c:v>5.7738572574178026E-2</c:v>
                </c:pt>
                <c:pt idx="2">
                  <c:v>7.3777064955894145E-2</c:v>
                </c:pt>
              </c:numCache>
            </c:numRef>
          </c:val>
        </c:ser>
        <c:dLbls>
          <c:showLegendKey val="0"/>
          <c:showVal val="0"/>
          <c:showCatName val="0"/>
          <c:showSerName val="0"/>
          <c:showPercent val="0"/>
          <c:showBubbleSize val="0"/>
        </c:dLbls>
        <c:gapWidth val="0"/>
        <c:axId val="108745472"/>
        <c:axId val="108747008"/>
      </c:barChart>
      <c:catAx>
        <c:axId val="108745472"/>
        <c:scaling>
          <c:orientation val="minMax"/>
        </c:scaling>
        <c:delete val="0"/>
        <c:axPos val="b"/>
        <c:majorTickMark val="out"/>
        <c:minorTickMark val="none"/>
        <c:tickLblPos val="nextTo"/>
        <c:txPr>
          <a:bodyPr/>
          <a:lstStyle/>
          <a:p>
            <a:pPr>
              <a:defRPr sz="900"/>
            </a:pPr>
            <a:endParaRPr lang="en-US"/>
          </a:p>
        </c:txPr>
        <c:crossAx val="108747008"/>
        <c:crosses val="autoZero"/>
        <c:auto val="1"/>
        <c:lblAlgn val="ctr"/>
        <c:lblOffset val="100"/>
        <c:noMultiLvlLbl val="0"/>
      </c:catAx>
      <c:valAx>
        <c:axId val="10874700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74547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Response rates by tumour type</a:t>
            </a:r>
          </a:p>
        </c:rich>
      </c:tx>
      <c:overlay val="0"/>
    </c:title>
    <c:autoTitleDeleted val="0"/>
    <c:plotArea>
      <c:layout>
        <c:manualLayout>
          <c:layoutTarget val="inner"/>
          <c:xMode val="edge"/>
          <c:yMode val="edge"/>
          <c:x val="0.20280667919056972"/>
          <c:y val="0.19742607174103238"/>
          <c:w val="0.687228372744768"/>
          <c:h val="0.65404316127150774"/>
        </c:manualLayout>
      </c:layout>
      <c:barChart>
        <c:barDir val="bar"/>
        <c:grouping val="clustered"/>
        <c:varyColors val="0"/>
        <c:ser>
          <c:idx val="0"/>
          <c:order val="0"/>
          <c:invertIfNegative val="0"/>
          <c:dLbls>
            <c:txPr>
              <a:bodyPr/>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'RESPONSE RATES data'!$C$15:$C$17</c:f>
              <c:strCache>
                <c:ptCount val="3"/>
                <c:pt idx="0">
                  <c:v>Rectum</c:v>
                </c:pt>
                <c:pt idx="1">
                  <c:v>Rectosigmoid</c:v>
                </c:pt>
                <c:pt idx="2">
                  <c:v>Colon</c:v>
                </c:pt>
              </c:strCache>
            </c:strRef>
          </c:cat>
          <c:val>
            <c:numRef>
              <c:f>'RESPONSE RATES data'!$G$15:$G$17</c:f>
              <c:numCache>
                <c:formatCode>0.0%</c:formatCode>
                <c:ptCount val="3"/>
                <c:pt idx="0">
                  <c:v>0.64226942212016835</c:v>
                </c:pt>
                <c:pt idx="1">
                  <c:v>0.65200517464424323</c:v>
                </c:pt>
                <c:pt idx="2">
                  <c:v>0.62578355457227142</c:v>
                </c:pt>
              </c:numCache>
            </c:numRef>
          </c:val>
        </c:ser>
        <c:dLbls>
          <c:showLegendKey val="0"/>
          <c:showVal val="0"/>
          <c:showCatName val="0"/>
          <c:showSerName val="0"/>
          <c:showPercent val="0"/>
          <c:showBubbleSize val="0"/>
        </c:dLbls>
        <c:gapWidth val="60"/>
        <c:axId val="103328768"/>
        <c:axId val="103031552"/>
      </c:barChart>
      <c:catAx>
        <c:axId val="103328768"/>
        <c:scaling>
          <c:orientation val="minMax"/>
        </c:scaling>
        <c:delete val="0"/>
        <c:axPos val="l"/>
        <c:majorTickMark val="out"/>
        <c:minorTickMark val="none"/>
        <c:tickLblPos val="nextTo"/>
        <c:crossAx val="103031552"/>
        <c:crosses val="autoZero"/>
        <c:auto val="1"/>
        <c:lblAlgn val="ctr"/>
        <c:lblOffset val="100"/>
        <c:noMultiLvlLbl val="0"/>
      </c:catAx>
      <c:valAx>
        <c:axId val="103031552"/>
        <c:scaling>
          <c:orientation val="minMax"/>
          <c:max val="0.8"/>
        </c:scaling>
        <c:delete val="0"/>
        <c:axPos val="b"/>
        <c:majorGridlines>
          <c:spPr>
            <a:ln>
              <a:solidFill>
                <a:schemeClr val="bg1">
                  <a:lumMod val="85000"/>
                </a:schemeClr>
              </a:solidFill>
            </a:ln>
          </c:spPr>
        </c:majorGridlines>
        <c:numFmt formatCode="0.0%" sourceLinked="1"/>
        <c:majorTickMark val="out"/>
        <c:minorTickMark val="none"/>
        <c:tickLblPos val="nextTo"/>
        <c:crossAx val="103328768"/>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aseline="0"/>
              <a:t>Proportion losing weight </a:t>
            </a:r>
            <a:r>
              <a:rPr lang="en-GB" sz="1200"/>
              <a:t>- Colon</a:t>
            </a:r>
          </a:p>
        </c:rich>
      </c:tx>
      <c:layout>
        <c:manualLayout>
          <c:xMode val="edge"/>
          <c:yMode val="edge"/>
          <c:x val="0.22527697140128006"/>
          <c:y val="1.3856396717477043E-2"/>
        </c:manualLayout>
      </c:layout>
      <c:overlay val="1"/>
    </c:title>
    <c:autoTitleDeleted val="0"/>
    <c:plotArea>
      <c:layout>
        <c:manualLayout>
          <c:layoutTarget val="inner"/>
          <c:xMode val="edge"/>
          <c:yMode val="edge"/>
          <c:x val="0.12451808784153567"/>
          <c:y val="0.14258647290507756"/>
          <c:w val="0.83361179119413786"/>
          <c:h val="0.7004471983755132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96.2% </a:t>
                    </a:r>
                    <a:r>
                      <a:rPr lang="en-US" sz="1050" i="1"/>
                      <a:t>(n=11,861)</a:t>
                    </a:r>
                    <a:endParaRPr lang="en-US" i="1"/>
                  </a:p>
                </c:rich>
              </c:tx>
              <c:dLblPos val="ctr"/>
              <c:showLegendKey val="0"/>
              <c:showVal val="1"/>
              <c:showCatName val="0"/>
              <c:showSerName val="0"/>
              <c:showPercent val="0"/>
              <c:showBubbleSize val="0"/>
            </c:dLbl>
            <c:dLbl>
              <c:idx val="1"/>
              <c:tx>
                <c:rich>
                  <a:bodyPr/>
                  <a:lstStyle/>
                  <a:p>
                    <a:r>
                      <a:rPr lang="en-US" sz="1050"/>
                      <a:t>1.9% </a:t>
                    </a:r>
                    <a:r>
                      <a:rPr lang="en-US" sz="1050" i="1"/>
                      <a:t>(n=229)</a:t>
                    </a:r>
                    <a:endParaRPr lang="en-US" i="1"/>
                  </a:p>
                </c:rich>
              </c:tx>
              <c:dLblPos val="outEnd"/>
              <c:showLegendKey val="0"/>
              <c:showVal val="1"/>
              <c:showCatName val="0"/>
              <c:showSerName val="0"/>
              <c:showPercent val="0"/>
              <c:showBubbleSize val="0"/>
            </c:dLbl>
            <c:dLbl>
              <c:idx val="2"/>
              <c:tx>
                <c:rich>
                  <a:bodyPr/>
                  <a:lstStyle/>
                  <a:p>
                    <a:r>
                      <a:rPr lang="en-US" sz="1050"/>
                      <a:t>1.9% </a:t>
                    </a:r>
                    <a:r>
                      <a:rPr lang="en-US" sz="1050" i="1"/>
                      <a:t>(n=236)</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DATA_charts'!$B$48:$B$50</c:f>
              <c:strCache>
                <c:ptCount val="3"/>
                <c:pt idx="0">
                  <c:v>Not at all/a little</c:v>
                </c:pt>
                <c:pt idx="1">
                  <c:v>Somewhat</c:v>
                </c:pt>
                <c:pt idx="2">
                  <c:v>Quite a bit/very much</c:v>
                </c:pt>
              </c:strCache>
            </c:strRef>
          </c:cat>
          <c:val>
            <c:numRef>
              <c:f>'NATIONAL DATA_charts'!$C$48:$C$50</c:f>
              <c:numCache>
                <c:formatCode>0.0%</c:formatCode>
                <c:ptCount val="3"/>
                <c:pt idx="0">
                  <c:v>0.96227486613662172</c:v>
                </c:pt>
                <c:pt idx="1">
                  <c:v>1.8578614311212074E-2</c:v>
                </c:pt>
                <c:pt idx="2">
                  <c:v>1.9146519552166154E-2</c:v>
                </c:pt>
              </c:numCache>
            </c:numRef>
          </c:val>
        </c:ser>
        <c:dLbls>
          <c:showLegendKey val="0"/>
          <c:showVal val="0"/>
          <c:showCatName val="0"/>
          <c:showSerName val="0"/>
          <c:showPercent val="0"/>
          <c:showBubbleSize val="0"/>
        </c:dLbls>
        <c:gapWidth val="0"/>
        <c:axId val="108787968"/>
        <c:axId val="108863488"/>
      </c:barChart>
      <c:catAx>
        <c:axId val="108787968"/>
        <c:scaling>
          <c:orientation val="minMax"/>
        </c:scaling>
        <c:delete val="0"/>
        <c:axPos val="b"/>
        <c:majorTickMark val="out"/>
        <c:minorTickMark val="none"/>
        <c:tickLblPos val="nextTo"/>
        <c:txPr>
          <a:bodyPr/>
          <a:lstStyle/>
          <a:p>
            <a:pPr>
              <a:defRPr sz="900"/>
            </a:pPr>
            <a:endParaRPr lang="en-US"/>
          </a:p>
        </c:txPr>
        <c:crossAx val="108863488"/>
        <c:crosses val="autoZero"/>
        <c:auto val="1"/>
        <c:lblAlgn val="ctr"/>
        <c:lblOffset val="100"/>
        <c:noMultiLvlLbl val="0"/>
      </c:catAx>
      <c:valAx>
        <c:axId val="10886348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78796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losing weight - Rectosigmoid</a:t>
            </a:r>
          </a:p>
        </c:rich>
      </c:tx>
      <c:layout>
        <c:manualLayout>
          <c:xMode val="edge"/>
          <c:yMode val="edge"/>
          <c:x val="0.26282376042514682"/>
          <c:y val="3.0244064416867857E-2"/>
        </c:manualLayout>
      </c:layout>
      <c:overlay val="1"/>
    </c:title>
    <c:autoTitleDeleted val="0"/>
    <c:plotArea>
      <c:layout>
        <c:manualLayout>
          <c:layoutTarget val="inner"/>
          <c:xMode val="edge"/>
          <c:yMode val="edge"/>
          <c:x val="0.12451808784153567"/>
          <c:y val="0.1207362493058898"/>
          <c:w val="0.83361179119413786"/>
          <c:h val="0.70044719837551328"/>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95.8% </a:t>
                    </a:r>
                    <a:r>
                      <a:rPr lang="en-US" sz="1050" i="1"/>
                      <a:t>(n=1,321)</a:t>
                    </a:r>
                    <a:endParaRPr lang="en-US" i="1"/>
                  </a:p>
                </c:rich>
              </c:tx>
              <c:dLblPos val="ctr"/>
              <c:showLegendKey val="0"/>
              <c:showVal val="1"/>
              <c:showCatName val="0"/>
              <c:showSerName val="0"/>
              <c:showPercent val="0"/>
              <c:showBubbleSize val="0"/>
            </c:dLbl>
            <c:dLbl>
              <c:idx val="1"/>
              <c:tx>
                <c:rich>
                  <a:bodyPr/>
                  <a:lstStyle/>
                  <a:p>
                    <a:r>
                      <a:rPr lang="en-US" sz="1050"/>
                      <a:t>2.0% </a:t>
                    </a:r>
                  </a:p>
                  <a:p>
                    <a:r>
                      <a:rPr lang="en-US" sz="1050" i="1"/>
                      <a:t>(n=28)</a:t>
                    </a:r>
                    <a:endParaRPr lang="en-US" i="1"/>
                  </a:p>
                </c:rich>
              </c:tx>
              <c:dLblPos val="outEnd"/>
              <c:showLegendKey val="0"/>
              <c:showVal val="1"/>
              <c:showCatName val="0"/>
              <c:showSerName val="0"/>
              <c:showPercent val="0"/>
              <c:showBubbleSize val="0"/>
            </c:dLbl>
            <c:dLbl>
              <c:idx val="2"/>
              <c:tx>
                <c:rich>
                  <a:bodyPr/>
                  <a:lstStyle/>
                  <a:p>
                    <a:r>
                      <a:rPr lang="en-US" sz="1050"/>
                      <a:t>2.2%</a:t>
                    </a:r>
                  </a:p>
                  <a:p>
                    <a:r>
                      <a:rPr lang="en-US" sz="1050" i="1"/>
                      <a:t>(n=30)</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DATA_charts'!$B$48:$B$50</c:f>
              <c:strCache>
                <c:ptCount val="3"/>
                <c:pt idx="0">
                  <c:v>Not at all/a little</c:v>
                </c:pt>
                <c:pt idx="1">
                  <c:v>Somewhat</c:v>
                </c:pt>
                <c:pt idx="2">
                  <c:v>Quite a bit/very much</c:v>
                </c:pt>
              </c:strCache>
            </c:strRef>
          </c:cat>
          <c:val>
            <c:numRef>
              <c:f>'NATIONAL DATA_charts'!$D$48:$D$50</c:f>
              <c:numCache>
                <c:formatCode>0.0%</c:formatCode>
                <c:ptCount val="3"/>
                <c:pt idx="0">
                  <c:v>0.95794053662073964</c:v>
                </c:pt>
                <c:pt idx="1">
                  <c:v>2.030456852791878E-2</c:v>
                </c:pt>
                <c:pt idx="2">
                  <c:v>2.1754894851341553E-2</c:v>
                </c:pt>
              </c:numCache>
            </c:numRef>
          </c:val>
        </c:ser>
        <c:dLbls>
          <c:showLegendKey val="0"/>
          <c:showVal val="0"/>
          <c:showCatName val="0"/>
          <c:showSerName val="0"/>
          <c:showPercent val="0"/>
          <c:showBubbleSize val="0"/>
        </c:dLbls>
        <c:gapWidth val="0"/>
        <c:axId val="108892160"/>
        <c:axId val="108893696"/>
      </c:barChart>
      <c:catAx>
        <c:axId val="108892160"/>
        <c:scaling>
          <c:orientation val="minMax"/>
        </c:scaling>
        <c:delete val="0"/>
        <c:axPos val="b"/>
        <c:majorTickMark val="out"/>
        <c:minorTickMark val="none"/>
        <c:tickLblPos val="nextTo"/>
        <c:txPr>
          <a:bodyPr/>
          <a:lstStyle/>
          <a:p>
            <a:pPr>
              <a:defRPr sz="900"/>
            </a:pPr>
            <a:endParaRPr lang="en-US"/>
          </a:p>
        </c:txPr>
        <c:crossAx val="108893696"/>
        <c:crosses val="autoZero"/>
        <c:auto val="1"/>
        <c:lblAlgn val="ctr"/>
        <c:lblOffset val="100"/>
        <c:noMultiLvlLbl val="0"/>
      </c:catAx>
      <c:valAx>
        <c:axId val="10889369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892160"/>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losing weight - overall</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4258647290507756"/>
          <c:w val="0.83361179119413786"/>
          <c:h val="0.69707202702545767"/>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rot="0" vert="horz"/>
                  <a:lstStyle/>
                  <a:p>
                    <a:pPr>
                      <a:defRPr sz="1050" b="0">
                        <a:solidFill>
                          <a:schemeClr val="bg1"/>
                        </a:solidFill>
                      </a:defRPr>
                    </a:pPr>
                    <a:r>
                      <a:rPr lang="en-US" sz="1050"/>
                      <a:t>95.9% </a:t>
                    </a:r>
                    <a:r>
                      <a:rPr lang="en-US" sz="1050" i="1"/>
                      <a:t>(n=19,043)</a:t>
                    </a:r>
                    <a:endParaRPr lang="en-US" i="1"/>
                  </a:p>
                </c:rich>
              </c:tx>
              <c:spPr/>
              <c:dLblPos val="ctr"/>
              <c:showLegendKey val="0"/>
              <c:showVal val="1"/>
              <c:showCatName val="0"/>
              <c:showSerName val="0"/>
              <c:showPercent val="0"/>
              <c:showBubbleSize val="0"/>
            </c:dLbl>
            <c:dLbl>
              <c:idx val="1"/>
              <c:tx>
                <c:rich>
                  <a:bodyPr/>
                  <a:lstStyle/>
                  <a:p>
                    <a:r>
                      <a:rPr lang="en-US" sz="1050"/>
                      <a:t>2.0% </a:t>
                    </a:r>
                    <a:r>
                      <a:rPr lang="en-US" sz="1050" i="1"/>
                      <a:t>(n=405)</a:t>
                    </a:r>
                    <a:endParaRPr lang="en-US" i="1"/>
                  </a:p>
                </c:rich>
              </c:tx>
              <c:dLblPos val="outEnd"/>
              <c:showLegendKey val="0"/>
              <c:showVal val="1"/>
              <c:showCatName val="0"/>
              <c:showSerName val="0"/>
              <c:showPercent val="0"/>
              <c:showBubbleSize val="0"/>
            </c:dLbl>
            <c:dLbl>
              <c:idx val="2"/>
              <c:tx>
                <c:rich>
                  <a:bodyPr/>
                  <a:lstStyle/>
                  <a:p>
                    <a:r>
                      <a:rPr lang="en-US" sz="1050"/>
                      <a:t>2.0% </a:t>
                    </a:r>
                    <a:r>
                      <a:rPr lang="en-US" sz="1050" i="1"/>
                      <a:t>(n=402)</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DATA_charts'!$B$48:$B$50</c:f>
              <c:strCache>
                <c:ptCount val="3"/>
                <c:pt idx="0">
                  <c:v>Not at all/a little</c:v>
                </c:pt>
                <c:pt idx="1">
                  <c:v>Somewhat</c:v>
                </c:pt>
                <c:pt idx="2">
                  <c:v>Quite a bit/very much</c:v>
                </c:pt>
              </c:strCache>
            </c:strRef>
          </c:cat>
          <c:val>
            <c:numRef>
              <c:f>'NATIONAL DATA_charts'!$F$48:$F$50</c:f>
              <c:numCache>
                <c:formatCode>0.0%</c:formatCode>
                <c:ptCount val="3"/>
                <c:pt idx="0">
                  <c:v>0.95934508816120911</c:v>
                </c:pt>
                <c:pt idx="1">
                  <c:v>2.0403022670025188E-2</c:v>
                </c:pt>
                <c:pt idx="2">
                  <c:v>2.0251889168765743E-2</c:v>
                </c:pt>
              </c:numCache>
            </c:numRef>
          </c:val>
        </c:ser>
        <c:dLbls>
          <c:showLegendKey val="0"/>
          <c:showVal val="0"/>
          <c:showCatName val="0"/>
          <c:showSerName val="0"/>
          <c:showPercent val="0"/>
          <c:showBubbleSize val="0"/>
        </c:dLbls>
        <c:gapWidth val="0"/>
        <c:axId val="108926848"/>
        <c:axId val="108928384"/>
      </c:barChart>
      <c:catAx>
        <c:axId val="108926848"/>
        <c:scaling>
          <c:orientation val="minMax"/>
        </c:scaling>
        <c:delete val="0"/>
        <c:axPos val="b"/>
        <c:majorTickMark val="out"/>
        <c:minorTickMark val="none"/>
        <c:tickLblPos val="nextTo"/>
        <c:txPr>
          <a:bodyPr/>
          <a:lstStyle/>
          <a:p>
            <a:pPr>
              <a:defRPr sz="900"/>
            </a:pPr>
            <a:endParaRPr lang="en-US"/>
          </a:p>
        </c:txPr>
        <c:crossAx val="108928384"/>
        <c:crosses val="autoZero"/>
        <c:auto val="1"/>
        <c:lblAlgn val="ctr"/>
        <c:lblOffset val="100"/>
        <c:noMultiLvlLbl val="0"/>
      </c:catAx>
      <c:valAx>
        <c:axId val="10892838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92684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losing weight - Rectum</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712391700528062"/>
          <c:w val="0.83361179119413786"/>
          <c:h val="0.70253458292525461"/>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95.4% </a:t>
                    </a:r>
                    <a:r>
                      <a:rPr lang="en-US" sz="1050" i="1"/>
                      <a:t>(n=5,861)</a:t>
                    </a:r>
                    <a:endParaRPr lang="en-US" i="1"/>
                  </a:p>
                </c:rich>
              </c:tx>
              <c:spPr/>
              <c:dLblPos val="ctr"/>
              <c:showLegendKey val="0"/>
              <c:showVal val="1"/>
              <c:showCatName val="0"/>
              <c:showSerName val="0"/>
              <c:showPercent val="0"/>
              <c:showBubbleSize val="0"/>
            </c:dLbl>
            <c:dLbl>
              <c:idx val="1"/>
              <c:tx>
                <c:rich>
                  <a:bodyPr/>
                  <a:lstStyle/>
                  <a:p>
                    <a:r>
                      <a:rPr lang="en-US" sz="1050"/>
                      <a:t>2.4% </a:t>
                    </a:r>
                    <a:r>
                      <a:rPr lang="en-US" sz="1050" i="1"/>
                      <a:t>(n=148)</a:t>
                    </a:r>
                    <a:endParaRPr lang="en-US" i="1"/>
                  </a:p>
                </c:rich>
              </c:tx>
              <c:dLblPos val="outEnd"/>
              <c:showLegendKey val="0"/>
              <c:showVal val="1"/>
              <c:showCatName val="0"/>
              <c:showSerName val="0"/>
              <c:showPercent val="0"/>
              <c:showBubbleSize val="0"/>
            </c:dLbl>
            <c:dLbl>
              <c:idx val="2"/>
              <c:tx>
                <c:rich>
                  <a:bodyPr/>
                  <a:lstStyle/>
                  <a:p>
                    <a:r>
                      <a:rPr lang="en-US" sz="1050"/>
                      <a:t>2.2% </a:t>
                    </a:r>
                    <a:r>
                      <a:rPr lang="en-US" sz="1050" i="1"/>
                      <a:t>(n=136)</a:t>
                    </a:r>
                    <a:endParaRPr lang="en-US" i="1"/>
                  </a:p>
                </c:rich>
              </c:tx>
              <c:dLblPos val="inBase"/>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DATA_charts'!$B$48:$B$50</c:f>
              <c:strCache>
                <c:ptCount val="3"/>
                <c:pt idx="0">
                  <c:v>Not at all/a little</c:v>
                </c:pt>
                <c:pt idx="1">
                  <c:v>Somewhat</c:v>
                </c:pt>
                <c:pt idx="2">
                  <c:v>Quite a bit/very much</c:v>
                </c:pt>
              </c:strCache>
            </c:strRef>
          </c:cat>
          <c:val>
            <c:numRef>
              <c:f>'NATIONAL DATA_charts'!$E$48:$E$50</c:f>
              <c:numCache>
                <c:formatCode>0.0%</c:formatCode>
                <c:ptCount val="3"/>
                <c:pt idx="0">
                  <c:v>0.95378356387306751</c:v>
                </c:pt>
                <c:pt idx="1">
                  <c:v>2.4084621643612695E-2</c:v>
                </c:pt>
                <c:pt idx="2">
                  <c:v>2.2131814483319773E-2</c:v>
                </c:pt>
              </c:numCache>
            </c:numRef>
          </c:val>
        </c:ser>
        <c:dLbls>
          <c:showLegendKey val="0"/>
          <c:showVal val="0"/>
          <c:showCatName val="0"/>
          <c:showSerName val="0"/>
          <c:showPercent val="0"/>
          <c:showBubbleSize val="0"/>
        </c:dLbls>
        <c:gapWidth val="0"/>
        <c:axId val="108978176"/>
        <c:axId val="108979712"/>
      </c:barChart>
      <c:catAx>
        <c:axId val="108978176"/>
        <c:scaling>
          <c:orientation val="minMax"/>
        </c:scaling>
        <c:delete val="0"/>
        <c:axPos val="b"/>
        <c:majorTickMark val="out"/>
        <c:minorTickMark val="none"/>
        <c:tickLblPos val="nextTo"/>
        <c:txPr>
          <a:bodyPr/>
          <a:lstStyle/>
          <a:p>
            <a:pPr>
              <a:defRPr sz="900"/>
            </a:pPr>
            <a:endParaRPr lang="en-US"/>
          </a:p>
        </c:txPr>
        <c:crossAx val="108979712"/>
        <c:crosses val="autoZero"/>
        <c:auto val="1"/>
        <c:lblAlgn val="ctr"/>
        <c:lblOffset val="100"/>
        <c:noMultiLvlLbl val="0"/>
      </c:catAx>
      <c:valAx>
        <c:axId val="10897971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97817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digesting food well - Colon</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3.0760669906442349E-2"/>
          <c:w val="0.83361179119413786"/>
          <c:h val="0.8117857009211934"/>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layout>
                <c:manualLayout>
                  <c:x val="0"/>
                  <c:y val="0.19017125110664021"/>
                </c:manualLayout>
              </c:layout>
              <c:tx>
                <c:rich>
                  <a:bodyPr/>
                  <a:lstStyle/>
                  <a:p>
                    <a:r>
                      <a:rPr lang="en-US" sz="1050"/>
                      <a:t>20.5% </a:t>
                    </a:r>
                    <a:r>
                      <a:rPr lang="en-US" sz="1050" i="1"/>
                      <a:t>(n=2,599)</a:t>
                    </a:r>
                    <a:endParaRPr lang="en-US" i="1"/>
                  </a:p>
                </c:rich>
              </c:tx>
              <c:dLblPos val="outEnd"/>
              <c:showLegendKey val="0"/>
              <c:showVal val="1"/>
              <c:showCatName val="0"/>
              <c:showSerName val="0"/>
              <c:showPercent val="0"/>
              <c:showBubbleSize val="0"/>
            </c:dLbl>
            <c:dLbl>
              <c:idx val="1"/>
              <c:layout>
                <c:manualLayout>
                  <c:x val="0"/>
                  <c:y val="2.3846160345712995E-2"/>
                </c:manualLayout>
              </c:layout>
              <c:tx>
                <c:rich>
                  <a:bodyPr/>
                  <a:lstStyle/>
                  <a:p>
                    <a:r>
                      <a:rPr lang="en-US" sz="1050"/>
                      <a:t>6.7% </a:t>
                    </a:r>
                    <a:r>
                      <a:rPr lang="en-US" sz="1050" i="1"/>
                      <a:t>(n=846)</a:t>
                    </a:r>
                    <a:endParaRPr lang="en-US" i="1"/>
                  </a:p>
                </c:rich>
              </c:tx>
              <c:dLblPos val="outEnd"/>
              <c:showLegendKey val="0"/>
              <c:showVal val="1"/>
              <c:showCatName val="0"/>
              <c:showSerName val="0"/>
              <c:showPercent val="0"/>
              <c:showBubbleSize val="0"/>
            </c:dLbl>
            <c:dLbl>
              <c:idx val="2"/>
              <c:tx>
                <c:rich>
                  <a:bodyPr/>
                  <a:lstStyle/>
                  <a:p>
                    <a:r>
                      <a:rPr lang="en-US" sz="1050"/>
                      <a:t>72.8% </a:t>
                    </a:r>
                    <a:r>
                      <a:rPr lang="en-US" sz="1050" i="1"/>
                      <a:t>(n=9,240)</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DATA_charts'!$B$54:$B$56</c:f>
              <c:strCache>
                <c:ptCount val="3"/>
                <c:pt idx="0">
                  <c:v>Not at all/a little</c:v>
                </c:pt>
                <c:pt idx="1">
                  <c:v>Somewhat</c:v>
                </c:pt>
                <c:pt idx="2">
                  <c:v>Quite a bit/very much</c:v>
                </c:pt>
              </c:strCache>
            </c:strRef>
          </c:cat>
          <c:val>
            <c:numRef>
              <c:f>'NATIONAL DATA_charts'!$C$54:$C$56</c:f>
              <c:numCache>
                <c:formatCode>0.0%</c:formatCode>
                <c:ptCount val="3"/>
                <c:pt idx="0">
                  <c:v>0.20488766259361452</c:v>
                </c:pt>
                <c:pt idx="1">
                  <c:v>6.6692944422546321E-2</c:v>
                </c:pt>
                <c:pt idx="2">
                  <c:v>0.72841939298383918</c:v>
                </c:pt>
              </c:numCache>
            </c:numRef>
          </c:val>
        </c:ser>
        <c:dLbls>
          <c:showLegendKey val="0"/>
          <c:showVal val="0"/>
          <c:showCatName val="0"/>
          <c:showSerName val="0"/>
          <c:showPercent val="0"/>
          <c:showBubbleSize val="0"/>
        </c:dLbls>
        <c:gapWidth val="0"/>
        <c:axId val="109073920"/>
        <c:axId val="109075456"/>
      </c:barChart>
      <c:catAx>
        <c:axId val="109073920"/>
        <c:scaling>
          <c:orientation val="minMax"/>
        </c:scaling>
        <c:delete val="0"/>
        <c:axPos val="b"/>
        <c:majorTickMark val="out"/>
        <c:minorTickMark val="none"/>
        <c:tickLblPos val="nextTo"/>
        <c:txPr>
          <a:bodyPr/>
          <a:lstStyle/>
          <a:p>
            <a:pPr>
              <a:defRPr sz="900"/>
            </a:pPr>
            <a:endParaRPr lang="en-US"/>
          </a:p>
        </c:txPr>
        <c:crossAx val="109075456"/>
        <c:crosses val="autoZero"/>
        <c:auto val="1"/>
        <c:lblAlgn val="ctr"/>
        <c:lblOffset val="100"/>
        <c:noMultiLvlLbl val="0"/>
      </c:catAx>
      <c:valAx>
        <c:axId val="10907545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073920"/>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digesting food well - Rectosigmoid</a:t>
            </a:r>
          </a:p>
        </c:rich>
      </c:tx>
      <c:layout>
        <c:manualLayout>
          <c:xMode val="edge"/>
          <c:yMode val="edge"/>
          <c:x val="0.18096182845379652"/>
          <c:y val="4.9485453614311066E-2"/>
        </c:manualLayout>
      </c:layout>
      <c:overlay val="1"/>
    </c:title>
    <c:autoTitleDeleted val="0"/>
    <c:plotArea>
      <c:layout>
        <c:manualLayout>
          <c:layoutTarget val="inner"/>
          <c:xMode val="edge"/>
          <c:yMode val="edge"/>
          <c:x val="0.12451808784153567"/>
          <c:y val="4.5431344750340934E-2"/>
          <c:w val="0.83361179119413786"/>
          <c:h val="0.80212643967381225"/>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0"/>
                  <c:y val="0.16963812529837025"/>
                </c:manualLayout>
              </c:layout>
              <c:tx>
                <c:rich>
                  <a:bodyPr/>
                  <a:lstStyle/>
                  <a:p>
                    <a:r>
                      <a:rPr lang="en-US" sz="1050"/>
                      <a:t>18.9% </a:t>
                    </a:r>
                    <a:r>
                      <a:rPr lang="en-US" sz="1050" i="1"/>
                      <a:t>(n=266)</a:t>
                    </a:r>
                    <a:endParaRPr lang="en-US" i="1"/>
                  </a:p>
                </c:rich>
              </c:tx>
              <c:dLblPos val="outEnd"/>
              <c:showLegendKey val="0"/>
              <c:showVal val="1"/>
              <c:showCatName val="0"/>
              <c:showSerName val="0"/>
              <c:showPercent val="0"/>
              <c:showBubbleSize val="0"/>
            </c:dLbl>
            <c:dLbl>
              <c:idx val="1"/>
              <c:layout>
                <c:manualLayout>
                  <c:x val="0"/>
                  <c:y val="2.3846160345712995E-2"/>
                </c:manualLayout>
              </c:layout>
              <c:tx>
                <c:rich>
                  <a:bodyPr/>
                  <a:lstStyle/>
                  <a:p>
                    <a:r>
                      <a:rPr lang="en-US" sz="1050"/>
                      <a:t>6.5%</a:t>
                    </a:r>
                  </a:p>
                  <a:p>
                    <a:r>
                      <a:rPr lang="en-US" sz="1050" i="1"/>
                      <a:t>(n=91)</a:t>
                    </a:r>
                    <a:endParaRPr lang="en-US" i="1"/>
                  </a:p>
                </c:rich>
              </c:tx>
              <c:dLblPos val="outEnd"/>
              <c:showLegendKey val="0"/>
              <c:showVal val="1"/>
              <c:showCatName val="0"/>
              <c:showSerName val="0"/>
              <c:showPercent val="0"/>
              <c:showBubbleSize val="0"/>
            </c:dLbl>
            <c:dLbl>
              <c:idx val="2"/>
              <c:tx>
                <c:rich>
                  <a:bodyPr/>
                  <a:lstStyle/>
                  <a:p>
                    <a:r>
                      <a:rPr lang="en-US" sz="1050"/>
                      <a:t>74.6% </a:t>
                    </a:r>
                    <a:r>
                      <a:rPr lang="en-US" sz="1050" i="1"/>
                      <a:t>(n=1,049)</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DATA_charts'!$B$54:$B$56</c:f>
              <c:strCache>
                <c:ptCount val="3"/>
                <c:pt idx="0">
                  <c:v>Not at all/a little</c:v>
                </c:pt>
                <c:pt idx="1">
                  <c:v>Somewhat</c:v>
                </c:pt>
                <c:pt idx="2">
                  <c:v>Quite a bit/very much</c:v>
                </c:pt>
              </c:strCache>
            </c:strRef>
          </c:cat>
          <c:val>
            <c:numRef>
              <c:f>'NATIONAL DATA_charts'!$D$54:$D$56</c:f>
              <c:numCache>
                <c:formatCode>0.0%</c:formatCode>
                <c:ptCount val="3"/>
                <c:pt idx="0">
                  <c:v>0.1891891891891892</c:v>
                </c:pt>
                <c:pt idx="1">
                  <c:v>6.4722617354196307E-2</c:v>
                </c:pt>
                <c:pt idx="2">
                  <c:v>0.74608819345661448</c:v>
                </c:pt>
              </c:numCache>
            </c:numRef>
          </c:val>
        </c:ser>
        <c:dLbls>
          <c:showLegendKey val="0"/>
          <c:showVal val="0"/>
          <c:showCatName val="0"/>
          <c:showSerName val="0"/>
          <c:showPercent val="0"/>
          <c:showBubbleSize val="0"/>
        </c:dLbls>
        <c:gapWidth val="0"/>
        <c:axId val="109464576"/>
        <c:axId val="109470464"/>
      </c:barChart>
      <c:catAx>
        <c:axId val="109464576"/>
        <c:scaling>
          <c:orientation val="minMax"/>
        </c:scaling>
        <c:delete val="0"/>
        <c:axPos val="b"/>
        <c:majorTickMark val="out"/>
        <c:minorTickMark val="none"/>
        <c:tickLblPos val="nextTo"/>
        <c:txPr>
          <a:bodyPr/>
          <a:lstStyle/>
          <a:p>
            <a:pPr>
              <a:defRPr sz="900"/>
            </a:pPr>
            <a:endParaRPr lang="en-US"/>
          </a:p>
        </c:txPr>
        <c:crossAx val="109470464"/>
        <c:crosses val="autoZero"/>
        <c:auto val="1"/>
        <c:lblAlgn val="ctr"/>
        <c:lblOffset val="100"/>
        <c:noMultiLvlLbl val="0"/>
      </c:catAx>
      <c:valAx>
        <c:axId val="10947046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46457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digesting food well - Rectum</a:t>
            </a:r>
          </a:p>
        </c:rich>
      </c:tx>
      <c:layout>
        <c:manualLayout>
          <c:xMode val="edge"/>
          <c:yMode val="edge"/>
          <c:x val="0.19990676810297064"/>
          <c:y val="6.6372204795091788E-2"/>
        </c:manualLayout>
      </c:layout>
      <c:overlay val="1"/>
    </c:title>
    <c:autoTitleDeleted val="0"/>
    <c:plotArea>
      <c:layout>
        <c:manualLayout>
          <c:layoutTarget val="inner"/>
          <c:xMode val="edge"/>
          <c:yMode val="edge"/>
          <c:x val="0.12451808784153567"/>
          <c:y val="4.5431344750340934E-2"/>
          <c:w val="0.83361179119413786"/>
          <c:h val="0.7802762160746245"/>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layout>
                <c:manualLayout>
                  <c:x val="0"/>
                  <c:y val="0.17159659431766652"/>
                </c:manualLayout>
              </c:layout>
              <c:tx>
                <c:rich>
                  <a:bodyPr/>
                  <a:lstStyle/>
                  <a:p>
                    <a:r>
                      <a:rPr lang="en-US" sz="1050">
                        <a:solidFill>
                          <a:schemeClr val="bg1"/>
                        </a:solidFill>
                      </a:rPr>
                      <a:t>18.2% </a:t>
                    </a:r>
                    <a:r>
                      <a:rPr lang="en-US" sz="1050" i="1"/>
                      <a:t>(n=1,133)</a:t>
                    </a:r>
                    <a:endParaRPr lang="en-US" i="1"/>
                  </a:p>
                </c:rich>
              </c:tx>
              <c:dLblPos val="outEnd"/>
              <c:showLegendKey val="0"/>
              <c:showVal val="1"/>
              <c:showCatName val="0"/>
              <c:showSerName val="0"/>
              <c:showPercent val="0"/>
              <c:showBubbleSize val="0"/>
            </c:dLbl>
            <c:dLbl>
              <c:idx val="1"/>
              <c:layout>
                <c:manualLayout>
                  <c:x val="-6.2020693126909826E-17"/>
                  <c:y val="2.1216970384303226E-2"/>
                </c:manualLayout>
              </c:layout>
              <c:tx>
                <c:rich>
                  <a:bodyPr/>
                  <a:lstStyle/>
                  <a:p>
                    <a:r>
                      <a:rPr lang="en-US" sz="1050">
                        <a:solidFill>
                          <a:sysClr val="windowText" lastClr="000000"/>
                        </a:solidFill>
                      </a:rPr>
                      <a:t>8.1% </a:t>
                    </a:r>
                    <a:r>
                      <a:rPr lang="en-US" sz="1050" i="1">
                        <a:solidFill>
                          <a:sysClr val="windowText" lastClr="000000"/>
                        </a:solidFill>
                      </a:rPr>
                      <a:t>(n=503)</a:t>
                    </a:r>
                    <a:endParaRPr lang="en-US" i="1">
                      <a:solidFill>
                        <a:sysClr val="windowText" lastClr="000000"/>
                      </a:solidFill>
                    </a:endParaRPr>
                  </a:p>
                </c:rich>
              </c:tx>
              <c:dLblPos val="outEnd"/>
              <c:showLegendKey val="0"/>
              <c:showVal val="1"/>
              <c:showCatName val="0"/>
              <c:showSerName val="0"/>
              <c:showPercent val="0"/>
              <c:showBubbleSize val="0"/>
            </c:dLbl>
            <c:dLbl>
              <c:idx val="2"/>
              <c:tx>
                <c:rich>
                  <a:bodyPr/>
                  <a:lstStyle/>
                  <a:p>
                    <a:r>
                      <a:rPr lang="en-US" sz="1050"/>
                      <a:t>73.8% (</a:t>
                    </a:r>
                    <a:r>
                      <a:rPr lang="en-US" sz="1050" i="1"/>
                      <a:t>n=4,599)</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DATA_charts'!$B$54:$B$56</c:f>
              <c:strCache>
                <c:ptCount val="3"/>
                <c:pt idx="0">
                  <c:v>Not at all/a little</c:v>
                </c:pt>
                <c:pt idx="1">
                  <c:v>Somewhat</c:v>
                </c:pt>
                <c:pt idx="2">
                  <c:v>Quite a bit/very much</c:v>
                </c:pt>
              </c:strCache>
            </c:strRef>
          </c:cat>
          <c:val>
            <c:numRef>
              <c:f>'NATIONAL DATA_charts'!$E$54:$E$56</c:f>
              <c:numCache>
                <c:formatCode>0.0%</c:formatCode>
                <c:ptCount val="3"/>
                <c:pt idx="0">
                  <c:v>0.18171611868484364</c:v>
                </c:pt>
                <c:pt idx="1">
                  <c:v>8.0673616680032076E-2</c:v>
                </c:pt>
                <c:pt idx="2">
                  <c:v>0.73761026463512425</c:v>
                </c:pt>
              </c:numCache>
            </c:numRef>
          </c:val>
        </c:ser>
        <c:dLbls>
          <c:showLegendKey val="0"/>
          <c:showVal val="0"/>
          <c:showCatName val="0"/>
          <c:showSerName val="0"/>
          <c:showPercent val="0"/>
          <c:showBubbleSize val="0"/>
        </c:dLbls>
        <c:gapWidth val="0"/>
        <c:axId val="109499136"/>
        <c:axId val="109500672"/>
      </c:barChart>
      <c:catAx>
        <c:axId val="109499136"/>
        <c:scaling>
          <c:orientation val="minMax"/>
        </c:scaling>
        <c:delete val="0"/>
        <c:axPos val="b"/>
        <c:numFmt formatCode="0.0%" sourceLinked="1"/>
        <c:majorTickMark val="out"/>
        <c:minorTickMark val="none"/>
        <c:tickLblPos val="nextTo"/>
        <c:txPr>
          <a:bodyPr/>
          <a:lstStyle/>
          <a:p>
            <a:pPr>
              <a:defRPr sz="900"/>
            </a:pPr>
            <a:endParaRPr lang="en-US"/>
          </a:p>
        </c:txPr>
        <c:crossAx val="109500672"/>
        <c:crosses val="autoZero"/>
        <c:auto val="1"/>
        <c:lblAlgn val="ctr"/>
        <c:lblOffset val="100"/>
        <c:noMultiLvlLbl val="0"/>
      </c:catAx>
      <c:valAx>
        <c:axId val="10950067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49913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digesting food well - Overall</a:t>
            </a:r>
          </a:p>
        </c:rich>
      </c:tx>
      <c:layout>
        <c:manualLayout>
          <c:xMode val="edge"/>
          <c:yMode val="edge"/>
          <c:x val="0.19890525711487464"/>
          <c:y val="6.0487807975817577E-2"/>
        </c:manualLayout>
      </c:layout>
      <c:overlay val="1"/>
    </c:title>
    <c:autoTitleDeleted val="0"/>
    <c:plotArea>
      <c:layout>
        <c:manualLayout>
          <c:layoutTarget val="inner"/>
          <c:xMode val="edge"/>
          <c:yMode val="edge"/>
          <c:x val="0.12451808784153567"/>
          <c:y val="4.5431344750340934E-2"/>
          <c:w val="0.83361179119413786"/>
          <c:h val="0.7802762160746245"/>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layout>
                <c:manualLayout>
                  <c:x val="-3.3877001410563649E-3"/>
                  <c:y val="0.16539847027820206"/>
                </c:manualLayout>
              </c:layout>
              <c:tx>
                <c:rich>
                  <a:bodyPr/>
                  <a:lstStyle/>
                  <a:p>
                    <a:r>
                      <a:rPr lang="en-US" sz="1050"/>
                      <a:t>19.7% </a:t>
                    </a:r>
                    <a:r>
                      <a:rPr lang="en-US" sz="1050" i="1"/>
                      <a:t>(n=3,998)</a:t>
                    </a:r>
                    <a:endParaRPr lang="en-US" i="1"/>
                  </a:p>
                </c:rich>
              </c:tx>
              <c:dLblPos val="outEnd"/>
              <c:showLegendKey val="0"/>
              <c:showVal val="1"/>
              <c:showCatName val="0"/>
              <c:showSerName val="0"/>
              <c:showPercent val="0"/>
              <c:showBubbleSize val="0"/>
            </c:dLbl>
            <c:dLbl>
              <c:idx val="1"/>
              <c:layout>
                <c:manualLayout>
                  <c:x val="0"/>
                  <c:y val="2.9807700432141246E-2"/>
                </c:manualLayout>
              </c:layout>
              <c:tx>
                <c:rich>
                  <a:bodyPr rot="0" vert="horz"/>
                  <a:lstStyle/>
                  <a:p>
                    <a:pPr>
                      <a:defRPr sz="1050" b="0">
                        <a:solidFill>
                          <a:sysClr val="windowText" lastClr="000000"/>
                        </a:solidFill>
                      </a:defRPr>
                    </a:pPr>
                    <a:r>
                      <a:rPr lang="en-US" sz="1050"/>
                      <a:t>7.1% </a:t>
                    </a:r>
                    <a:r>
                      <a:rPr lang="en-US" sz="1050" i="1"/>
                      <a:t>(n=1,440)</a:t>
                    </a:r>
                    <a:endParaRPr lang="en-US" i="1"/>
                  </a:p>
                </c:rich>
              </c:tx>
              <c:spPr/>
              <c:dLblPos val="outEnd"/>
              <c:showLegendKey val="0"/>
              <c:showVal val="1"/>
              <c:showCatName val="0"/>
              <c:showSerName val="0"/>
              <c:showPercent val="0"/>
              <c:showBubbleSize val="0"/>
            </c:dLbl>
            <c:dLbl>
              <c:idx val="2"/>
              <c:tx>
                <c:rich>
                  <a:bodyPr/>
                  <a:lstStyle/>
                  <a:p>
                    <a:r>
                      <a:rPr lang="en-US" sz="1050"/>
                      <a:t>73.2% </a:t>
                    </a:r>
                    <a:r>
                      <a:rPr lang="en-US" sz="1050" i="1"/>
                      <a:t>(n=14,888)</a:t>
                    </a:r>
                    <a:endParaRPr lang="en-US" i="1"/>
                  </a:p>
                </c:rich>
              </c:tx>
              <c:dLblPos val="ctr"/>
              <c:showLegendKey val="0"/>
              <c:showVal val="1"/>
              <c:showCatName val="0"/>
              <c:showSerName val="0"/>
              <c:showPercent val="0"/>
              <c:showBubbleSize val="0"/>
            </c:dLbl>
            <c:txPr>
              <a:bodyPr rot="0" vert="horz"/>
              <a:lstStyle/>
              <a:p>
                <a:pPr>
                  <a:defRPr sz="1050" b="0">
                    <a:solidFill>
                      <a:schemeClr val="bg1"/>
                    </a:solidFill>
                  </a:defRPr>
                </a:pPr>
                <a:endParaRPr lang="en-US"/>
              </a:p>
            </c:txPr>
            <c:dLblPos val="ctr"/>
            <c:showLegendKey val="0"/>
            <c:showVal val="1"/>
            <c:showCatName val="0"/>
            <c:showSerName val="0"/>
            <c:showPercent val="0"/>
            <c:showBubbleSize val="0"/>
            <c:showLeaderLines val="0"/>
          </c:dLbls>
          <c:cat>
            <c:strRef>
              <c:f>'NATIONAL DATA_charts'!$B$54:$B$56</c:f>
              <c:strCache>
                <c:ptCount val="3"/>
                <c:pt idx="0">
                  <c:v>Not at all/a little</c:v>
                </c:pt>
                <c:pt idx="1">
                  <c:v>Somewhat</c:v>
                </c:pt>
                <c:pt idx="2">
                  <c:v>Quite a bit/very much</c:v>
                </c:pt>
              </c:strCache>
            </c:strRef>
          </c:cat>
          <c:val>
            <c:numRef>
              <c:f>'NATIONAL DATA_charts'!$F$54:$F$56</c:f>
              <c:numCache>
                <c:formatCode>0.0%</c:formatCode>
                <c:ptCount val="3"/>
                <c:pt idx="0">
                  <c:v>0.19669388959952769</c:v>
                </c:pt>
                <c:pt idx="1">
                  <c:v>7.0845222867263608E-2</c:v>
                </c:pt>
                <c:pt idx="2">
                  <c:v>0.7324608875332087</c:v>
                </c:pt>
              </c:numCache>
            </c:numRef>
          </c:val>
        </c:ser>
        <c:dLbls>
          <c:showLegendKey val="0"/>
          <c:showVal val="0"/>
          <c:showCatName val="0"/>
          <c:showSerName val="0"/>
          <c:showPercent val="0"/>
          <c:showBubbleSize val="0"/>
        </c:dLbls>
        <c:gapWidth val="0"/>
        <c:axId val="109615744"/>
        <c:axId val="109617536"/>
      </c:barChart>
      <c:catAx>
        <c:axId val="109615744"/>
        <c:scaling>
          <c:orientation val="minMax"/>
        </c:scaling>
        <c:delete val="0"/>
        <c:axPos val="b"/>
        <c:numFmt formatCode="0.0%" sourceLinked="1"/>
        <c:majorTickMark val="out"/>
        <c:minorTickMark val="none"/>
        <c:tickLblPos val="nextTo"/>
        <c:txPr>
          <a:bodyPr/>
          <a:lstStyle/>
          <a:p>
            <a:pPr>
              <a:defRPr sz="900"/>
            </a:pPr>
            <a:endParaRPr lang="en-US"/>
          </a:p>
        </c:txPr>
        <c:crossAx val="109617536"/>
        <c:crosses val="autoZero"/>
        <c:auto val="1"/>
        <c:lblAlgn val="ctr"/>
        <c:lblOffset val="100"/>
        <c:noMultiLvlLbl val="0"/>
      </c:catAx>
      <c:valAx>
        <c:axId val="10961753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615744"/>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like their</a:t>
            </a:r>
            <a:r>
              <a:rPr lang="en-GB" sz="1200" baseline="0"/>
              <a:t> appearance </a:t>
            </a:r>
            <a:r>
              <a:rPr lang="en-GB" sz="1200"/>
              <a:t>- Colon</a:t>
            </a:r>
          </a:p>
        </c:rich>
      </c:tx>
      <c:layout>
        <c:manualLayout>
          <c:xMode val="edge"/>
          <c:yMode val="edge"/>
          <c:x val="0.17407680455055258"/>
          <c:y val="3.620532482882869E-2"/>
        </c:manualLayout>
      </c:layout>
      <c:overlay val="1"/>
    </c:title>
    <c:autoTitleDeleted val="0"/>
    <c:plotArea>
      <c:layout>
        <c:manualLayout>
          <c:layoutTarget val="inner"/>
          <c:xMode val="edge"/>
          <c:yMode val="edge"/>
          <c:x val="0.14585516507551957"/>
          <c:y val="4.4260466708732647E-2"/>
          <c:w val="0.83361179119413786"/>
          <c:h val="0.8008606747759062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37.2% </a:t>
                    </a:r>
                    <a:r>
                      <a:rPr lang="en-US" sz="1050" i="1"/>
                      <a:t>(n=4,436)</a:t>
                    </a:r>
                    <a:endParaRPr lang="en-US" i="1"/>
                  </a:p>
                </c:rich>
              </c:tx>
              <c:dLblPos val="ctr"/>
              <c:showLegendKey val="0"/>
              <c:showVal val="1"/>
              <c:showCatName val="0"/>
              <c:showSerName val="0"/>
              <c:showPercent val="0"/>
              <c:showBubbleSize val="0"/>
            </c:dLbl>
            <c:dLbl>
              <c:idx val="1"/>
              <c:tx>
                <c:rich>
                  <a:bodyPr/>
                  <a:lstStyle/>
                  <a:p>
                    <a:r>
                      <a:rPr lang="en-US" sz="1050"/>
                      <a:t>25.6% </a:t>
                    </a:r>
                    <a:r>
                      <a:rPr lang="en-US" sz="1050" i="1"/>
                      <a:t>(n=3,056)</a:t>
                    </a:r>
                    <a:endParaRPr lang="en-US" i="1"/>
                  </a:p>
                </c:rich>
              </c:tx>
              <c:dLblPos val="ctr"/>
              <c:showLegendKey val="0"/>
              <c:showVal val="1"/>
              <c:showCatName val="0"/>
              <c:showSerName val="0"/>
              <c:showPercent val="0"/>
              <c:showBubbleSize val="0"/>
            </c:dLbl>
            <c:dLbl>
              <c:idx val="2"/>
              <c:tx>
                <c:rich>
                  <a:bodyPr/>
                  <a:lstStyle/>
                  <a:p>
                    <a:r>
                      <a:rPr lang="en-US" sz="1050"/>
                      <a:t>37.1% </a:t>
                    </a:r>
                    <a:r>
                      <a:rPr lang="en-US" sz="1050" i="1"/>
                      <a:t>(n=4428)</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DATA_charts'!$B$63:$B$65</c:f>
              <c:strCache>
                <c:ptCount val="3"/>
                <c:pt idx="0">
                  <c:v>Not at all/a little</c:v>
                </c:pt>
                <c:pt idx="1">
                  <c:v>Somewhat</c:v>
                </c:pt>
                <c:pt idx="2">
                  <c:v>Quite a bit/very much</c:v>
                </c:pt>
              </c:strCache>
            </c:strRef>
          </c:cat>
          <c:val>
            <c:numRef>
              <c:f>'NATIONAL DATA_charts'!$C$63:$C$65</c:f>
              <c:numCache>
                <c:formatCode>0.0%</c:formatCode>
                <c:ptCount val="3"/>
                <c:pt idx="0">
                  <c:v>0.37214765100671143</c:v>
                </c:pt>
                <c:pt idx="1">
                  <c:v>0.25637583892617449</c:v>
                </c:pt>
                <c:pt idx="2">
                  <c:v>0.37147651006711407</c:v>
                </c:pt>
              </c:numCache>
            </c:numRef>
          </c:val>
        </c:ser>
        <c:dLbls>
          <c:showLegendKey val="0"/>
          <c:showVal val="0"/>
          <c:showCatName val="0"/>
          <c:showSerName val="0"/>
          <c:showPercent val="0"/>
          <c:showBubbleSize val="0"/>
        </c:dLbls>
        <c:gapWidth val="0"/>
        <c:axId val="108339200"/>
        <c:axId val="108340736"/>
      </c:barChart>
      <c:catAx>
        <c:axId val="108339200"/>
        <c:scaling>
          <c:orientation val="minMax"/>
        </c:scaling>
        <c:delete val="0"/>
        <c:axPos val="b"/>
        <c:majorTickMark val="out"/>
        <c:minorTickMark val="none"/>
        <c:tickLblPos val="nextTo"/>
        <c:txPr>
          <a:bodyPr/>
          <a:lstStyle/>
          <a:p>
            <a:pPr>
              <a:defRPr sz="900"/>
            </a:pPr>
            <a:endParaRPr lang="en-US"/>
          </a:p>
        </c:txPr>
        <c:crossAx val="108340736"/>
        <c:crosses val="autoZero"/>
        <c:auto val="1"/>
        <c:lblAlgn val="ctr"/>
        <c:lblOffset val="100"/>
        <c:noMultiLvlLbl val="0"/>
      </c:catAx>
      <c:valAx>
        <c:axId val="10834073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339200"/>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like their appearance - Rectosigmoid</a:t>
            </a:r>
          </a:p>
        </c:rich>
      </c:tx>
      <c:layout>
        <c:manualLayout>
          <c:xMode val="edge"/>
          <c:yMode val="edge"/>
          <c:x val="0.19930587502287511"/>
          <c:y val="4.9984515596235561E-2"/>
        </c:manualLayout>
      </c:layout>
      <c:overlay val="1"/>
    </c:title>
    <c:autoTitleDeleted val="0"/>
    <c:plotArea>
      <c:layout>
        <c:manualLayout>
          <c:layoutTarget val="inner"/>
          <c:xMode val="edge"/>
          <c:yMode val="edge"/>
          <c:x val="0.14794094636793739"/>
          <c:y val="6.7281454845758135E-2"/>
          <c:w val="0.83361179119413786"/>
          <c:h val="0.76388821980971389"/>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36.9% </a:t>
                    </a:r>
                    <a:r>
                      <a:rPr lang="en-US" sz="1050" i="1"/>
                      <a:t>(n=493)</a:t>
                    </a:r>
                    <a:endParaRPr lang="en-US" i="1"/>
                  </a:p>
                </c:rich>
              </c:tx>
              <c:dLblPos val="ctr"/>
              <c:showLegendKey val="0"/>
              <c:showVal val="1"/>
              <c:showCatName val="0"/>
              <c:showSerName val="0"/>
              <c:showPercent val="0"/>
              <c:showBubbleSize val="0"/>
            </c:dLbl>
            <c:dLbl>
              <c:idx val="1"/>
              <c:tx>
                <c:rich>
                  <a:bodyPr/>
                  <a:lstStyle/>
                  <a:p>
                    <a:r>
                      <a:rPr lang="en-US" sz="1050"/>
                      <a:t>26.3% </a:t>
                    </a:r>
                    <a:r>
                      <a:rPr lang="en-US" sz="1050" i="1"/>
                      <a:t>(n=352)</a:t>
                    </a:r>
                    <a:endParaRPr lang="en-US" i="1"/>
                  </a:p>
                </c:rich>
              </c:tx>
              <c:dLblPos val="ctr"/>
              <c:showLegendKey val="0"/>
              <c:showVal val="1"/>
              <c:showCatName val="0"/>
              <c:showSerName val="0"/>
              <c:showPercent val="0"/>
              <c:showBubbleSize val="0"/>
            </c:dLbl>
            <c:dLbl>
              <c:idx val="2"/>
              <c:tx>
                <c:rich>
                  <a:bodyPr/>
                  <a:lstStyle/>
                  <a:p>
                    <a:r>
                      <a:rPr lang="en-US" sz="1050"/>
                      <a:t>36.8% </a:t>
                    </a:r>
                    <a:r>
                      <a:rPr lang="en-US" sz="1050" i="1"/>
                      <a:t>(n=491)</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DATA_charts'!$B$63:$B$65</c:f>
              <c:strCache>
                <c:ptCount val="3"/>
                <c:pt idx="0">
                  <c:v>Not at all/a little</c:v>
                </c:pt>
                <c:pt idx="1">
                  <c:v>Somewhat</c:v>
                </c:pt>
                <c:pt idx="2">
                  <c:v>Quite a bit/very much</c:v>
                </c:pt>
              </c:strCache>
            </c:strRef>
          </c:cat>
          <c:val>
            <c:numRef>
              <c:f>'NATIONAL DATA_charts'!$D$63:$D$65</c:f>
              <c:numCache>
                <c:formatCode>0.0%</c:formatCode>
                <c:ptCount val="3"/>
                <c:pt idx="0">
                  <c:v>0.3690119760479042</c:v>
                </c:pt>
                <c:pt idx="1">
                  <c:v>0.26347305389221559</c:v>
                </c:pt>
                <c:pt idx="2">
                  <c:v>0.36751497005988026</c:v>
                </c:pt>
              </c:numCache>
            </c:numRef>
          </c:val>
        </c:ser>
        <c:dLbls>
          <c:showLegendKey val="0"/>
          <c:showVal val="0"/>
          <c:showCatName val="0"/>
          <c:showSerName val="0"/>
          <c:showPercent val="0"/>
          <c:showBubbleSize val="0"/>
        </c:dLbls>
        <c:gapWidth val="0"/>
        <c:axId val="108381696"/>
        <c:axId val="108383232"/>
      </c:barChart>
      <c:catAx>
        <c:axId val="108381696"/>
        <c:scaling>
          <c:orientation val="minMax"/>
        </c:scaling>
        <c:delete val="0"/>
        <c:axPos val="b"/>
        <c:majorTickMark val="out"/>
        <c:minorTickMark val="none"/>
        <c:tickLblPos val="nextTo"/>
        <c:txPr>
          <a:bodyPr/>
          <a:lstStyle/>
          <a:p>
            <a:pPr>
              <a:defRPr sz="900"/>
            </a:pPr>
            <a:endParaRPr lang="en-US"/>
          </a:p>
        </c:txPr>
        <c:crossAx val="108383232"/>
        <c:crosses val="autoZero"/>
        <c:auto val="1"/>
        <c:lblAlgn val="ctr"/>
        <c:lblOffset val="100"/>
        <c:noMultiLvlLbl val="0"/>
      </c:catAx>
      <c:valAx>
        <c:axId val="10838323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38169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Response rates by ethnicity</a:t>
            </a:r>
          </a:p>
        </c:rich>
      </c:tx>
      <c:overlay val="0"/>
    </c:title>
    <c:autoTitleDeleted val="0"/>
    <c:plotArea>
      <c:layout>
        <c:manualLayout>
          <c:layoutTarget val="inner"/>
          <c:xMode val="edge"/>
          <c:yMode val="edge"/>
          <c:x val="0.19406320180175302"/>
          <c:y val="0.19742607174103238"/>
          <c:w val="0.69597185013358476"/>
          <c:h val="0.65404316127150774"/>
        </c:manualLayout>
      </c:layout>
      <c:barChart>
        <c:barDir val="bar"/>
        <c:grouping val="clustered"/>
        <c:varyColors val="0"/>
        <c:ser>
          <c:idx val="0"/>
          <c:order val="0"/>
          <c:invertIfNegative val="0"/>
          <c:dLbls>
            <c:txPr>
              <a:bodyPr/>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'RESPONSE RATES data'!$C$19:$C$21</c:f>
              <c:strCache>
                <c:ptCount val="3"/>
                <c:pt idx="0">
                  <c:v>Not known</c:v>
                </c:pt>
                <c:pt idx="1">
                  <c:v>Non-white</c:v>
                </c:pt>
                <c:pt idx="2">
                  <c:v>White</c:v>
                </c:pt>
              </c:strCache>
            </c:strRef>
          </c:cat>
          <c:val>
            <c:numRef>
              <c:f>'RESPONSE RATES data'!$G$19:$G$21</c:f>
              <c:numCache>
                <c:formatCode>0.0%</c:formatCode>
                <c:ptCount val="3"/>
                <c:pt idx="0">
                  <c:v>0.60868051526053146</c:v>
                </c:pt>
                <c:pt idx="1">
                  <c:v>0.44714686623012162</c:v>
                </c:pt>
                <c:pt idx="2">
                  <c:v>0.64884387232153662</c:v>
                </c:pt>
              </c:numCache>
            </c:numRef>
          </c:val>
        </c:ser>
        <c:dLbls>
          <c:showLegendKey val="0"/>
          <c:showVal val="0"/>
          <c:showCatName val="0"/>
          <c:showSerName val="0"/>
          <c:showPercent val="0"/>
          <c:showBubbleSize val="0"/>
        </c:dLbls>
        <c:gapWidth val="60"/>
        <c:axId val="103072512"/>
        <c:axId val="103074048"/>
      </c:barChart>
      <c:catAx>
        <c:axId val="103072512"/>
        <c:scaling>
          <c:orientation val="minMax"/>
        </c:scaling>
        <c:delete val="0"/>
        <c:axPos val="l"/>
        <c:majorTickMark val="out"/>
        <c:minorTickMark val="none"/>
        <c:tickLblPos val="nextTo"/>
        <c:crossAx val="103074048"/>
        <c:crosses val="autoZero"/>
        <c:auto val="1"/>
        <c:lblAlgn val="ctr"/>
        <c:lblOffset val="100"/>
        <c:noMultiLvlLbl val="0"/>
      </c:catAx>
      <c:valAx>
        <c:axId val="103074048"/>
        <c:scaling>
          <c:orientation val="minMax"/>
          <c:max val="0.8"/>
        </c:scaling>
        <c:delete val="0"/>
        <c:axPos val="b"/>
        <c:majorGridlines>
          <c:spPr>
            <a:ln>
              <a:solidFill>
                <a:schemeClr val="bg1">
                  <a:lumMod val="85000"/>
                </a:schemeClr>
              </a:solidFill>
            </a:ln>
          </c:spPr>
        </c:majorGridlines>
        <c:numFmt formatCode="0.0%" sourceLinked="1"/>
        <c:majorTickMark val="out"/>
        <c:minorTickMark val="none"/>
        <c:tickLblPos val="nextTo"/>
        <c:crossAx val="103072512"/>
        <c:crosses val="autoZero"/>
        <c:crossBetween val="between"/>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like their</a:t>
            </a:r>
            <a:r>
              <a:rPr lang="en-GB" sz="1200" baseline="0"/>
              <a:t> appearance </a:t>
            </a:r>
            <a:r>
              <a:rPr lang="en-GB" sz="1200"/>
              <a:t>- Rectum</a:t>
            </a:r>
          </a:p>
        </c:rich>
      </c:tx>
      <c:layout>
        <c:manualLayout>
          <c:xMode val="edge"/>
          <c:yMode val="edge"/>
          <c:x val="0.17558314569299155"/>
          <c:y val="5.5447069146465251E-2"/>
        </c:manualLayout>
      </c:layout>
      <c:overlay val="1"/>
    </c:title>
    <c:autoTitleDeleted val="0"/>
    <c:plotArea>
      <c:layout>
        <c:manualLayout>
          <c:layoutTarget val="inner"/>
          <c:xMode val="edge"/>
          <c:yMode val="edge"/>
          <c:x val="0.12451808784153567"/>
          <c:y val="4.5431344750340934E-2"/>
          <c:w val="0.83361179119413786"/>
          <c:h val="0.8021260946613216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a:lstStyle/>
                  <a:p>
                    <a:r>
                      <a:rPr lang="en-US" sz="1050"/>
                      <a:t>44.0% </a:t>
                    </a:r>
                    <a:r>
                      <a:rPr lang="en-US" sz="1050" i="1"/>
                      <a:t>(n=2,634)</a:t>
                    </a:r>
                    <a:endParaRPr lang="en-US" i="1"/>
                  </a:p>
                </c:rich>
              </c:tx>
              <c:dLblPos val="ctr"/>
              <c:showLegendKey val="0"/>
              <c:showVal val="1"/>
              <c:showCatName val="0"/>
              <c:showSerName val="0"/>
              <c:showPercent val="0"/>
              <c:showBubbleSize val="0"/>
            </c:dLbl>
            <c:dLbl>
              <c:idx val="1"/>
              <c:tx>
                <c:rich>
                  <a:bodyPr/>
                  <a:lstStyle/>
                  <a:p>
                    <a:r>
                      <a:rPr lang="en-US" sz="1050"/>
                      <a:t>24.8% </a:t>
                    </a:r>
                    <a:r>
                      <a:rPr lang="en-US" sz="1050" i="1"/>
                      <a:t>(n=1,486)</a:t>
                    </a:r>
                    <a:endParaRPr lang="en-US" i="1"/>
                  </a:p>
                </c:rich>
              </c:tx>
              <c:dLblPos val="ctr"/>
              <c:showLegendKey val="0"/>
              <c:showVal val="1"/>
              <c:showCatName val="0"/>
              <c:showSerName val="0"/>
              <c:showPercent val="0"/>
              <c:showBubbleSize val="0"/>
            </c:dLbl>
            <c:dLbl>
              <c:idx val="2"/>
              <c:tx>
                <c:rich>
                  <a:bodyPr/>
                  <a:lstStyle/>
                  <a:p>
                    <a:r>
                      <a:rPr lang="en-US" sz="1050"/>
                      <a:t>31.2% </a:t>
                    </a:r>
                    <a:r>
                      <a:rPr lang="en-US" sz="1050" i="1"/>
                      <a:t>(n=1,871)</a:t>
                    </a:r>
                    <a:endParaRPr lang="en-US" i="1"/>
                  </a:p>
                </c:rich>
              </c:tx>
              <c:dLblPos val="ctr"/>
              <c:showLegendKey val="0"/>
              <c:showVal val="1"/>
              <c:showCatName val="0"/>
              <c:showSerName val="0"/>
              <c:showPercent val="0"/>
              <c:showBubbleSize val="0"/>
            </c:dLbl>
            <c:txPr>
              <a:bodyPr rot="0" vert="horz"/>
              <a:lstStyle/>
              <a:p>
                <a:pPr>
                  <a:defRPr sz="1050" b="0">
                    <a:solidFill>
                      <a:schemeClr val="bg1"/>
                    </a:solidFill>
                  </a:defRPr>
                </a:pPr>
                <a:endParaRPr lang="en-US"/>
              </a:p>
            </c:txPr>
            <c:dLblPos val="ctr"/>
            <c:showLegendKey val="0"/>
            <c:showVal val="1"/>
            <c:showCatName val="0"/>
            <c:showSerName val="0"/>
            <c:showPercent val="0"/>
            <c:showBubbleSize val="0"/>
            <c:showLeaderLines val="0"/>
          </c:dLbls>
          <c:cat>
            <c:strRef>
              <c:f>'NATIONAL DATA_charts'!$B$63:$B$65</c:f>
              <c:strCache>
                <c:ptCount val="3"/>
                <c:pt idx="0">
                  <c:v>Not at all/a little</c:v>
                </c:pt>
                <c:pt idx="1">
                  <c:v>Somewhat</c:v>
                </c:pt>
                <c:pt idx="2">
                  <c:v>Quite a bit/very much</c:v>
                </c:pt>
              </c:strCache>
            </c:strRef>
          </c:cat>
          <c:val>
            <c:numRef>
              <c:f>'NATIONAL DATA_charts'!$E$63:$E$65</c:f>
              <c:numCache>
                <c:formatCode>0.0%</c:formatCode>
                <c:ptCount val="3"/>
                <c:pt idx="0">
                  <c:v>0.43965948923385079</c:v>
                </c:pt>
                <c:pt idx="1">
                  <c:v>0.24803872475379737</c:v>
                </c:pt>
                <c:pt idx="2">
                  <c:v>0.31230178601235187</c:v>
                </c:pt>
              </c:numCache>
            </c:numRef>
          </c:val>
        </c:ser>
        <c:dLbls>
          <c:showLegendKey val="0"/>
          <c:showVal val="0"/>
          <c:showCatName val="0"/>
          <c:showSerName val="0"/>
          <c:showPercent val="0"/>
          <c:showBubbleSize val="0"/>
        </c:dLbls>
        <c:gapWidth val="0"/>
        <c:axId val="108415616"/>
        <c:axId val="108437888"/>
      </c:barChart>
      <c:catAx>
        <c:axId val="108415616"/>
        <c:scaling>
          <c:orientation val="minMax"/>
        </c:scaling>
        <c:delete val="0"/>
        <c:axPos val="b"/>
        <c:numFmt formatCode="0.0%" sourceLinked="1"/>
        <c:majorTickMark val="out"/>
        <c:minorTickMark val="none"/>
        <c:tickLblPos val="nextTo"/>
        <c:txPr>
          <a:bodyPr/>
          <a:lstStyle/>
          <a:p>
            <a:pPr>
              <a:defRPr sz="900"/>
            </a:pPr>
            <a:endParaRPr lang="en-US"/>
          </a:p>
        </c:txPr>
        <c:crossAx val="108437888"/>
        <c:crosses val="autoZero"/>
        <c:auto val="1"/>
        <c:lblAlgn val="ctr"/>
        <c:lblOffset val="100"/>
        <c:noMultiLvlLbl val="0"/>
      </c:catAx>
      <c:valAx>
        <c:axId val="10843788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41561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a:t>
            </a:r>
            <a:r>
              <a:rPr lang="en-GB" sz="1200" baseline="0"/>
              <a:t> like their appearance </a:t>
            </a:r>
            <a:r>
              <a:rPr lang="en-GB" sz="1200"/>
              <a:t>- Overall</a:t>
            </a:r>
          </a:p>
        </c:rich>
      </c:tx>
      <c:layout>
        <c:manualLayout>
          <c:xMode val="edge"/>
          <c:yMode val="edge"/>
          <c:x val="0.19890525711487464"/>
          <c:y val="6.0487807975817577E-2"/>
        </c:manualLayout>
      </c:layout>
      <c:overlay val="1"/>
    </c:title>
    <c:autoTitleDeleted val="0"/>
    <c:plotArea>
      <c:layout>
        <c:manualLayout>
          <c:layoutTarget val="inner"/>
          <c:xMode val="edge"/>
          <c:yMode val="edge"/>
          <c:x val="0.12451808784153567"/>
          <c:y val="4.5431344750340934E-2"/>
          <c:w val="0.83361179119413786"/>
          <c:h val="0.81305155147340613"/>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39.3% </a:t>
                    </a:r>
                    <a:r>
                      <a:rPr lang="en-US" sz="1050" i="1"/>
                      <a:t>(n=7,563)</a:t>
                    </a:r>
                    <a:endParaRPr lang="en-US" i="1"/>
                  </a:p>
                </c:rich>
              </c:tx>
              <c:dLblPos val="inBase"/>
              <c:showLegendKey val="0"/>
              <c:showVal val="1"/>
              <c:showCatName val="0"/>
              <c:showSerName val="0"/>
              <c:showPercent val="0"/>
              <c:showBubbleSize val="0"/>
            </c:dLbl>
            <c:dLbl>
              <c:idx val="1"/>
              <c:tx>
                <c:rich>
                  <a:bodyPr/>
                  <a:lstStyle/>
                  <a:p>
                    <a:r>
                      <a:rPr lang="en-US" sz="1050"/>
                      <a:t>25.4% </a:t>
                    </a:r>
                    <a:r>
                      <a:rPr lang="en-US" sz="1050" i="1"/>
                      <a:t>(n=4,894)</a:t>
                    </a:r>
                    <a:endParaRPr lang="en-US" i="1"/>
                  </a:p>
                </c:rich>
              </c:tx>
              <c:dLblPos val="inBase"/>
              <c:showLegendKey val="0"/>
              <c:showVal val="1"/>
              <c:showCatName val="0"/>
              <c:showSerName val="0"/>
              <c:showPercent val="0"/>
              <c:showBubbleSize val="0"/>
            </c:dLbl>
            <c:dLbl>
              <c:idx val="2"/>
              <c:tx>
                <c:rich>
                  <a:bodyPr/>
                  <a:lstStyle/>
                  <a:p>
                    <a:r>
                      <a:rPr lang="en-US" sz="1050"/>
                      <a:t>35.3% </a:t>
                    </a:r>
                    <a:r>
                      <a:rPr lang="en-US" sz="1050" i="1"/>
                      <a:t>(n=6,790)</a:t>
                    </a:r>
                    <a:endParaRPr lang="en-US" i="1"/>
                  </a:p>
                </c:rich>
              </c:tx>
              <c:dLblPos val="inBase"/>
              <c:showLegendKey val="0"/>
              <c:showVal val="1"/>
              <c:showCatName val="0"/>
              <c:showSerName val="0"/>
              <c:showPercent val="0"/>
              <c:showBubbleSize val="0"/>
            </c:dLbl>
            <c:txPr>
              <a:bodyPr rot="0" vert="horz"/>
              <a:lstStyle/>
              <a:p>
                <a:pPr>
                  <a:defRPr sz="1050" b="0">
                    <a:solidFill>
                      <a:schemeClr val="bg1"/>
                    </a:solidFill>
                  </a:defRPr>
                </a:pPr>
                <a:endParaRPr lang="en-US"/>
              </a:p>
            </c:txPr>
            <c:dLblPos val="inBase"/>
            <c:showLegendKey val="0"/>
            <c:showVal val="1"/>
            <c:showCatName val="0"/>
            <c:showSerName val="0"/>
            <c:showPercent val="0"/>
            <c:showBubbleSize val="0"/>
            <c:showLeaderLines val="0"/>
          </c:dLbls>
          <c:cat>
            <c:strRef>
              <c:f>'NATIONAL DATA_charts'!$B$63:$B$65</c:f>
              <c:strCache>
                <c:ptCount val="3"/>
                <c:pt idx="0">
                  <c:v>Not at all/a little</c:v>
                </c:pt>
                <c:pt idx="1">
                  <c:v>Somewhat</c:v>
                </c:pt>
                <c:pt idx="2">
                  <c:v>Quite a bit/very much</c:v>
                </c:pt>
              </c:strCache>
            </c:strRef>
          </c:cat>
          <c:val>
            <c:numRef>
              <c:f>'NATIONAL DATA_charts'!$F$63:$F$65</c:f>
              <c:numCache>
                <c:formatCode>0.0%</c:formatCode>
                <c:ptCount val="3"/>
                <c:pt idx="0">
                  <c:v>0.39294435496441005</c:v>
                </c:pt>
                <c:pt idx="1">
                  <c:v>0.25427339325609188</c:v>
                </c:pt>
                <c:pt idx="2">
                  <c:v>0.35278225177949812</c:v>
                </c:pt>
              </c:numCache>
            </c:numRef>
          </c:val>
        </c:ser>
        <c:dLbls>
          <c:showLegendKey val="0"/>
          <c:showVal val="0"/>
          <c:showCatName val="0"/>
          <c:showSerName val="0"/>
          <c:showPercent val="0"/>
          <c:showBubbleSize val="0"/>
        </c:dLbls>
        <c:gapWidth val="0"/>
        <c:axId val="108458368"/>
        <c:axId val="108459904"/>
      </c:barChart>
      <c:catAx>
        <c:axId val="108458368"/>
        <c:scaling>
          <c:orientation val="minMax"/>
        </c:scaling>
        <c:delete val="0"/>
        <c:axPos val="b"/>
        <c:numFmt formatCode="0.0%" sourceLinked="1"/>
        <c:majorTickMark val="out"/>
        <c:minorTickMark val="none"/>
        <c:tickLblPos val="nextTo"/>
        <c:txPr>
          <a:bodyPr/>
          <a:lstStyle/>
          <a:p>
            <a:pPr>
              <a:defRPr sz="900"/>
            </a:pPr>
            <a:endParaRPr lang="en-US"/>
          </a:p>
        </c:txPr>
        <c:crossAx val="108459904"/>
        <c:crosses val="autoZero"/>
        <c:auto val="1"/>
        <c:lblAlgn val="ctr"/>
        <c:lblOffset val="100"/>
        <c:noMultiLvlLbl val="0"/>
      </c:catAx>
      <c:valAx>
        <c:axId val="10845990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45836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diarrhoea - Colon</a:t>
            </a:r>
          </a:p>
        </c:rich>
      </c:tx>
      <c:overlay val="0"/>
    </c:title>
    <c:autoTitleDeleted val="0"/>
    <c:plotArea>
      <c:layout>
        <c:manualLayout>
          <c:layoutTarget val="inner"/>
          <c:xMode val="edge"/>
          <c:yMode val="edge"/>
          <c:x val="0.12451808784153567"/>
          <c:y val="0.15351165073348824"/>
          <c:w val="0.83361179119413786"/>
          <c:h val="0.69498451128168826"/>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87.0% </a:t>
                    </a:r>
                    <a:r>
                      <a:rPr lang="en-US" sz="1050" i="1"/>
                      <a:t>(n=8,575)</a:t>
                    </a:r>
                    <a:endParaRPr lang="en-US"/>
                  </a:p>
                </c:rich>
              </c:tx>
              <c:dLblPos val="ctr"/>
              <c:showLegendKey val="0"/>
              <c:showVal val="1"/>
              <c:showCatName val="0"/>
              <c:showSerName val="0"/>
              <c:showPercent val="0"/>
              <c:showBubbleSize val="0"/>
            </c:dLbl>
            <c:dLbl>
              <c:idx val="1"/>
              <c:tx>
                <c:rich>
                  <a:bodyPr/>
                  <a:lstStyle/>
                  <a:p>
                    <a:r>
                      <a:rPr lang="en-US" sz="1050"/>
                      <a:t>6.3% (n=621)</a:t>
                    </a:r>
                    <a:endParaRPr lang="en-US"/>
                  </a:p>
                </c:rich>
              </c:tx>
              <c:dLblPos val="outEnd"/>
              <c:showLegendKey val="0"/>
              <c:showVal val="1"/>
              <c:showCatName val="0"/>
              <c:showSerName val="0"/>
              <c:showPercent val="0"/>
              <c:showBubbleSize val="0"/>
            </c:dLbl>
            <c:dLbl>
              <c:idx val="2"/>
              <c:tx>
                <c:rich>
                  <a:bodyPr/>
                  <a:lstStyle/>
                  <a:p>
                    <a:r>
                      <a:rPr lang="en-US" sz="1050"/>
                      <a:t>6.7% (n=661)</a:t>
                    </a:r>
                    <a:endParaRPr lang="en-US"/>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DATA_charts'!$B$57:$B$59</c:f>
              <c:strCache>
                <c:ptCount val="3"/>
                <c:pt idx="0">
                  <c:v>Not at all/a little</c:v>
                </c:pt>
                <c:pt idx="1">
                  <c:v>Somewhat</c:v>
                </c:pt>
                <c:pt idx="2">
                  <c:v>Quite a bit/very much</c:v>
                </c:pt>
              </c:strCache>
            </c:strRef>
          </c:cat>
          <c:val>
            <c:numRef>
              <c:f>'NATIONAL DATA_charts'!$C$57:$C$59</c:f>
              <c:numCache>
                <c:formatCode>0.0%</c:formatCode>
                <c:ptCount val="3"/>
                <c:pt idx="0">
                  <c:v>0.87</c:v>
                </c:pt>
                <c:pt idx="1">
                  <c:v>6.3E-2</c:v>
                </c:pt>
                <c:pt idx="2">
                  <c:v>6.7000000000000004E-2</c:v>
                </c:pt>
              </c:numCache>
            </c:numRef>
          </c:val>
        </c:ser>
        <c:dLbls>
          <c:showLegendKey val="0"/>
          <c:showVal val="0"/>
          <c:showCatName val="0"/>
          <c:showSerName val="0"/>
          <c:showPercent val="0"/>
          <c:showBubbleSize val="0"/>
        </c:dLbls>
        <c:gapWidth val="0"/>
        <c:axId val="108492672"/>
        <c:axId val="108494208"/>
      </c:barChart>
      <c:catAx>
        <c:axId val="108492672"/>
        <c:scaling>
          <c:orientation val="minMax"/>
        </c:scaling>
        <c:delete val="0"/>
        <c:axPos val="b"/>
        <c:majorTickMark val="out"/>
        <c:minorTickMark val="none"/>
        <c:tickLblPos val="nextTo"/>
        <c:txPr>
          <a:bodyPr/>
          <a:lstStyle/>
          <a:p>
            <a:pPr>
              <a:defRPr sz="900"/>
            </a:pPr>
            <a:endParaRPr lang="en-US"/>
          </a:p>
        </c:txPr>
        <c:crossAx val="108494208"/>
        <c:crosses val="autoZero"/>
        <c:auto val="1"/>
        <c:lblAlgn val="ctr"/>
        <c:lblOffset val="100"/>
        <c:noMultiLvlLbl val="0"/>
      </c:catAx>
      <c:valAx>
        <c:axId val="10849420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49267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diarrhoea - Rectosigmoid</a:t>
            </a:r>
          </a:p>
        </c:rich>
      </c:tx>
      <c:layout>
        <c:manualLayout>
          <c:xMode val="edge"/>
          <c:yMode val="edge"/>
          <c:x val="0.21533469972763064"/>
          <c:y val="2.4853753360098891E-2"/>
        </c:manualLayout>
      </c:layout>
      <c:overlay val="1"/>
    </c:title>
    <c:autoTitleDeleted val="0"/>
    <c:plotArea>
      <c:layout>
        <c:manualLayout>
          <c:layoutTarget val="inner"/>
          <c:xMode val="edge"/>
          <c:yMode val="edge"/>
          <c:x val="0.12451808784153567"/>
          <c:y val="0.13652255091728191"/>
          <c:w val="0.83361179119413786"/>
          <c:h val="0.71729003580054462"/>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89.4% </a:t>
                    </a:r>
                    <a:r>
                      <a:rPr lang="en-US" sz="1050" i="1"/>
                      <a:t>(n=907)</a:t>
                    </a:r>
                    <a:endParaRPr lang="en-US" i="1"/>
                  </a:p>
                </c:rich>
              </c:tx>
              <c:dLblPos val="ctr"/>
              <c:showLegendKey val="0"/>
              <c:showVal val="1"/>
              <c:showCatName val="0"/>
              <c:showSerName val="0"/>
              <c:showPercent val="0"/>
              <c:showBubbleSize val="0"/>
            </c:dLbl>
            <c:dLbl>
              <c:idx val="1"/>
              <c:tx>
                <c:rich>
                  <a:bodyPr/>
                  <a:lstStyle/>
                  <a:p>
                    <a:r>
                      <a:rPr lang="en-US" sz="1050"/>
                      <a:t>5.0% </a:t>
                    </a:r>
                  </a:p>
                  <a:p>
                    <a:r>
                      <a:rPr lang="en-US" sz="1050" i="1"/>
                      <a:t>(n=51)</a:t>
                    </a:r>
                    <a:endParaRPr lang="en-US" i="1"/>
                  </a:p>
                </c:rich>
              </c:tx>
              <c:dLblPos val="outEnd"/>
              <c:showLegendKey val="0"/>
              <c:showVal val="1"/>
              <c:showCatName val="0"/>
              <c:showSerName val="0"/>
              <c:showPercent val="0"/>
              <c:showBubbleSize val="0"/>
            </c:dLbl>
            <c:dLbl>
              <c:idx val="2"/>
              <c:tx>
                <c:rich>
                  <a:bodyPr/>
                  <a:lstStyle/>
                  <a:p>
                    <a:r>
                      <a:rPr lang="en-US" sz="1050"/>
                      <a:t>5.6% </a:t>
                    </a:r>
                  </a:p>
                  <a:p>
                    <a:r>
                      <a:rPr lang="en-US" sz="1050" i="1"/>
                      <a:t>(n=57)</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DATA_charts'!$B$57:$B$59</c:f>
              <c:strCache>
                <c:ptCount val="3"/>
                <c:pt idx="0">
                  <c:v>Not at all/a little</c:v>
                </c:pt>
                <c:pt idx="1">
                  <c:v>Somewhat</c:v>
                </c:pt>
                <c:pt idx="2">
                  <c:v>Quite a bit/very much</c:v>
                </c:pt>
              </c:strCache>
            </c:strRef>
          </c:cat>
          <c:val>
            <c:numRef>
              <c:f>'NATIONAL DATA_charts'!$D$57:$D$59</c:f>
              <c:numCache>
                <c:formatCode>0.0%</c:formatCode>
                <c:ptCount val="3"/>
                <c:pt idx="0">
                  <c:v>0.89400000000000002</c:v>
                </c:pt>
                <c:pt idx="1">
                  <c:v>0.05</c:v>
                </c:pt>
                <c:pt idx="2">
                  <c:v>5.6000000000000001E-2</c:v>
                </c:pt>
              </c:numCache>
            </c:numRef>
          </c:val>
        </c:ser>
        <c:dLbls>
          <c:showLegendKey val="0"/>
          <c:showVal val="0"/>
          <c:showCatName val="0"/>
          <c:showSerName val="0"/>
          <c:showPercent val="0"/>
          <c:showBubbleSize val="0"/>
        </c:dLbls>
        <c:gapWidth val="0"/>
        <c:axId val="108506496"/>
        <c:axId val="110060672"/>
      </c:barChart>
      <c:catAx>
        <c:axId val="108506496"/>
        <c:scaling>
          <c:orientation val="minMax"/>
        </c:scaling>
        <c:delete val="0"/>
        <c:axPos val="b"/>
        <c:numFmt formatCode="0.0%" sourceLinked="1"/>
        <c:majorTickMark val="out"/>
        <c:minorTickMark val="none"/>
        <c:tickLblPos val="nextTo"/>
        <c:txPr>
          <a:bodyPr/>
          <a:lstStyle/>
          <a:p>
            <a:pPr>
              <a:defRPr sz="900"/>
            </a:pPr>
            <a:endParaRPr lang="en-US"/>
          </a:p>
        </c:txPr>
        <c:crossAx val="110060672"/>
        <c:crosses val="autoZero"/>
        <c:auto val="1"/>
        <c:lblAlgn val="ctr"/>
        <c:lblOffset val="100"/>
        <c:noMultiLvlLbl val="0"/>
      </c:catAx>
      <c:valAx>
        <c:axId val="11006067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8506496"/>
        <c:crosses val="autoZero"/>
        <c:crossBetween val="between"/>
        <c:majorUnit val="0.2"/>
      </c:valAx>
    </c:plotArea>
    <c:plotVisOnly val="1"/>
    <c:dispBlanksAs val="gap"/>
    <c:showDLblsOverMax val="0"/>
  </c:chart>
  <c:printSettings>
    <c:headerFooter/>
    <c:pageMargins b="0.75" l="0.7" r="0.7" t="0.75" header="0.3" footer="0.3"/>
    <c:pageSetup orientation="portrait"/>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diarrhoea - Overall</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166136110548368"/>
          <c:w val="0.83361179119413786"/>
          <c:h val="0.71331410953227148"/>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86.4% </a:t>
                    </a:r>
                    <a:r>
                      <a:rPr lang="en-US" sz="1050" i="1"/>
                      <a:t>(n=12,207)</a:t>
                    </a:r>
                    <a:endParaRPr lang="en-US" i="1"/>
                  </a:p>
                </c:rich>
              </c:tx>
              <c:spPr/>
              <c:dLblPos val="ctr"/>
              <c:showLegendKey val="0"/>
              <c:showVal val="1"/>
              <c:showCatName val="0"/>
              <c:showSerName val="0"/>
              <c:showPercent val="0"/>
              <c:showBubbleSize val="0"/>
            </c:dLbl>
            <c:dLbl>
              <c:idx val="1"/>
              <c:tx>
                <c:rich>
                  <a:bodyPr/>
                  <a:lstStyle/>
                  <a:p>
                    <a:r>
                      <a:rPr lang="en-US" sz="1050"/>
                      <a:t>6.9% </a:t>
                    </a:r>
                    <a:r>
                      <a:rPr lang="en-US" sz="1050" i="1"/>
                      <a:t>(n=971</a:t>
                    </a:r>
                    <a:r>
                      <a:rPr lang="en-US" sz="1050"/>
                      <a:t>)</a:t>
                    </a:r>
                    <a:endParaRPr lang="en-US"/>
                  </a:p>
                </c:rich>
              </c:tx>
              <c:dLblPos val="outEnd"/>
              <c:showLegendKey val="0"/>
              <c:showVal val="1"/>
              <c:showCatName val="0"/>
              <c:showSerName val="0"/>
              <c:showPercent val="0"/>
              <c:showBubbleSize val="0"/>
            </c:dLbl>
            <c:dLbl>
              <c:idx val="2"/>
              <c:tx>
                <c:rich>
                  <a:bodyPr/>
                  <a:lstStyle/>
                  <a:p>
                    <a:r>
                      <a:rPr lang="en-US" sz="1050"/>
                      <a:t>6.7% </a:t>
                    </a:r>
                    <a:r>
                      <a:rPr lang="en-US" sz="1050" i="1"/>
                      <a:t>(n=943)</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DATA_charts'!$B$57:$B$59</c:f>
              <c:strCache>
                <c:ptCount val="3"/>
                <c:pt idx="0">
                  <c:v>Not at all/a little</c:v>
                </c:pt>
                <c:pt idx="1">
                  <c:v>Somewhat</c:v>
                </c:pt>
                <c:pt idx="2">
                  <c:v>Quite a bit/very much</c:v>
                </c:pt>
              </c:strCache>
            </c:strRef>
          </c:cat>
          <c:val>
            <c:numRef>
              <c:f>'NATIONAL DATA_charts'!$F$57:$F$59</c:f>
              <c:numCache>
                <c:formatCode>0.0%</c:formatCode>
                <c:ptCount val="3"/>
                <c:pt idx="0">
                  <c:v>0.86399999999999999</c:v>
                </c:pt>
                <c:pt idx="1">
                  <c:v>6.9000000000000006E-2</c:v>
                </c:pt>
                <c:pt idx="2">
                  <c:v>6.7000000000000004E-2</c:v>
                </c:pt>
              </c:numCache>
            </c:numRef>
          </c:val>
        </c:ser>
        <c:dLbls>
          <c:showLegendKey val="0"/>
          <c:showVal val="0"/>
          <c:showCatName val="0"/>
          <c:showSerName val="0"/>
          <c:showPercent val="0"/>
          <c:showBubbleSize val="0"/>
        </c:dLbls>
        <c:gapWidth val="0"/>
        <c:axId val="110089728"/>
        <c:axId val="110091264"/>
      </c:barChart>
      <c:catAx>
        <c:axId val="110089728"/>
        <c:scaling>
          <c:orientation val="minMax"/>
        </c:scaling>
        <c:delete val="0"/>
        <c:axPos val="b"/>
        <c:majorTickMark val="out"/>
        <c:minorTickMark val="none"/>
        <c:tickLblPos val="nextTo"/>
        <c:txPr>
          <a:bodyPr/>
          <a:lstStyle/>
          <a:p>
            <a:pPr>
              <a:defRPr sz="900"/>
            </a:pPr>
            <a:endParaRPr lang="en-US"/>
          </a:p>
        </c:txPr>
        <c:crossAx val="110091264"/>
        <c:crosses val="autoZero"/>
        <c:auto val="1"/>
        <c:lblAlgn val="ctr"/>
        <c:lblOffset val="100"/>
        <c:noMultiLvlLbl val="0"/>
      </c:catAx>
      <c:valAx>
        <c:axId val="11009126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08972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diarrhoea</a:t>
            </a:r>
            <a:r>
              <a:rPr lang="en-GB" sz="1200" baseline="0"/>
              <a:t> </a:t>
            </a:r>
            <a:r>
              <a:rPr lang="en-GB" sz="1200"/>
              <a:t>- Rectum</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166141773602338"/>
          <c:w val="0.83361179119413786"/>
          <c:h val="0.71892225062464543"/>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83.9% </a:t>
                    </a:r>
                    <a:r>
                      <a:rPr lang="en-US" sz="1050" i="1"/>
                      <a:t>(n=2,725)</a:t>
                    </a:r>
                    <a:endParaRPr lang="en-US" i="1"/>
                  </a:p>
                </c:rich>
              </c:tx>
              <c:spPr/>
              <c:dLblPos val="ctr"/>
              <c:showLegendKey val="0"/>
              <c:showVal val="1"/>
              <c:showCatName val="0"/>
              <c:showSerName val="0"/>
              <c:showPercent val="0"/>
              <c:showBubbleSize val="0"/>
            </c:dLbl>
            <c:dLbl>
              <c:idx val="1"/>
              <c:tx>
                <c:rich>
                  <a:bodyPr/>
                  <a:lstStyle/>
                  <a:p>
                    <a:r>
                      <a:rPr lang="en-US" sz="1050"/>
                      <a:t>9.2% </a:t>
                    </a:r>
                    <a:r>
                      <a:rPr lang="en-US" sz="1050" i="1"/>
                      <a:t>(n=299)</a:t>
                    </a:r>
                    <a:endParaRPr lang="en-US" i="1"/>
                  </a:p>
                </c:rich>
              </c:tx>
              <c:dLblPos val="outEnd"/>
              <c:showLegendKey val="0"/>
              <c:showVal val="1"/>
              <c:showCatName val="0"/>
              <c:showSerName val="0"/>
              <c:showPercent val="0"/>
              <c:showBubbleSize val="0"/>
            </c:dLbl>
            <c:dLbl>
              <c:idx val="2"/>
              <c:tx>
                <c:rich>
                  <a:bodyPr/>
                  <a:lstStyle/>
                  <a:p>
                    <a:r>
                      <a:rPr lang="en-US" sz="1050"/>
                      <a:t>6.9% </a:t>
                    </a:r>
                    <a:r>
                      <a:rPr lang="en-US" sz="1050" i="1"/>
                      <a:t>(n=225)</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DATA_charts'!$B$57:$B$59</c:f>
              <c:strCache>
                <c:ptCount val="3"/>
                <c:pt idx="0">
                  <c:v>Not at all/a little</c:v>
                </c:pt>
                <c:pt idx="1">
                  <c:v>Somewhat</c:v>
                </c:pt>
                <c:pt idx="2">
                  <c:v>Quite a bit/very much</c:v>
                </c:pt>
              </c:strCache>
            </c:strRef>
          </c:cat>
          <c:val>
            <c:numRef>
              <c:f>'NATIONAL DATA_charts'!$E$57:$E$59</c:f>
              <c:numCache>
                <c:formatCode>0.0%</c:formatCode>
                <c:ptCount val="3"/>
                <c:pt idx="0">
                  <c:v>0.83899999999999997</c:v>
                </c:pt>
                <c:pt idx="1">
                  <c:v>9.1999999999999998E-2</c:v>
                </c:pt>
                <c:pt idx="2">
                  <c:v>6.9000000000000006E-2</c:v>
                </c:pt>
              </c:numCache>
            </c:numRef>
          </c:val>
        </c:ser>
        <c:dLbls>
          <c:showLegendKey val="0"/>
          <c:showVal val="0"/>
          <c:showCatName val="0"/>
          <c:showSerName val="0"/>
          <c:showPercent val="0"/>
          <c:showBubbleSize val="0"/>
        </c:dLbls>
        <c:gapWidth val="0"/>
        <c:axId val="109989248"/>
        <c:axId val="110003328"/>
      </c:barChart>
      <c:catAx>
        <c:axId val="109989248"/>
        <c:scaling>
          <c:orientation val="minMax"/>
        </c:scaling>
        <c:delete val="0"/>
        <c:axPos val="b"/>
        <c:majorTickMark val="out"/>
        <c:minorTickMark val="none"/>
        <c:tickLblPos val="nextTo"/>
        <c:txPr>
          <a:bodyPr/>
          <a:lstStyle/>
          <a:p>
            <a:pPr>
              <a:defRPr sz="900"/>
            </a:pPr>
            <a:endParaRPr lang="en-US"/>
          </a:p>
        </c:txPr>
        <c:crossAx val="110003328"/>
        <c:crosses val="autoZero"/>
        <c:auto val="1"/>
        <c:lblAlgn val="ctr"/>
        <c:lblOffset val="100"/>
        <c:noMultiLvlLbl val="0"/>
      </c:catAx>
      <c:valAx>
        <c:axId val="11000332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98924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aseline="0"/>
              <a:t>Proportion with a good appetite </a:t>
            </a:r>
            <a:r>
              <a:rPr lang="en-GB" sz="1200"/>
              <a:t>- Colon</a:t>
            </a:r>
          </a:p>
        </c:rich>
      </c:tx>
      <c:layout>
        <c:manualLayout>
          <c:xMode val="edge"/>
          <c:yMode val="edge"/>
          <c:x val="0.22527697140128006"/>
          <c:y val="1.3856396717477043E-2"/>
        </c:manualLayout>
      </c:layout>
      <c:overlay val="1"/>
    </c:title>
    <c:autoTitleDeleted val="0"/>
    <c:plotArea>
      <c:layout>
        <c:manualLayout>
          <c:layoutTarget val="inner"/>
          <c:xMode val="edge"/>
          <c:yMode val="edge"/>
          <c:x val="0.12451808784153567"/>
          <c:y val="0.14258647290507756"/>
          <c:w val="0.83361179119413786"/>
          <c:h val="0.7004471983755132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layout>
                <c:manualLayout>
                  <c:x val="-3.413344456715164E-3"/>
                  <c:y val="9.8591245169155253E-2"/>
                </c:manualLayout>
              </c:layout>
              <c:tx>
                <c:rich>
                  <a:bodyPr/>
                  <a:lstStyle/>
                  <a:p>
                    <a:r>
                      <a:rPr lang="en-US" sz="1050"/>
                      <a:t>20.9% </a:t>
                    </a:r>
                    <a:r>
                      <a:rPr lang="en-US" sz="1050" i="1"/>
                      <a:t>(n=2,664)</a:t>
                    </a:r>
                    <a:endParaRPr lang="en-US" i="1"/>
                  </a:p>
                </c:rich>
              </c:tx>
              <c:dLblPos val="outEnd"/>
              <c:showLegendKey val="0"/>
              <c:showVal val="1"/>
              <c:showCatName val="0"/>
              <c:showSerName val="0"/>
              <c:showPercent val="0"/>
              <c:showBubbleSize val="0"/>
            </c:dLbl>
            <c:dLbl>
              <c:idx val="1"/>
              <c:tx>
                <c:rich>
                  <a:bodyPr/>
                  <a:lstStyle/>
                  <a:p>
                    <a:r>
                      <a:rPr lang="en-US" sz="1050"/>
                      <a:t>9.4% </a:t>
                    </a:r>
                    <a:r>
                      <a:rPr lang="en-US" sz="1050" i="1"/>
                      <a:t>(n=1,201)</a:t>
                    </a:r>
                    <a:endParaRPr lang="en-US" i="1"/>
                  </a:p>
                </c:rich>
              </c:tx>
              <c:dLblPos val="outEnd"/>
              <c:showLegendKey val="0"/>
              <c:showVal val="1"/>
              <c:showCatName val="0"/>
              <c:showSerName val="0"/>
              <c:showPercent val="0"/>
              <c:showBubbleSize val="0"/>
            </c:dLbl>
            <c:dLbl>
              <c:idx val="2"/>
              <c:tx>
                <c:rich>
                  <a:bodyPr/>
                  <a:lstStyle/>
                  <a:p>
                    <a:r>
                      <a:rPr lang="en-US" sz="1050"/>
                      <a:t>69.7% </a:t>
                    </a:r>
                    <a:r>
                      <a:rPr lang="en-US" sz="1050" i="1"/>
                      <a:t>(n=8,891)</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DATA_charts'!$B$60:$B$62</c:f>
              <c:strCache>
                <c:ptCount val="3"/>
                <c:pt idx="0">
                  <c:v>Not at all/a little</c:v>
                </c:pt>
                <c:pt idx="1">
                  <c:v>Somewhat</c:v>
                </c:pt>
                <c:pt idx="2">
                  <c:v>Quite a bit/very much</c:v>
                </c:pt>
              </c:strCache>
            </c:strRef>
          </c:cat>
          <c:val>
            <c:numRef>
              <c:f>'NATIONAL DATA_charts'!$C$60:$C$62</c:f>
              <c:numCache>
                <c:formatCode>0.0%</c:formatCode>
                <c:ptCount val="3"/>
                <c:pt idx="0">
                  <c:v>0.20884289746001883</c:v>
                </c:pt>
                <c:pt idx="1">
                  <c:v>9.415177171527124E-2</c:v>
                </c:pt>
                <c:pt idx="2">
                  <c:v>0.69700533082470995</c:v>
                </c:pt>
              </c:numCache>
            </c:numRef>
          </c:val>
        </c:ser>
        <c:dLbls>
          <c:showLegendKey val="0"/>
          <c:showVal val="0"/>
          <c:showCatName val="0"/>
          <c:showSerName val="0"/>
          <c:showPercent val="0"/>
          <c:showBubbleSize val="0"/>
        </c:dLbls>
        <c:gapWidth val="0"/>
        <c:axId val="109855872"/>
        <c:axId val="109857408"/>
      </c:barChart>
      <c:catAx>
        <c:axId val="109855872"/>
        <c:scaling>
          <c:orientation val="minMax"/>
        </c:scaling>
        <c:delete val="0"/>
        <c:axPos val="b"/>
        <c:majorTickMark val="out"/>
        <c:minorTickMark val="none"/>
        <c:tickLblPos val="nextTo"/>
        <c:txPr>
          <a:bodyPr/>
          <a:lstStyle/>
          <a:p>
            <a:pPr>
              <a:defRPr sz="900"/>
            </a:pPr>
            <a:endParaRPr lang="en-US"/>
          </a:p>
        </c:txPr>
        <c:crossAx val="109857408"/>
        <c:crosses val="autoZero"/>
        <c:auto val="1"/>
        <c:lblAlgn val="ctr"/>
        <c:lblOffset val="100"/>
        <c:noMultiLvlLbl val="0"/>
      </c:catAx>
      <c:valAx>
        <c:axId val="10985740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85587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good</a:t>
            </a:r>
            <a:r>
              <a:rPr lang="en-GB" sz="1200" baseline="0"/>
              <a:t> appetite </a:t>
            </a:r>
            <a:r>
              <a:rPr lang="en-GB" sz="1200"/>
              <a:t>- Rectosigmoid</a:t>
            </a:r>
          </a:p>
        </c:rich>
      </c:tx>
      <c:layout>
        <c:manualLayout>
          <c:xMode val="edge"/>
          <c:yMode val="edge"/>
          <c:x val="0.17134885988747128"/>
          <c:y val="3.0244141730500735E-2"/>
        </c:manualLayout>
      </c:layout>
      <c:overlay val="1"/>
    </c:title>
    <c:autoTitleDeleted val="0"/>
    <c:plotArea>
      <c:layout>
        <c:manualLayout>
          <c:layoutTarget val="inner"/>
          <c:xMode val="edge"/>
          <c:yMode val="edge"/>
          <c:x val="0.12451808784153567"/>
          <c:y val="0.1207362493058898"/>
          <c:w val="0.83361179119413786"/>
          <c:h val="0.72775997787449798"/>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layout>
                <c:manualLayout>
                  <c:x val="3.413344456715164E-3"/>
                  <c:y val="9.6181749135458933E-2"/>
                </c:manualLayout>
              </c:layout>
              <c:tx>
                <c:rich>
                  <a:bodyPr/>
                  <a:lstStyle/>
                  <a:p>
                    <a:r>
                      <a:rPr lang="en-US" sz="1050"/>
                      <a:t>18.1% </a:t>
                    </a:r>
                    <a:r>
                      <a:rPr lang="en-US" sz="1050" i="1"/>
                      <a:t>(n=260)</a:t>
                    </a:r>
                    <a:endParaRPr lang="en-US" i="1"/>
                  </a:p>
                </c:rich>
              </c:tx>
              <c:dLblPos val="outEnd"/>
              <c:showLegendKey val="0"/>
              <c:showVal val="1"/>
              <c:showCatName val="0"/>
              <c:showSerName val="0"/>
              <c:showPercent val="0"/>
              <c:showBubbleSize val="0"/>
            </c:dLbl>
            <c:dLbl>
              <c:idx val="1"/>
              <c:tx>
                <c:rich>
                  <a:bodyPr/>
                  <a:lstStyle/>
                  <a:p>
                    <a:r>
                      <a:rPr lang="en-US" sz="1050"/>
                      <a:t>10.9% </a:t>
                    </a:r>
                    <a:r>
                      <a:rPr lang="en-US" sz="1050" i="1"/>
                      <a:t>(n=156)</a:t>
                    </a:r>
                    <a:endParaRPr lang="en-US" i="1"/>
                  </a:p>
                </c:rich>
              </c:tx>
              <c:dLblPos val="outEnd"/>
              <c:showLegendKey val="0"/>
              <c:showVal val="1"/>
              <c:showCatName val="0"/>
              <c:showSerName val="0"/>
              <c:showPercent val="0"/>
              <c:showBubbleSize val="0"/>
            </c:dLbl>
            <c:dLbl>
              <c:idx val="2"/>
              <c:tx>
                <c:rich>
                  <a:bodyPr/>
                  <a:lstStyle/>
                  <a:p>
                    <a:r>
                      <a:rPr lang="en-US" sz="1050"/>
                      <a:t>71.0% </a:t>
                    </a:r>
                    <a:r>
                      <a:rPr lang="en-US" sz="1050" i="1"/>
                      <a:t>(n=1,018)</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DATA_charts'!$B$60:$B$62</c:f>
              <c:strCache>
                <c:ptCount val="3"/>
                <c:pt idx="0">
                  <c:v>Not at all/a little</c:v>
                </c:pt>
                <c:pt idx="1">
                  <c:v>Somewhat</c:v>
                </c:pt>
                <c:pt idx="2">
                  <c:v>Quite a bit/very much</c:v>
                </c:pt>
              </c:strCache>
            </c:strRef>
          </c:cat>
          <c:val>
            <c:numRef>
              <c:f>'NATIONAL DATA_charts'!$D$60:$D$62</c:f>
              <c:numCache>
                <c:formatCode>0.0%</c:formatCode>
                <c:ptCount val="3"/>
                <c:pt idx="0">
                  <c:v>0.18131101813110181</c:v>
                </c:pt>
                <c:pt idx="1">
                  <c:v>0.10878661087866109</c:v>
                </c:pt>
                <c:pt idx="2">
                  <c:v>0.70990237099023712</c:v>
                </c:pt>
              </c:numCache>
            </c:numRef>
          </c:val>
        </c:ser>
        <c:dLbls>
          <c:showLegendKey val="0"/>
          <c:showVal val="0"/>
          <c:showCatName val="0"/>
          <c:showSerName val="0"/>
          <c:showPercent val="0"/>
          <c:showBubbleSize val="0"/>
        </c:dLbls>
        <c:gapWidth val="0"/>
        <c:axId val="109898368"/>
        <c:axId val="109908352"/>
      </c:barChart>
      <c:catAx>
        <c:axId val="109898368"/>
        <c:scaling>
          <c:orientation val="minMax"/>
        </c:scaling>
        <c:delete val="0"/>
        <c:axPos val="b"/>
        <c:majorTickMark val="out"/>
        <c:minorTickMark val="none"/>
        <c:tickLblPos val="nextTo"/>
        <c:txPr>
          <a:bodyPr/>
          <a:lstStyle/>
          <a:p>
            <a:pPr>
              <a:defRPr sz="900"/>
            </a:pPr>
            <a:endParaRPr lang="en-US"/>
          </a:p>
        </c:txPr>
        <c:crossAx val="109908352"/>
        <c:crosses val="autoZero"/>
        <c:auto val="1"/>
        <c:lblAlgn val="ctr"/>
        <c:lblOffset val="100"/>
        <c:noMultiLvlLbl val="0"/>
      </c:catAx>
      <c:valAx>
        <c:axId val="10990835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89836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good appetite - overall</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4258647290507756"/>
          <c:w val="0.83361179119413786"/>
          <c:h val="0.69707202702545767"/>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layout>
                <c:manualLayout>
                  <c:x val="0"/>
                  <c:y val="0.11033310063771179"/>
                </c:manualLayout>
              </c:layout>
              <c:tx>
                <c:rich>
                  <a:bodyPr rot="0" vert="horz"/>
                  <a:lstStyle/>
                  <a:p>
                    <a:pPr>
                      <a:defRPr sz="1050" b="0">
                        <a:solidFill>
                          <a:schemeClr val="bg1"/>
                        </a:solidFill>
                      </a:defRPr>
                    </a:pPr>
                    <a:r>
                      <a:rPr lang="en-US" sz="1050">
                        <a:solidFill>
                          <a:sysClr val="windowText" lastClr="000000"/>
                        </a:solidFill>
                      </a:rPr>
                      <a:t>20.1% </a:t>
                    </a:r>
                    <a:r>
                      <a:rPr lang="en-US" sz="1050" i="1"/>
                      <a:t>(n=4,125)</a:t>
                    </a:r>
                    <a:endParaRPr lang="en-US" i="1"/>
                  </a:p>
                </c:rich>
              </c:tx>
              <c:spPr/>
              <c:dLblPos val="outEnd"/>
              <c:showLegendKey val="0"/>
              <c:showVal val="1"/>
              <c:showCatName val="0"/>
              <c:showSerName val="0"/>
              <c:showPercent val="0"/>
              <c:showBubbleSize val="0"/>
            </c:dLbl>
            <c:dLbl>
              <c:idx val="1"/>
              <c:tx>
                <c:rich>
                  <a:bodyPr/>
                  <a:lstStyle/>
                  <a:p>
                    <a:r>
                      <a:rPr lang="en-US" sz="1050"/>
                      <a:t>9.9% </a:t>
                    </a:r>
                    <a:r>
                      <a:rPr lang="en-US" sz="1050" i="1"/>
                      <a:t>(n=2,033)</a:t>
                    </a:r>
                    <a:endParaRPr lang="en-US" i="1"/>
                  </a:p>
                </c:rich>
              </c:tx>
              <c:dLblPos val="outEnd"/>
              <c:showLegendKey val="0"/>
              <c:showVal val="1"/>
              <c:showCatName val="0"/>
              <c:showSerName val="0"/>
              <c:showPercent val="0"/>
              <c:showBubbleSize val="0"/>
            </c:dLbl>
            <c:dLbl>
              <c:idx val="2"/>
              <c:tx>
                <c:rich>
                  <a:bodyPr rot="0" vert="horz"/>
                  <a:lstStyle/>
                  <a:p>
                    <a:pPr>
                      <a:defRPr sz="1050" b="0">
                        <a:solidFill>
                          <a:schemeClr val="bg1"/>
                        </a:solidFill>
                      </a:defRPr>
                    </a:pPr>
                    <a:r>
                      <a:rPr lang="en-US" sz="1050"/>
                      <a:t>70.0% </a:t>
                    </a:r>
                    <a:r>
                      <a:rPr lang="en-US" sz="1050" i="1"/>
                      <a:t>(n=14,339)</a:t>
                    </a:r>
                    <a:endParaRPr lang="en-US" i="1"/>
                  </a:p>
                </c:rich>
              </c:tx>
              <c:spPr/>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DATA_charts'!$B$60:$B$62</c:f>
              <c:strCache>
                <c:ptCount val="3"/>
                <c:pt idx="0">
                  <c:v>Not at all/a little</c:v>
                </c:pt>
                <c:pt idx="1">
                  <c:v>Somewhat</c:v>
                </c:pt>
                <c:pt idx="2">
                  <c:v>Quite a bit/very much</c:v>
                </c:pt>
              </c:strCache>
            </c:strRef>
          </c:cat>
          <c:val>
            <c:numRef>
              <c:f>'NATIONAL DATA_charts'!$F$60:$F$62</c:f>
              <c:numCache>
                <c:formatCode>0.0%</c:formatCode>
                <c:ptCount val="3"/>
                <c:pt idx="0">
                  <c:v>0.20124896326291652</c:v>
                </c:pt>
                <c:pt idx="1">
                  <c:v>9.9185246621456793E-2</c:v>
                </c:pt>
                <c:pt idx="2">
                  <c:v>0.6995657901156267</c:v>
                </c:pt>
              </c:numCache>
            </c:numRef>
          </c:val>
        </c:ser>
        <c:dLbls>
          <c:showLegendKey val="0"/>
          <c:showVal val="0"/>
          <c:showCatName val="0"/>
          <c:showSerName val="0"/>
          <c:showPercent val="0"/>
          <c:showBubbleSize val="0"/>
        </c:dLbls>
        <c:gapWidth val="0"/>
        <c:axId val="109937792"/>
        <c:axId val="109939328"/>
      </c:barChart>
      <c:catAx>
        <c:axId val="109937792"/>
        <c:scaling>
          <c:orientation val="minMax"/>
        </c:scaling>
        <c:delete val="0"/>
        <c:axPos val="b"/>
        <c:majorTickMark val="out"/>
        <c:minorTickMark val="none"/>
        <c:tickLblPos val="nextTo"/>
        <c:txPr>
          <a:bodyPr/>
          <a:lstStyle/>
          <a:p>
            <a:pPr>
              <a:defRPr sz="900"/>
            </a:pPr>
            <a:endParaRPr lang="en-US"/>
          </a:p>
        </c:txPr>
        <c:crossAx val="109939328"/>
        <c:crosses val="autoZero"/>
        <c:auto val="1"/>
        <c:lblAlgn val="ctr"/>
        <c:lblOffset val="100"/>
        <c:noMultiLvlLbl val="0"/>
      </c:catAx>
      <c:valAx>
        <c:axId val="109939328"/>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93779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a good appetite - Rectum</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712391700528062"/>
          <c:w val="0.83361179119413786"/>
          <c:h val="0.70253458292525461"/>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layout>
                <c:manualLayout>
                  <c:x val="0"/>
                  <c:y val="9.8009642678263037E-2"/>
                </c:manualLayout>
              </c:layout>
              <c:tx>
                <c:rich>
                  <a:bodyPr rot="0" vert="horz"/>
                  <a:lstStyle/>
                  <a:p>
                    <a:pPr>
                      <a:defRPr sz="1050" b="0">
                        <a:solidFill>
                          <a:schemeClr val="bg1"/>
                        </a:solidFill>
                      </a:defRPr>
                    </a:pPr>
                    <a:r>
                      <a:rPr lang="en-US" sz="1050">
                        <a:solidFill>
                          <a:sysClr val="windowText" lastClr="000000"/>
                        </a:solidFill>
                      </a:rPr>
                      <a:t>19.0% </a:t>
                    </a:r>
                    <a:r>
                      <a:rPr lang="en-US" sz="1050" i="1"/>
                      <a:t>(n=1,201)</a:t>
                    </a:r>
                    <a:endParaRPr lang="en-US" i="1"/>
                  </a:p>
                </c:rich>
              </c:tx>
              <c:spPr/>
              <c:dLblPos val="outEnd"/>
              <c:showLegendKey val="0"/>
              <c:showVal val="1"/>
              <c:showCatName val="0"/>
              <c:showSerName val="0"/>
              <c:showPercent val="0"/>
              <c:showBubbleSize val="0"/>
            </c:dLbl>
            <c:dLbl>
              <c:idx val="1"/>
              <c:tx>
                <c:rich>
                  <a:bodyPr/>
                  <a:lstStyle/>
                  <a:p>
                    <a:r>
                      <a:rPr lang="en-US" sz="1050"/>
                      <a:t>10.7% </a:t>
                    </a:r>
                    <a:r>
                      <a:rPr lang="en-US" sz="1050" i="1"/>
                      <a:t>(n=676)</a:t>
                    </a:r>
                    <a:endParaRPr lang="en-US" i="1"/>
                  </a:p>
                </c:rich>
              </c:tx>
              <c:dLblPos val="outEnd"/>
              <c:showLegendKey val="0"/>
              <c:showVal val="1"/>
              <c:showCatName val="0"/>
              <c:showSerName val="0"/>
              <c:showPercent val="0"/>
              <c:showBubbleSize val="0"/>
            </c:dLbl>
            <c:dLbl>
              <c:idx val="2"/>
              <c:tx>
                <c:rich>
                  <a:bodyPr rot="0" vert="horz"/>
                  <a:lstStyle/>
                  <a:p>
                    <a:pPr>
                      <a:defRPr sz="1050" b="0">
                        <a:solidFill>
                          <a:schemeClr val="bg1"/>
                        </a:solidFill>
                      </a:defRPr>
                    </a:pPr>
                    <a:r>
                      <a:rPr lang="en-US" sz="1050"/>
                      <a:t>70.2% </a:t>
                    </a:r>
                    <a:r>
                      <a:rPr lang="en-US" sz="1050" i="1"/>
                      <a:t>(n=4,430)</a:t>
                    </a:r>
                    <a:endParaRPr lang="en-US" i="1"/>
                  </a:p>
                </c:rich>
              </c:tx>
              <c:spPr/>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DATA_charts'!$B$60:$B$62</c:f>
              <c:strCache>
                <c:ptCount val="3"/>
                <c:pt idx="0">
                  <c:v>Not at all/a little</c:v>
                </c:pt>
                <c:pt idx="1">
                  <c:v>Somewhat</c:v>
                </c:pt>
                <c:pt idx="2">
                  <c:v>Quite a bit/very much</c:v>
                </c:pt>
              </c:strCache>
            </c:strRef>
          </c:cat>
          <c:val>
            <c:numRef>
              <c:f>'NATIONAL DATA_charts'!$E$60:$E$62</c:f>
              <c:numCache>
                <c:formatCode>0.0%</c:formatCode>
                <c:ptCount val="3"/>
                <c:pt idx="0">
                  <c:v>0.19042333914697954</c:v>
                </c:pt>
                <c:pt idx="1">
                  <c:v>0.10718249563976534</c:v>
                </c:pt>
                <c:pt idx="2">
                  <c:v>0.70239416521325515</c:v>
                </c:pt>
              </c:numCache>
            </c:numRef>
          </c:val>
        </c:ser>
        <c:dLbls>
          <c:showLegendKey val="0"/>
          <c:showVal val="0"/>
          <c:showCatName val="0"/>
          <c:showSerName val="0"/>
          <c:showPercent val="0"/>
          <c:showBubbleSize val="0"/>
        </c:dLbls>
        <c:gapWidth val="0"/>
        <c:axId val="109968768"/>
        <c:axId val="110363776"/>
      </c:barChart>
      <c:catAx>
        <c:axId val="109968768"/>
        <c:scaling>
          <c:orientation val="minMax"/>
        </c:scaling>
        <c:delete val="0"/>
        <c:axPos val="b"/>
        <c:majorTickMark val="out"/>
        <c:minorTickMark val="none"/>
        <c:tickLblPos val="nextTo"/>
        <c:txPr>
          <a:bodyPr/>
          <a:lstStyle/>
          <a:p>
            <a:pPr>
              <a:defRPr sz="900"/>
            </a:pPr>
            <a:endParaRPr lang="en-US"/>
          </a:p>
        </c:txPr>
        <c:crossAx val="110363776"/>
        <c:crosses val="autoZero"/>
        <c:auto val="1"/>
        <c:lblAlgn val="ctr"/>
        <c:lblOffset val="100"/>
        <c:noMultiLvlLbl val="0"/>
      </c:catAx>
      <c:valAx>
        <c:axId val="11036377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0996876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Response rates by Duke's stage of disease</a:t>
            </a:r>
          </a:p>
        </c:rich>
      </c:tx>
      <c:overlay val="0"/>
    </c:title>
    <c:autoTitleDeleted val="0"/>
    <c:plotArea>
      <c:layout>
        <c:manualLayout>
          <c:layoutTarget val="inner"/>
          <c:xMode val="edge"/>
          <c:yMode val="edge"/>
          <c:x val="0.20280667919056972"/>
          <c:y val="0.19742607174103238"/>
          <c:w val="0.687228372744768"/>
          <c:h val="0.65404316127150774"/>
        </c:manualLayout>
      </c:layout>
      <c:barChart>
        <c:barDir val="bar"/>
        <c:grouping val="clustered"/>
        <c:varyColors val="0"/>
        <c:ser>
          <c:idx val="0"/>
          <c:order val="0"/>
          <c:invertIfNegative val="0"/>
          <c:dLbls>
            <c:txPr>
              <a:bodyPr/>
              <a:lstStyle/>
              <a:p>
                <a:pPr>
                  <a:defRPr sz="900">
                    <a:solidFill>
                      <a:schemeClr val="bg1"/>
                    </a:solidFill>
                  </a:defRPr>
                </a:pPr>
                <a:endParaRPr lang="en-US"/>
              </a:p>
            </c:txPr>
            <c:dLblPos val="inEnd"/>
            <c:showLegendKey val="0"/>
            <c:showVal val="1"/>
            <c:showCatName val="0"/>
            <c:showSerName val="0"/>
            <c:showPercent val="0"/>
            <c:showBubbleSize val="0"/>
            <c:showLeaderLines val="0"/>
          </c:dLbls>
          <c:cat>
            <c:strRef>
              <c:f>'RESPONSE RATES data'!$C$23:$C$27</c:f>
              <c:strCache>
                <c:ptCount val="5"/>
                <c:pt idx="0">
                  <c:v>Not known</c:v>
                </c:pt>
                <c:pt idx="1">
                  <c:v>Stage D</c:v>
                </c:pt>
                <c:pt idx="2">
                  <c:v>Stage C</c:v>
                </c:pt>
                <c:pt idx="3">
                  <c:v>Stage B</c:v>
                </c:pt>
                <c:pt idx="4">
                  <c:v>Stage A</c:v>
                </c:pt>
              </c:strCache>
            </c:strRef>
          </c:cat>
          <c:val>
            <c:numRef>
              <c:f>'RESPONSE RATES data'!$G$23:$G$27</c:f>
              <c:numCache>
                <c:formatCode>0.0%</c:formatCode>
                <c:ptCount val="5"/>
                <c:pt idx="0">
                  <c:v>0.58922033898305082</c:v>
                </c:pt>
                <c:pt idx="1">
                  <c:v>0.5917327293318233</c:v>
                </c:pt>
                <c:pt idx="2">
                  <c:v>0.66845637583892614</c:v>
                </c:pt>
                <c:pt idx="3">
                  <c:v>0.6678339818417639</c:v>
                </c:pt>
                <c:pt idx="4">
                  <c:v>0.68863122171945701</c:v>
                </c:pt>
              </c:numCache>
            </c:numRef>
          </c:val>
        </c:ser>
        <c:dLbls>
          <c:showLegendKey val="0"/>
          <c:showVal val="0"/>
          <c:showCatName val="0"/>
          <c:showSerName val="0"/>
          <c:showPercent val="0"/>
          <c:showBubbleSize val="0"/>
        </c:dLbls>
        <c:gapWidth val="60"/>
        <c:axId val="103160064"/>
        <c:axId val="103174144"/>
      </c:barChart>
      <c:catAx>
        <c:axId val="103160064"/>
        <c:scaling>
          <c:orientation val="minMax"/>
        </c:scaling>
        <c:delete val="0"/>
        <c:axPos val="l"/>
        <c:majorTickMark val="out"/>
        <c:minorTickMark val="none"/>
        <c:tickLblPos val="nextTo"/>
        <c:crossAx val="103174144"/>
        <c:crosses val="autoZero"/>
        <c:auto val="1"/>
        <c:lblAlgn val="ctr"/>
        <c:lblOffset val="100"/>
        <c:noMultiLvlLbl val="0"/>
      </c:catAx>
      <c:valAx>
        <c:axId val="103174144"/>
        <c:scaling>
          <c:orientation val="minMax"/>
          <c:max val="0.8"/>
        </c:scaling>
        <c:delete val="0"/>
        <c:axPos val="b"/>
        <c:majorGridlines>
          <c:spPr>
            <a:ln>
              <a:solidFill>
                <a:schemeClr val="bg1">
                  <a:lumMod val="85000"/>
                </a:schemeClr>
              </a:solidFill>
            </a:ln>
          </c:spPr>
        </c:majorGridlines>
        <c:numFmt formatCode="0.0%" sourceLinked="1"/>
        <c:majorTickMark val="out"/>
        <c:minorTickMark val="none"/>
        <c:tickLblPos val="nextTo"/>
        <c:crossAx val="103160064"/>
        <c:crosses val="autoZero"/>
        <c:crossBetween val="between"/>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urinating - Colon</a:t>
            </a:r>
          </a:p>
        </c:rich>
      </c:tx>
      <c:overlay val="0"/>
    </c:title>
    <c:autoTitleDeleted val="0"/>
    <c:plotArea>
      <c:layout>
        <c:manualLayout>
          <c:layoutTarget val="inner"/>
          <c:xMode val="edge"/>
          <c:yMode val="edge"/>
          <c:x val="0.12451808784153567"/>
          <c:y val="0.15351165073348824"/>
          <c:w val="0.83361179119413786"/>
          <c:h val="0.69498451128168826"/>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93.9% </a:t>
                    </a:r>
                    <a:r>
                      <a:rPr lang="en-US" sz="1050" i="1"/>
                      <a:t>(n=11,650)</a:t>
                    </a:r>
                    <a:endParaRPr lang="en-US" i="1"/>
                  </a:p>
                </c:rich>
              </c:tx>
              <c:dLblPos val="ctr"/>
              <c:showLegendKey val="0"/>
              <c:showVal val="1"/>
              <c:showCatName val="0"/>
              <c:showSerName val="0"/>
              <c:showPercent val="0"/>
              <c:showBubbleSize val="0"/>
            </c:dLbl>
            <c:dLbl>
              <c:idx val="1"/>
              <c:tx>
                <c:rich>
                  <a:bodyPr/>
                  <a:lstStyle/>
                  <a:p>
                    <a:r>
                      <a:rPr lang="en-US" sz="1050"/>
                      <a:t>3.0% </a:t>
                    </a:r>
                  </a:p>
                  <a:p>
                    <a:r>
                      <a:rPr lang="en-US" sz="1050" i="1"/>
                      <a:t>n=371</a:t>
                    </a:r>
                    <a:endParaRPr lang="en-US" i="1"/>
                  </a:p>
                </c:rich>
              </c:tx>
              <c:dLblPos val="outEnd"/>
              <c:showLegendKey val="0"/>
              <c:showVal val="1"/>
              <c:showCatName val="0"/>
              <c:showSerName val="0"/>
              <c:showPercent val="0"/>
              <c:showBubbleSize val="0"/>
            </c:dLbl>
            <c:dLbl>
              <c:idx val="2"/>
              <c:tx>
                <c:rich>
                  <a:bodyPr/>
                  <a:lstStyle/>
                  <a:p>
                    <a:r>
                      <a:rPr lang="en-US" sz="1050"/>
                      <a:t>3.1% </a:t>
                    </a:r>
                    <a:r>
                      <a:rPr lang="en-US" sz="1050" i="1"/>
                      <a:t>(n=389)</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DATA_charts'!$B$66:$B$68</c:f>
              <c:strCache>
                <c:ptCount val="3"/>
                <c:pt idx="0">
                  <c:v>Not at all/a little</c:v>
                </c:pt>
                <c:pt idx="1">
                  <c:v>Somewhat</c:v>
                </c:pt>
                <c:pt idx="2">
                  <c:v>Quite a bit/very much</c:v>
                </c:pt>
              </c:strCache>
            </c:strRef>
          </c:cat>
          <c:val>
            <c:numRef>
              <c:f>'NATIONAL DATA_charts'!$C$66:$C$68</c:f>
              <c:numCache>
                <c:formatCode>0.0%</c:formatCode>
                <c:ptCount val="3"/>
                <c:pt idx="0">
                  <c:v>0.93899999999999995</c:v>
                </c:pt>
                <c:pt idx="1">
                  <c:v>0.03</c:v>
                </c:pt>
                <c:pt idx="2">
                  <c:v>3.1E-2</c:v>
                </c:pt>
              </c:numCache>
            </c:numRef>
          </c:val>
        </c:ser>
        <c:dLbls>
          <c:showLegendKey val="0"/>
          <c:showVal val="0"/>
          <c:showCatName val="0"/>
          <c:showSerName val="0"/>
          <c:showPercent val="0"/>
          <c:showBubbleSize val="0"/>
        </c:dLbls>
        <c:gapWidth val="0"/>
        <c:axId val="110425216"/>
        <c:axId val="110426752"/>
      </c:barChart>
      <c:catAx>
        <c:axId val="110425216"/>
        <c:scaling>
          <c:orientation val="minMax"/>
        </c:scaling>
        <c:delete val="0"/>
        <c:axPos val="b"/>
        <c:majorTickMark val="out"/>
        <c:minorTickMark val="none"/>
        <c:tickLblPos val="nextTo"/>
        <c:txPr>
          <a:bodyPr/>
          <a:lstStyle/>
          <a:p>
            <a:pPr>
              <a:defRPr sz="900"/>
            </a:pPr>
            <a:endParaRPr lang="en-US"/>
          </a:p>
        </c:txPr>
        <c:crossAx val="110426752"/>
        <c:crosses val="autoZero"/>
        <c:auto val="1"/>
        <c:lblAlgn val="ctr"/>
        <c:lblOffset val="100"/>
        <c:noMultiLvlLbl val="0"/>
      </c:catAx>
      <c:valAx>
        <c:axId val="11042675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42521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urinating - Rectosigmoid</a:t>
            </a:r>
          </a:p>
        </c:rich>
      </c:tx>
      <c:layout>
        <c:manualLayout>
          <c:xMode val="edge"/>
          <c:yMode val="edge"/>
          <c:x val="0.24591004588709431"/>
          <c:y val="2.4853553869351081E-2"/>
        </c:manualLayout>
      </c:layout>
      <c:overlay val="1"/>
    </c:title>
    <c:autoTitleDeleted val="0"/>
    <c:plotArea>
      <c:layout>
        <c:manualLayout>
          <c:layoutTarget val="inner"/>
          <c:xMode val="edge"/>
          <c:yMode val="edge"/>
          <c:x val="0.12451808784153567"/>
          <c:y val="0.13652255091728191"/>
          <c:w val="0.83361179119413786"/>
          <c:h val="0.69949106823348262"/>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93.2% </a:t>
                    </a:r>
                    <a:r>
                      <a:rPr lang="en-US" sz="1050" i="1"/>
                      <a:t>(n=1,283)</a:t>
                    </a:r>
                    <a:endParaRPr lang="en-US" i="1"/>
                  </a:p>
                </c:rich>
              </c:tx>
              <c:dLblPos val="ctr"/>
              <c:showLegendKey val="0"/>
              <c:showVal val="1"/>
              <c:showCatName val="0"/>
              <c:showSerName val="0"/>
              <c:showPercent val="0"/>
              <c:showBubbleSize val="0"/>
            </c:dLbl>
            <c:dLbl>
              <c:idx val="1"/>
              <c:tx>
                <c:rich>
                  <a:bodyPr/>
                  <a:lstStyle/>
                  <a:p>
                    <a:r>
                      <a:rPr lang="en-US" sz="1050"/>
                      <a:t>3.3% </a:t>
                    </a:r>
                  </a:p>
                  <a:p>
                    <a:r>
                      <a:rPr lang="en-US" sz="1050" i="1"/>
                      <a:t>(n=45)</a:t>
                    </a:r>
                    <a:endParaRPr lang="en-US" i="1"/>
                  </a:p>
                </c:rich>
              </c:tx>
              <c:dLblPos val="outEnd"/>
              <c:showLegendKey val="0"/>
              <c:showVal val="1"/>
              <c:showCatName val="0"/>
              <c:showSerName val="0"/>
              <c:showPercent val="0"/>
              <c:showBubbleSize val="0"/>
            </c:dLbl>
            <c:dLbl>
              <c:idx val="2"/>
              <c:tx>
                <c:rich>
                  <a:bodyPr/>
                  <a:lstStyle/>
                  <a:p>
                    <a:r>
                      <a:rPr lang="en-US" sz="1050"/>
                      <a:t>3.5% </a:t>
                    </a:r>
                  </a:p>
                  <a:p>
                    <a:r>
                      <a:rPr lang="en-US" sz="1050" i="1"/>
                      <a:t>(n=48)</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DATA_charts'!$B$66:$B$68</c:f>
              <c:strCache>
                <c:ptCount val="3"/>
                <c:pt idx="0">
                  <c:v>Not at all/a little</c:v>
                </c:pt>
                <c:pt idx="1">
                  <c:v>Somewhat</c:v>
                </c:pt>
                <c:pt idx="2">
                  <c:v>Quite a bit/very much</c:v>
                </c:pt>
              </c:strCache>
            </c:strRef>
          </c:cat>
          <c:val>
            <c:numRef>
              <c:f>'NATIONAL DATA_charts'!$D$66:$D$68</c:f>
              <c:numCache>
                <c:formatCode>0.0%</c:formatCode>
                <c:ptCount val="3"/>
                <c:pt idx="0">
                  <c:v>0.93200000000000005</c:v>
                </c:pt>
                <c:pt idx="1">
                  <c:v>3.3000000000000002E-2</c:v>
                </c:pt>
                <c:pt idx="2">
                  <c:v>3.5000000000000003E-2</c:v>
                </c:pt>
              </c:numCache>
            </c:numRef>
          </c:val>
        </c:ser>
        <c:dLbls>
          <c:showLegendKey val="0"/>
          <c:showVal val="0"/>
          <c:showCatName val="0"/>
          <c:showSerName val="0"/>
          <c:showPercent val="0"/>
          <c:showBubbleSize val="0"/>
        </c:dLbls>
        <c:gapWidth val="0"/>
        <c:axId val="110127744"/>
        <c:axId val="110145920"/>
      </c:barChart>
      <c:catAx>
        <c:axId val="110127744"/>
        <c:scaling>
          <c:orientation val="minMax"/>
        </c:scaling>
        <c:delete val="0"/>
        <c:axPos val="b"/>
        <c:numFmt formatCode="0.0%" sourceLinked="1"/>
        <c:majorTickMark val="out"/>
        <c:minorTickMark val="none"/>
        <c:tickLblPos val="nextTo"/>
        <c:txPr>
          <a:bodyPr/>
          <a:lstStyle/>
          <a:p>
            <a:pPr>
              <a:defRPr sz="900"/>
            </a:pPr>
            <a:endParaRPr lang="en-US"/>
          </a:p>
        </c:txPr>
        <c:crossAx val="110145920"/>
        <c:crosses val="autoZero"/>
        <c:auto val="1"/>
        <c:lblAlgn val="ctr"/>
        <c:lblOffset val="100"/>
        <c:noMultiLvlLbl val="0"/>
      </c:catAx>
      <c:valAx>
        <c:axId val="11014592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127744"/>
        <c:crosses val="autoZero"/>
        <c:crossBetween val="between"/>
        <c:majorUnit val="0.2"/>
      </c:valAx>
    </c:plotArea>
    <c:plotVisOnly val="1"/>
    <c:dispBlanksAs val="gap"/>
    <c:showDLblsOverMax val="0"/>
  </c:chart>
  <c:printSettings>
    <c:headerFooter/>
    <c:pageMargins b="0.75" l="0.7" r="0.7" t="0.75" header="0.3" footer="0.3"/>
    <c:pageSetup orientation="portrait"/>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urinating</a:t>
            </a:r>
            <a:r>
              <a:rPr lang="en-GB" sz="1200" baseline="0"/>
              <a:t> </a:t>
            </a:r>
            <a:r>
              <a:rPr lang="en-GB" sz="1200"/>
              <a:t>- Rectum</a:t>
            </a:r>
          </a:p>
        </c:rich>
      </c:tx>
      <c:layout>
        <c:manualLayout>
          <c:xMode val="edge"/>
          <c:yMode val="edge"/>
          <c:x val="0.21162359357441937"/>
          <c:y val="3.0243903987908789E-2"/>
        </c:manualLayout>
      </c:layout>
      <c:overlay val="1"/>
    </c:title>
    <c:autoTitleDeleted val="0"/>
    <c:plotArea>
      <c:layout>
        <c:manualLayout>
          <c:layoutTarget val="inner"/>
          <c:xMode val="edge"/>
          <c:yMode val="edge"/>
          <c:x val="0.12451808784153567"/>
          <c:y val="0.13166141773602338"/>
          <c:w val="0.83361179119413786"/>
          <c:h val="0.71892225062464543"/>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90.1% </a:t>
                    </a:r>
                    <a:r>
                      <a:rPr lang="en-US" sz="1050" i="1"/>
                      <a:t>(n=5,554)</a:t>
                    </a:r>
                    <a:endParaRPr lang="en-US"/>
                  </a:p>
                </c:rich>
              </c:tx>
              <c:spPr/>
              <c:dLblPos val="ctr"/>
              <c:showLegendKey val="0"/>
              <c:showVal val="1"/>
              <c:showCatName val="0"/>
              <c:showSerName val="0"/>
              <c:showPercent val="0"/>
              <c:showBubbleSize val="0"/>
            </c:dLbl>
            <c:dLbl>
              <c:idx val="1"/>
              <c:tx>
                <c:rich>
                  <a:bodyPr/>
                  <a:lstStyle/>
                  <a:p>
                    <a:r>
                      <a:rPr lang="en-US" sz="1050"/>
                      <a:t>4.8% </a:t>
                    </a:r>
                    <a:r>
                      <a:rPr lang="en-US" sz="1050" i="1"/>
                      <a:t>(n=294)</a:t>
                    </a:r>
                    <a:endParaRPr lang="en-US" i="1"/>
                  </a:p>
                </c:rich>
              </c:tx>
              <c:dLblPos val="outEnd"/>
              <c:showLegendKey val="0"/>
              <c:showVal val="1"/>
              <c:showCatName val="0"/>
              <c:showSerName val="0"/>
              <c:showPercent val="0"/>
              <c:showBubbleSize val="0"/>
            </c:dLbl>
            <c:dLbl>
              <c:idx val="2"/>
              <c:tx>
                <c:rich>
                  <a:bodyPr/>
                  <a:lstStyle/>
                  <a:p>
                    <a:r>
                      <a:rPr lang="en-US" sz="1050"/>
                      <a:t>5.1% </a:t>
                    </a:r>
                    <a:r>
                      <a:rPr lang="en-US" sz="1050" i="1"/>
                      <a:t>(n=314)</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DATA_charts'!$B$66:$B$68</c:f>
              <c:strCache>
                <c:ptCount val="3"/>
                <c:pt idx="0">
                  <c:v>Not at all/a little</c:v>
                </c:pt>
                <c:pt idx="1">
                  <c:v>Somewhat</c:v>
                </c:pt>
                <c:pt idx="2">
                  <c:v>Quite a bit/very much</c:v>
                </c:pt>
              </c:strCache>
            </c:strRef>
          </c:cat>
          <c:val>
            <c:numRef>
              <c:f>'NATIONAL DATA_charts'!$E$66:$E$68</c:f>
              <c:numCache>
                <c:formatCode>0.0%</c:formatCode>
                <c:ptCount val="3"/>
                <c:pt idx="0">
                  <c:v>0.90100000000000002</c:v>
                </c:pt>
                <c:pt idx="1">
                  <c:v>4.8000000000000001E-2</c:v>
                </c:pt>
                <c:pt idx="2">
                  <c:v>5.0999999999999997E-2</c:v>
                </c:pt>
              </c:numCache>
            </c:numRef>
          </c:val>
        </c:ser>
        <c:dLbls>
          <c:showLegendKey val="0"/>
          <c:showVal val="0"/>
          <c:showCatName val="0"/>
          <c:showSerName val="0"/>
          <c:showPercent val="0"/>
          <c:showBubbleSize val="0"/>
        </c:dLbls>
        <c:gapWidth val="0"/>
        <c:axId val="110170880"/>
        <c:axId val="110172416"/>
      </c:barChart>
      <c:catAx>
        <c:axId val="110170880"/>
        <c:scaling>
          <c:orientation val="minMax"/>
        </c:scaling>
        <c:delete val="0"/>
        <c:axPos val="b"/>
        <c:majorTickMark val="out"/>
        <c:minorTickMark val="none"/>
        <c:tickLblPos val="nextTo"/>
        <c:txPr>
          <a:bodyPr/>
          <a:lstStyle/>
          <a:p>
            <a:pPr>
              <a:defRPr sz="900"/>
            </a:pPr>
            <a:endParaRPr lang="en-US"/>
          </a:p>
        </c:txPr>
        <c:crossAx val="110172416"/>
        <c:crosses val="autoZero"/>
        <c:auto val="1"/>
        <c:lblAlgn val="ctr"/>
        <c:lblOffset val="100"/>
        <c:noMultiLvlLbl val="0"/>
      </c:catAx>
      <c:valAx>
        <c:axId val="11017241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170880"/>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with difficulty urinating - Overall</a:t>
            </a:r>
          </a:p>
        </c:rich>
      </c:tx>
      <c:layout>
        <c:manualLayout>
          <c:xMode val="edge"/>
          <c:yMode val="edge"/>
          <c:x val="0.16094244133286476"/>
          <c:y val="3.0244013879732058E-2"/>
        </c:manualLayout>
      </c:layout>
      <c:overlay val="1"/>
    </c:title>
    <c:autoTitleDeleted val="0"/>
    <c:plotArea>
      <c:layout>
        <c:manualLayout>
          <c:layoutTarget val="inner"/>
          <c:xMode val="edge"/>
          <c:yMode val="edge"/>
          <c:x val="0.12451808784153567"/>
          <c:y val="0.13166136110548368"/>
          <c:w val="0.83361179119413786"/>
          <c:h val="0.71331410953227148"/>
        </c:manualLayout>
      </c:layout>
      <c:barChart>
        <c:barDir val="col"/>
        <c:grouping val="clustered"/>
        <c:varyColors val="0"/>
        <c:ser>
          <c:idx val="0"/>
          <c:order val="0"/>
          <c:spPr>
            <a:solidFill>
              <a:schemeClr val="accent1">
                <a:lumMod val="75000"/>
              </a:schemeClr>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92.7% </a:t>
                    </a:r>
                    <a:r>
                      <a:rPr lang="en-US" sz="1050" i="1"/>
                      <a:t>(n=18,487)</a:t>
                    </a:r>
                    <a:endParaRPr lang="en-US" i="1"/>
                  </a:p>
                </c:rich>
              </c:tx>
              <c:spPr/>
              <c:dLblPos val="ctr"/>
              <c:showLegendKey val="0"/>
              <c:showVal val="1"/>
              <c:showCatName val="0"/>
              <c:showSerName val="0"/>
              <c:showPercent val="0"/>
              <c:showBubbleSize val="0"/>
            </c:dLbl>
            <c:dLbl>
              <c:idx val="1"/>
              <c:tx>
                <c:rich>
                  <a:bodyPr/>
                  <a:lstStyle/>
                  <a:p>
                    <a:r>
                      <a:rPr lang="en-US" sz="1050"/>
                      <a:t>3.6% </a:t>
                    </a:r>
                    <a:r>
                      <a:rPr lang="en-US" sz="1050" i="1"/>
                      <a:t>(n=710)</a:t>
                    </a:r>
                    <a:endParaRPr lang="en-US" i="1"/>
                  </a:p>
                </c:rich>
              </c:tx>
              <c:dLblPos val="outEnd"/>
              <c:showLegendKey val="0"/>
              <c:showVal val="1"/>
              <c:showCatName val="0"/>
              <c:showSerName val="0"/>
              <c:showPercent val="0"/>
              <c:showBubbleSize val="0"/>
            </c:dLbl>
            <c:dLbl>
              <c:idx val="2"/>
              <c:tx>
                <c:rich>
                  <a:bodyPr/>
                  <a:lstStyle/>
                  <a:p>
                    <a:r>
                      <a:rPr lang="en-US" sz="1050"/>
                      <a:t>3.8% </a:t>
                    </a:r>
                    <a:r>
                      <a:rPr lang="en-US" sz="1050" i="1"/>
                      <a:t>(n=751)</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inBase"/>
            <c:showLegendKey val="0"/>
            <c:showVal val="1"/>
            <c:showCatName val="0"/>
            <c:showSerName val="0"/>
            <c:showPercent val="0"/>
            <c:showBubbleSize val="0"/>
            <c:showLeaderLines val="0"/>
          </c:dLbls>
          <c:cat>
            <c:strRef>
              <c:f>'NATIONAL DATA_charts'!$B$66:$B$68</c:f>
              <c:strCache>
                <c:ptCount val="3"/>
                <c:pt idx="0">
                  <c:v>Not at all/a little</c:v>
                </c:pt>
                <c:pt idx="1">
                  <c:v>Somewhat</c:v>
                </c:pt>
                <c:pt idx="2">
                  <c:v>Quite a bit/very much</c:v>
                </c:pt>
              </c:strCache>
            </c:strRef>
          </c:cat>
          <c:val>
            <c:numRef>
              <c:f>'NATIONAL DATA_charts'!$F$66:$F$68</c:f>
              <c:numCache>
                <c:formatCode>0.0%</c:formatCode>
                <c:ptCount val="3"/>
                <c:pt idx="0">
                  <c:v>0.92700000000000005</c:v>
                </c:pt>
                <c:pt idx="1">
                  <c:v>3.5999999999999997E-2</c:v>
                </c:pt>
                <c:pt idx="2">
                  <c:v>3.7999999999999999E-2</c:v>
                </c:pt>
              </c:numCache>
            </c:numRef>
          </c:val>
        </c:ser>
        <c:dLbls>
          <c:showLegendKey val="0"/>
          <c:showVal val="0"/>
          <c:showCatName val="0"/>
          <c:showSerName val="0"/>
          <c:showPercent val="0"/>
          <c:showBubbleSize val="0"/>
        </c:dLbls>
        <c:gapWidth val="0"/>
        <c:axId val="110205568"/>
        <c:axId val="110223744"/>
      </c:barChart>
      <c:catAx>
        <c:axId val="110205568"/>
        <c:scaling>
          <c:orientation val="minMax"/>
        </c:scaling>
        <c:delete val="0"/>
        <c:axPos val="b"/>
        <c:majorTickMark val="out"/>
        <c:minorTickMark val="none"/>
        <c:tickLblPos val="nextTo"/>
        <c:txPr>
          <a:bodyPr/>
          <a:lstStyle/>
          <a:p>
            <a:pPr>
              <a:defRPr sz="900"/>
            </a:pPr>
            <a:endParaRPr lang="en-US"/>
          </a:p>
        </c:txPr>
        <c:crossAx val="110223744"/>
        <c:crosses val="autoZero"/>
        <c:auto val="1"/>
        <c:lblAlgn val="ctr"/>
        <c:lblOffset val="100"/>
        <c:noMultiLvlLbl val="0"/>
      </c:catAx>
      <c:valAx>
        <c:axId val="11022374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20556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leak urine</a:t>
            </a:r>
            <a:r>
              <a:rPr lang="en-GB" sz="1200" baseline="0"/>
              <a:t> </a:t>
            </a:r>
            <a:r>
              <a:rPr lang="en-GB" sz="1200"/>
              <a:t>- Colon</a:t>
            </a:r>
          </a:p>
        </c:rich>
      </c:tx>
      <c:layout>
        <c:manualLayout>
          <c:xMode val="edge"/>
          <c:yMode val="edge"/>
          <c:x val="0.26282376042514688"/>
          <c:y val="3.124222535372587E-2"/>
        </c:manualLayout>
      </c:layout>
      <c:overlay val="1"/>
    </c:title>
    <c:autoTitleDeleted val="0"/>
    <c:plotArea>
      <c:layout>
        <c:manualLayout>
          <c:layoutTarget val="inner"/>
          <c:xMode val="edge"/>
          <c:yMode val="edge"/>
          <c:x val="0.14585516507551957"/>
          <c:y val="0.1480490288048745"/>
          <c:w val="0.83361179119413786"/>
          <c:h val="0.69707202702545767"/>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92.6% </a:t>
                    </a:r>
                    <a:r>
                      <a:rPr lang="en-US" sz="1050" i="1"/>
                      <a:t>(n=11,465)</a:t>
                    </a:r>
                    <a:endParaRPr lang="en-US" i="1"/>
                  </a:p>
                </c:rich>
              </c:tx>
              <c:dLblPos val="ctr"/>
              <c:showLegendKey val="0"/>
              <c:showVal val="1"/>
              <c:showCatName val="0"/>
              <c:showSerName val="0"/>
              <c:showPercent val="0"/>
              <c:showBubbleSize val="0"/>
            </c:dLbl>
            <c:dLbl>
              <c:idx val="1"/>
              <c:tx>
                <c:rich>
                  <a:bodyPr/>
                  <a:lstStyle/>
                  <a:p>
                    <a:r>
                      <a:rPr lang="en-US" sz="1050"/>
                      <a:t>3.4% </a:t>
                    </a:r>
                    <a:r>
                      <a:rPr lang="en-US" sz="1050" i="1"/>
                      <a:t>(n=417)</a:t>
                    </a:r>
                    <a:endParaRPr lang="en-US" i="1"/>
                  </a:p>
                </c:rich>
              </c:tx>
              <c:dLblPos val="outEnd"/>
              <c:showLegendKey val="0"/>
              <c:showVal val="1"/>
              <c:showCatName val="0"/>
              <c:showSerName val="0"/>
              <c:showPercent val="0"/>
              <c:showBubbleSize val="0"/>
            </c:dLbl>
            <c:dLbl>
              <c:idx val="2"/>
              <c:tx>
                <c:rich>
                  <a:bodyPr/>
                  <a:lstStyle/>
                  <a:p>
                    <a:r>
                      <a:rPr lang="en-US" sz="1050"/>
                      <a:t>4.0% </a:t>
                    </a:r>
                    <a:r>
                      <a:rPr lang="en-US" sz="1050" i="1"/>
                      <a:t>(n=495)</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DATA_charts'!$B$72:$B$74</c:f>
              <c:strCache>
                <c:ptCount val="3"/>
                <c:pt idx="0">
                  <c:v>Not at all/a little</c:v>
                </c:pt>
                <c:pt idx="1">
                  <c:v>Somewhat</c:v>
                </c:pt>
                <c:pt idx="2">
                  <c:v>Quite a bit/very much</c:v>
                </c:pt>
              </c:strCache>
            </c:strRef>
          </c:cat>
          <c:val>
            <c:numRef>
              <c:f>'NATIONAL DATA_charts'!$C$72:$C$74</c:f>
              <c:numCache>
                <c:formatCode>0.0%</c:formatCode>
                <c:ptCount val="3"/>
                <c:pt idx="0">
                  <c:v>0.92600000000000005</c:v>
                </c:pt>
                <c:pt idx="1">
                  <c:v>3.4000000000000002E-2</c:v>
                </c:pt>
                <c:pt idx="2">
                  <c:v>0.04</c:v>
                </c:pt>
              </c:numCache>
            </c:numRef>
          </c:val>
        </c:ser>
        <c:dLbls>
          <c:showLegendKey val="0"/>
          <c:showVal val="0"/>
          <c:showCatName val="0"/>
          <c:showSerName val="0"/>
          <c:showPercent val="0"/>
          <c:showBubbleSize val="0"/>
        </c:dLbls>
        <c:gapWidth val="0"/>
        <c:axId val="110329216"/>
        <c:axId val="110756992"/>
      </c:barChart>
      <c:catAx>
        <c:axId val="110329216"/>
        <c:scaling>
          <c:orientation val="minMax"/>
        </c:scaling>
        <c:delete val="0"/>
        <c:axPos val="b"/>
        <c:majorTickMark val="out"/>
        <c:minorTickMark val="none"/>
        <c:tickLblPos val="nextTo"/>
        <c:txPr>
          <a:bodyPr/>
          <a:lstStyle/>
          <a:p>
            <a:pPr>
              <a:defRPr sz="900"/>
            </a:pPr>
            <a:endParaRPr lang="en-US"/>
          </a:p>
        </c:txPr>
        <c:crossAx val="110756992"/>
        <c:crosses val="autoZero"/>
        <c:auto val="1"/>
        <c:lblAlgn val="ctr"/>
        <c:lblOffset val="100"/>
        <c:noMultiLvlLbl val="0"/>
      </c:catAx>
      <c:valAx>
        <c:axId val="110756992"/>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329216"/>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leak urine</a:t>
            </a:r>
            <a:r>
              <a:rPr lang="en-GB" sz="1200" baseline="0"/>
              <a:t> </a:t>
            </a:r>
            <a:r>
              <a:rPr lang="en-GB" sz="1200"/>
              <a:t>- Rectosigmoid</a:t>
            </a:r>
          </a:p>
        </c:rich>
      </c:tx>
      <c:layout>
        <c:manualLayout>
          <c:xMode val="edge"/>
          <c:yMode val="edge"/>
          <c:x val="0.22145644777320883"/>
          <c:y val="3.9059335133686299E-2"/>
        </c:manualLayout>
      </c:layout>
      <c:overlay val="1"/>
    </c:title>
    <c:autoTitleDeleted val="0"/>
    <c:plotArea>
      <c:layout>
        <c:manualLayout>
          <c:layoutTarget val="inner"/>
          <c:xMode val="edge"/>
          <c:yMode val="edge"/>
          <c:x val="0.14794094636793739"/>
          <c:y val="0.12190704278299591"/>
          <c:w val="0.83361179119413786"/>
          <c:h val="0.70926255925475257"/>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91.9% </a:t>
                    </a:r>
                    <a:r>
                      <a:rPr lang="en-US" sz="1050" i="1"/>
                      <a:t>(n=1,262)</a:t>
                    </a:r>
                    <a:endParaRPr lang="en-US" i="1"/>
                  </a:p>
                </c:rich>
              </c:tx>
              <c:dLblPos val="ctr"/>
              <c:showLegendKey val="0"/>
              <c:showVal val="1"/>
              <c:showCatName val="0"/>
              <c:showSerName val="0"/>
              <c:showPercent val="0"/>
              <c:showBubbleSize val="0"/>
            </c:dLbl>
            <c:dLbl>
              <c:idx val="1"/>
              <c:tx>
                <c:rich>
                  <a:bodyPr/>
                  <a:lstStyle/>
                  <a:p>
                    <a:r>
                      <a:rPr lang="en-US" sz="1050"/>
                      <a:t>4.2% </a:t>
                    </a:r>
                  </a:p>
                  <a:p>
                    <a:r>
                      <a:rPr lang="en-US" sz="1050" i="1"/>
                      <a:t>(n=57)</a:t>
                    </a:r>
                    <a:endParaRPr lang="en-US" i="1"/>
                  </a:p>
                </c:rich>
              </c:tx>
              <c:dLblPos val="outEnd"/>
              <c:showLegendKey val="0"/>
              <c:showVal val="1"/>
              <c:showCatName val="0"/>
              <c:showSerName val="0"/>
              <c:showPercent val="0"/>
              <c:showBubbleSize val="0"/>
            </c:dLbl>
            <c:dLbl>
              <c:idx val="2"/>
              <c:tx>
                <c:rich>
                  <a:bodyPr/>
                  <a:lstStyle/>
                  <a:p>
                    <a:r>
                      <a:rPr lang="en-US" sz="1050"/>
                      <a:t>3.9% </a:t>
                    </a:r>
                  </a:p>
                  <a:p>
                    <a:r>
                      <a:rPr lang="en-US" sz="1050" i="1"/>
                      <a:t>(n=54)</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DATA_charts'!$B$72:$B$74</c:f>
              <c:strCache>
                <c:ptCount val="3"/>
                <c:pt idx="0">
                  <c:v>Not at all/a little</c:v>
                </c:pt>
                <c:pt idx="1">
                  <c:v>Somewhat</c:v>
                </c:pt>
                <c:pt idx="2">
                  <c:v>Quite a bit/very much</c:v>
                </c:pt>
              </c:strCache>
            </c:strRef>
          </c:cat>
          <c:val>
            <c:numRef>
              <c:f>'NATIONAL DATA_charts'!$D$72:$D$74</c:f>
              <c:numCache>
                <c:formatCode>0.0%</c:formatCode>
                <c:ptCount val="3"/>
                <c:pt idx="0">
                  <c:v>0.91900000000000004</c:v>
                </c:pt>
                <c:pt idx="1">
                  <c:v>4.2000000000000003E-2</c:v>
                </c:pt>
                <c:pt idx="2">
                  <c:v>3.9E-2</c:v>
                </c:pt>
              </c:numCache>
            </c:numRef>
          </c:val>
        </c:ser>
        <c:dLbls>
          <c:showLegendKey val="0"/>
          <c:showVal val="0"/>
          <c:showCatName val="0"/>
          <c:showSerName val="0"/>
          <c:showPercent val="0"/>
          <c:showBubbleSize val="0"/>
        </c:dLbls>
        <c:gapWidth val="0"/>
        <c:axId val="110785664"/>
        <c:axId val="110787200"/>
      </c:barChart>
      <c:catAx>
        <c:axId val="110785664"/>
        <c:scaling>
          <c:orientation val="minMax"/>
        </c:scaling>
        <c:delete val="0"/>
        <c:axPos val="b"/>
        <c:majorTickMark val="out"/>
        <c:minorTickMark val="none"/>
        <c:tickLblPos val="nextTo"/>
        <c:txPr>
          <a:bodyPr/>
          <a:lstStyle/>
          <a:p>
            <a:pPr>
              <a:defRPr sz="900"/>
            </a:pPr>
            <a:endParaRPr lang="en-US"/>
          </a:p>
        </c:txPr>
        <c:crossAx val="110787200"/>
        <c:crosses val="autoZero"/>
        <c:auto val="1"/>
        <c:lblAlgn val="ctr"/>
        <c:lblOffset val="100"/>
        <c:noMultiLvlLbl val="0"/>
      </c:catAx>
      <c:valAx>
        <c:axId val="11078720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785664"/>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 leak urine</a:t>
            </a:r>
            <a:r>
              <a:rPr lang="en-GB" sz="1200" baseline="0"/>
              <a:t> </a:t>
            </a:r>
            <a:r>
              <a:rPr lang="en-GB" sz="1200"/>
              <a:t>- Rectum</a:t>
            </a:r>
          </a:p>
        </c:rich>
      </c:tx>
      <c:layout>
        <c:manualLayout>
          <c:xMode val="edge"/>
          <c:yMode val="edge"/>
          <c:x val="0.25339177641392829"/>
          <c:y val="2.2671757596716271E-2"/>
        </c:manualLayout>
      </c:layout>
      <c:overlay val="1"/>
    </c:title>
    <c:autoTitleDeleted val="0"/>
    <c:plotArea>
      <c:layout>
        <c:manualLayout>
          <c:layoutTarget val="inner"/>
          <c:xMode val="edge"/>
          <c:yMode val="edge"/>
          <c:x val="0.14455792098197162"/>
          <c:y val="4.5431260185838741E-2"/>
          <c:w val="0.83361179119413786"/>
          <c:h val="0.80212609466132168"/>
        </c:manualLayout>
      </c:layout>
      <c:barChart>
        <c:barDir val="col"/>
        <c:grouping val="clustered"/>
        <c:varyColors val="0"/>
        <c:ser>
          <c:idx val="0"/>
          <c:order val="0"/>
          <c:spPr>
            <a:solidFill>
              <a:schemeClr val="accent1"/>
            </a:solidFill>
            <a:ln>
              <a:solidFill>
                <a:schemeClr val="accent1">
                  <a:lumMod val="50000"/>
                </a:schemeClr>
              </a:solidFill>
            </a:ln>
          </c:spPr>
          <c:invertIfNegative val="0"/>
          <c:dLbls>
            <c:dLbl>
              <c:idx val="0"/>
              <c:tx>
                <c:rich>
                  <a:bodyPr rot="0" vert="horz"/>
                  <a:lstStyle/>
                  <a:p>
                    <a:pPr>
                      <a:defRPr sz="1050" b="0">
                        <a:solidFill>
                          <a:schemeClr val="bg1"/>
                        </a:solidFill>
                      </a:defRPr>
                    </a:pPr>
                    <a:r>
                      <a:rPr lang="en-US" sz="1050"/>
                      <a:t>89.8% </a:t>
                    </a:r>
                    <a:r>
                      <a:rPr lang="en-US" sz="1050" i="1"/>
                      <a:t>(n=5,571)</a:t>
                    </a:r>
                    <a:endParaRPr lang="en-US" i="1"/>
                  </a:p>
                </c:rich>
              </c:tx>
              <c:spPr/>
              <c:dLblPos val="ctr"/>
              <c:showLegendKey val="0"/>
              <c:showVal val="1"/>
              <c:showCatName val="0"/>
              <c:showSerName val="0"/>
              <c:showPercent val="0"/>
              <c:showBubbleSize val="0"/>
            </c:dLbl>
            <c:dLbl>
              <c:idx val="1"/>
              <c:tx>
                <c:rich>
                  <a:bodyPr/>
                  <a:lstStyle/>
                  <a:p>
                    <a:r>
                      <a:rPr lang="en-US" sz="1050"/>
                      <a:t>4.3% </a:t>
                    </a:r>
                    <a:r>
                      <a:rPr lang="en-US" sz="1050" i="1"/>
                      <a:t>(n=266)</a:t>
                    </a:r>
                    <a:endParaRPr lang="en-US" i="1"/>
                  </a:p>
                </c:rich>
              </c:tx>
              <c:dLblPos val="outEnd"/>
              <c:showLegendKey val="0"/>
              <c:showVal val="1"/>
              <c:showCatName val="0"/>
              <c:showSerName val="0"/>
              <c:showPercent val="0"/>
              <c:showBubbleSize val="0"/>
            </c:dLbl>
            <c:dLbl>
              <c:idx val="2"/>
              <c:tx>
                <c:rich>
                  <a:bodyPr/>
                  <a:lstStyle/>
                  <a:p>
                    <a:r>
                      <a:rPr lang="en-US" sz="1050"/>
                      <a:t>5.9% </a:t>
                    </a:r>
                    <a:r>
                      <a:rPr lang="en-US" sz="1050" i="1"/>
                      <a:t>(n=369)</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outEnd"/>
            <c:showLegendKey val="0"/>
            <c:showVal val="1"/>
            <c:showCatName val="0"/>
            <c:showSerName val="0"/>
            <c:showPercent val="0"/>
            <c:showBubbleSize val="0"/>
            <c:showLeaderLines val="0"/>
          </c:dLbls>
          <c:cat>
            <c:strRef>
              <c:f>'NATIONAL DATA_charts'!$B$72:$B$74</c:f>
              <c:strCache>
                <c:ptCount val="3"/>
                <c:pt idx="0">
                  <c:v>Not at all/a little</c:v>
                </c:pt>
                <c:pt idx="1">
                  <c:v>Somewhat</c:v>
                </c:pt>
                <c:pt idx="2">
                  <c:v>Quite a bit/very much</c:v>
                </c:pt>
              </c:strCache>
            </c:strRef>
          </c:cat>
          <c:val>
            <c:numRef>
              <c:f>'NATIONAL DATA_charts'!$E$72:$E$74</c:f>
              <c:numCache>
                <c:formatCode>0.0%</c:formatCode>
                <c:ptCount val="3"/>
                <c:pt idx="0">
                  <c:v>0.89800000000000002</c:v>
                </c:pt>
                <c:pt idx="1">
                  <c:v>4.2999999999999997E-2</c:v>
                </c:pt>
                <c:pt idx="2">
                  <c:v>5.8999999999999997E-2</c:v>
                </c:pt>
              </c:numCache>
            </c:numRef>
          </c:val>
        </c:ser>
        <c:dLbls>
          <c:showLegendKey val="0"/>
          <c:showVal val="0"/>
          <c:showCatName val="0"/>
          <c:showSerName val="0"/>
          <c:showPercent val="0"/>
          <c:showBubbleSize val="0"/>
        </c:dLbls>
        <c:gapWidth val="0"/>
        <c:axId val="110636032"/>
        <c:axId val="110637824"/>
      </c:barChart>
      <c:catAx>
        <c:axId val="110636032"/>
        <c:scaling>
          <c:orientation val="minMax"/>
        </c:scaling>
        <c:delete val="0"/>
        <c:axPos val="b"/>
        <c:numFmt formatCode="0.0%" sourceLinked="1"/>
        <c:majorTickMark val="out"/>
        <c:minorTickMark val="none"/>
        <c:tickLblPos val="nextTo"/>
        <c:txPr>
          <a:bodyPr/>
          <a:lstStyle/>
          <a:p>
            <a:pPr>
              <a:defRPr sz="900"/>
            </a:pPr>
            <a:endParaRPr lang="en-US"/>
          </a:p>
        </c:txPr>
        <c:crossAx val="110637824"/>
        <c:crosses val="autoZero"/>
        <c:auto val="1"/>
        <c:lblAlgn val="ctr"/>
        <c:lblOffset val="100"/>
        <c:noMultiLvlLbl val="0"/>
      </c:catAx>
      <c:valAx>
        <c:axId val="11063782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636032"/>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who</a:t>
            </a:r>
            <a:r>
              <a:rPr lang="en-GB" sz="1200" baseline="0"/>
              <a:t> leak urine </a:t>
            </a:r>
            <a:r>
              <a:rPr lang="en-GB" sz="1200"/>
              <a:t>- Overall</a:t>
            </a:r>
          </a:p>
        </c:rich>
      </c:tx>
      <c:layout>
        <c:manualLayout>
          <c:xMode val="edge"/>
          <c:yMode val="edge"/>
          <c:x val="0.27004691564573302"/>
          <c:y val="1.6787141468351485E-2"/>
        </c:manualLayout>
      </c:layout>
      <c:overlay val="1"/>
    </c:title>
    <c:autoTitleDeleted val="0"/>
    <c:plotArea>
      <c:layout>
        <c:manualLayout>
          <c:layoutTarget val="inner"/>
          <c:xMode val="edge"/>
          <c:yMode val="edge"/>
          <c:x val="0.12451808784153567"/>
          <c:y val="0.11644448688319897"/>
          <c:w val="0.83361179119413786"/>
          <c:h val="0.74203832477604592"/>
        </c:manualLayout>
      </c:layout>
      <c:barChart>
        <c:barDir val="col"/>
        <c:grouping val="clustered"/>
        <c:varyColors val="0"/>
        <c:ser>
          <c:idx val="0"/>
          <c:order val="0"/>
          <c:spPr>
            <a:solidFill>
              <a:schemeClr val="accent1">
                <a:lumMod val="75000"/>
              </a:schemeClr>
            </a:solidFill>
            <a:ln>
              <a:solidFill>
                <a:schemeClr val="bg1"/>
              </a:solidFill>
            </a:ln>
          </c:spPr>
          <c:invertIfNegative val="0"/>
          <c:dLbls>
            <c:dLbl>
              <c:idx val="0"/>
              <c:tx>
                <c:rich>
                  <a:bodyPr/>
                  <a:lstStyle/>
                  <a:p>
                    <a:r>
                      <a:rPr lang="en-US" sz="1050"/>
                      <a:t>91.7% </a:t>
                    </a:r>
                    <a:r>
                      <a:rPr lang="en-US" sz="1050" i="1"/>
                      <a:t>(n=18,298)</a:t>
                    </a:r>
                    <a:endParaRPr lang="en-US" i="1"/>
                  </a:p>
                </c:rich>
              </c:tx>
              <c:dLblPos val="ctr"/>
              <c:showLegendKey val="0"/>
              <c:showVal val="1"/>
              <c:showCatName val="0"/>
              <c:showSerName val="0"/>
              <c:showPercent val="0"/>
              <c:showBubbleSize val="0"/>
            </c:dLbl>
            <c:dLbl>
              <c:idx val="1"/>
              <c:tx>
                <c:rich>
                  <a:bodyPr rot="0" vert="horz"/>
                  <a:lstStyle/>
                  <a:p>
                    <a:pPr>
                      <a:defRPr sz="1050" b="0">
                        <a:solidFill>
                          <a:sysClr val="windowText" lastClr="000000"/>
                        </a:solidFill>
                      </a:defRPr>
                    </a:pPr>
                    <a:r>
                      <a:rPr lang="en-US" sz="1050"/>
                      <a:t>3.7% </a:t>
                    </a:r>
                    <a:r>
                      <a:rPr lang="en-US" sz="1050" i="1"/>
                      <a:t>(n=740)</a:t>
                    </a:r>
                    <a:endParaRPr lang="en-US" i="1"/>
                  </a:p>
                </c:rich>
              </c:tx>
              <c:spPr/>
              <c:dLblPos val="outEnd"/>
              <c:showLegendKey val="0"/>
              <c:showVal val="1"/>
              <c:showCatName val="0"/>
              <c:showSerName val="0"/>
              <c:showPercent val="0"/>
              <c:showBubbleSize val="0"/>
            </c:dLbl>
            <c:dLbl>
              <c:idx val="2"/>
              <c:tx>
                <c:rich>
                  <a:bodyPr rot="0" vert="horz"/>
                  <a:lstStyle/>
                  <a:p>
                    <a:pPr>
                      <a:defRPr sz="1050" b="0">
                        <a:solidFill>
                          <a:sysClr val="windowText" lastClr="000000"/>
                        </a:solidFill>
                      </a:defRPr>
                    </a:pPr>
                    <a:r>
                      <a:rPr lang="en-US" sz="1050"/>
                      <a:t>4.6% </a:t>
                    </a:r>
                    <a:r>
                      <a:rPr lang="en-US" sz="1050" i="1"/>
                      <a:t>(n=918)</a:t>
                    </a:r>
                    <a:endParaRPr lang="en-US" i="1"/>
                  </a:p>
                </c:rich>
              </c:tx>
              <c:spPr/>
              <c:dLblPos val="outEnd"/>
              <c:showLegendKey val="0"/>
              <c:showVal val="1"/>
              <c:showCatName val="0"/>
              <c:showSerName val="0"/>
              <c:showPercent val="0"/>
              <c:showBubbleSize val="0"/>
            </c:dLbl>
            <c:txPr>
              <a:bodyPr rot="0" vert="horz"/>
              <a:lstStyle/>
              <a:p>
                <a:pPr>
                  <a:defRPr sz="1050" b="0">
                    <a:solidFill>
                      <a:schemeClr val="bg1"/>
                    </a:solidFill>
                  </a:defRPr>
                </a:pPr>
                <a:endParaRPr lang="en-US"/>
              </a:p>
            </c:txPr>
            <c:dLblPos val="ctr"/>
            <c:showLegendKey val="0"/>
            <c:showVal val="1"/>
            <c:showCatName val="0"/>
            <c:showSerName val="0"/>
            <c:showPercent val="0"/>
            <c:showBubbleSize val="0"/>
            <c:showLeaderLines val="0"/>
          </c:dLbls>
          <c:cat>
            <c:strRef>
              <c:f>'NATIONAL DATA_charts'!$B$72:$B$74</c:f>
              <c:strCache>
                <c:ptCount val="3"/>
                <c:pt idx="0">
                  <c:v>Not at all/a little</c:v>
                </c:pt>
                <c:pt idx="1">
                  <c:v>Somewhat</c:v>
                </c:pt>
                <c:pt idx="2">
                  <c:v>Quite a bit/very much</c:v>
                </c:pt>
              </c:strCache>
            </c:strRef>
          </c:cat>
          <c:val>
            <c:numRef>
              <c:f>'NATIONAL DATA_charts'!$F$72:$F$74</c:f>
              <c:numCache>
                <c:formatCode>0.0%</c:formatCode>
                <c:ptCount val="3"/>
                <c:pt idx="0">
                  <c:v>0.91700000000000004</c:v>
                </c:pt>
                <c:pt idx="1">
                  <c:v>3.6999999999999998E-2</c:v>
                </c:pt>
                <c:pt idx="2">
                  <c:v>4.5999999999999999E-2</c:v>
                </c:pt>
              </c:numCache>
            </c:numRef>
          </c:val>
        </c:ser>
        <c:dLbls>
          <c:showLegendKey val="0"/>
          <c:showVal val="0"/>
          <c:showCatName val="0"/>
          <c:showSerName val="0"/>
          <c:showPercent val="0"/>
          <c:showBubbleSize val="0"/>
        </c:dLbls>
        <c:gapWidth val="0"/>
        <c:axId val="110683648"/>
        <c:axId val="110685184"/>
      </c:barChart>
      <c:catAx>
        <c:axId val="110683648"/>
        <c:scaling>
          <c:orientation val="minMax"/>
        </c:scaling>
        <c:delete val="0"/>
        <c:axPos val="b"/>
        <c:numFmt formatCode="0.0%" sourceLinked="1"/>
        <c:majorTickMark val="out"/>
        <c:minorTickMark val="none"/>
        <c:tickLblPos val="nextTo"/>
        <c:txPr>
          <a:bodyPr/>
          <a:lstStyle/>
          <a:p>
            <a:pPr>
              <a:defRPr sz="900"/>
            </a:pPr>
            <a:endParaRPr lang="en-US"/>
          </a:p>
        </c:txPr>
        <c:crossAx val="110685184"/>
        <c:crosses val="autoZero"/>
        <c:auto val="1"/>
        <c:lblAlgn val="ctr"/>
        <c:lblOffset val="100"/>
        <c:noMultiLvlLbl val="0"/>
      </c:catAx>
      <c:valAx>
        <c:axId val="110685184"/>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68364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aseline="0"/>
              <a:t>Proportion urinating more frequently </a:t>
            </a:r>
            <a:r>
              <a:rPr lang="en-GB" sz="1200"/>
              <a:t>- Colon</a:t>
            </a:r>
          </a:p>
        </c:rich>
      </c:tx>
      <c:layout>
        <c:manualLayout>
          <c:xMode val="edge"/>
          <c:yMode val="edge"/>
          <c:x val="0.16538621454993171"/>
          <c:y val="3.0244064416867857E-2"/>
        </c:manualLayout>
      </c:layout>
      <c:overlay val="1"/>
    </c:title>
    <c:autoTitleDeleted val="0"/>
    <c:plotArea>
      <c:layout>
        <c:manualLayout>
          <c:layoutTarget val="inner"/>
          <c:xMode val="edge"/>
          <c:yMode val="edge"/>
          <c:x val="0.12451808784153567"/>
          <c:y val="0.14258647290507756"/>
          <c:w val="0.83361179119413786"/>
          <c:h val="0.70044719837551328"/>
        </c:manualLayout>
      </c:layout>
      <c:barChart>
        <c:barDir val="col"/>
        <c:grouping val="clustered"/>
        <c:varyColors val="0"/>
        <c:ser>
          <c:idx val="0"/>
          <c:order val="0"/>
          <c:spPr>
            <a:solidFill>
              <a:schemeClr val="accent1">
                <a:lumMod val="40000"/>
                <a:lumOff val="60000"/>
              </a:schemeClr>
            </a:solidFill>
            <a:ln>
              <a:solidFill>
                <a:schemeClr val="accent1">
                  <a:lumMod val="50000"/>
                </a:schemeClr>
              </a:solidFill>
            </a:ln>
          </c:spPr>
          <c:invertIfNegative val="0"/>
          <c:dLbls>
            <c:dLbl>
              <c:idx val="0"/>
              <c:tx>
                <c:rich>
                  <a:bodyPr/>
                  <a:lstStyle/>
                  <a:p>
                    <a:r>
                      <a:rPr lang="en-US" sz="1050"/>
                      <a:t>78.3% </a:t>
                    </a:r>
                    <a:r>
                      <a:rPr lang="en-US" sz="1050" i="1"/>
                      <a:t>(n=9,803)</a:t>
                    </a:r>
                    <a:endParaRPr lang="en-US" i="1"/>
                  </a:p>
                </c:rich>
              </c:tx>
              <c:dLblPos val="ctr"/>
              <c:showLegendKey val="0"/>
              <c:showVal val="1"/>
              <c:showCatName val="0"/>
              <c:showSerName val="0"/>
              <c:showPercent val="0"/>
              <c:showBubbleSize val="0"/>
            </c:dLbl>
            <c:dLbl>
              <c:idx val="1"/>
              <c:tx>
                <c:rich>
                  <a:bodyPr/>
                  <a:lstStyle/>
                  <a:p>
                    <a:r>
                      <a:rPr lang="en-US" sz="1050"/>
                      <a:t>10.0% </a:t>
                    </a:r>
                    <a:r>
                      <a:rPr lang="en-US" sz="1050" i="1"/>
                      <a:t>(n=1,254)</a:t>
                    </a:r>
                    <a:endParaRPr lang="en-US" i="1"/>
                  </a:p>
                </c:rich>
              </c:tx>
              <c:dLblPos val="outEnd"/>
              <c:showLegendKey val="0"/>
              <c:showVal val="1"/>
              <c:showCatName val="0"/>
              <c:showSerName val="0"/>
              <c:showPercent val="0"/>
              <c:showBubbleSize val="0"/>
            </c:dLbl>
            <c:dLbl>
              <c:idx val="2"/>
              <c:layout>
                <c:manualLayout>
                  <c:x val="0"/>
                  <c:y val="0.1057985600298922"/>
                </c:manualLayout>
              </c:layout>
              <c:tx>
                <c:rich>
                  <a:bodyPr/>
                  <a:lstStyle/>
                  <a:p>
                    <a:r>
                      <a:rPr lang="en-US" sz="1050"/>
                      <a:t>11.7% </a:t>
                    </a:r>
                    <a:r>
                      <a:rPr lang="en-US" sz="1050" i="1"/>
                      <a:t>(n=1,466)</a:t>
                    </a:r>
                    <a:endParaRPr lang="en-US" i="1"/>
                  </a:p>
                </c:rich>
              </c:tx>
              <c:dLblPos val="outEnd"/>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DATA_charts'!$B$69:$B$71</c:f>
              <c:strCache>
                <c:ptCount val="3"/>
                <c:pt idx="0">
                  <c:v>Not at all/a little</c:v>
                </c:pt>
                <c:pt idx="1">
                  <c:v>Somewhat</c:v>
                </c:pt>
                <c:pt idx="2">
                  <c:v>Quite a bit/very much</c:v>
                </c:pt>
              </c:strCache>
            </c:strRef>
          </c:cat>
          <c:val>
            <c:numRef>
              <c:f>'NATIONAL DATA_charts'!$C$69:$C$71</c:f>
              <c:numCache>
                <c:formatCode>0.0%</c:formatCode>
                <c:ptCount val="3"/>
                <c:pt idx="0">
                  <c:v>0.78300000000000003</c:v>
                </c:pt>
                <c:pt idx="1">
                  <c:v>0.1</c:v>
                </c:pt>
                <c:pt idx="2">
                  <c:v>0.11700000000000001</c:v>
                </c:pt>
              </c:numCache>
            </c:numRef>
          </c:val>
        </c:ser>
        <c:dLbls>
          <c:showLegendKey val="0"/>
          <c:showVal val="0"/>
          <c:showCatName val="0"/>
          <c:showSerName val="0"/>
          <c:showPercent val="0"/>
          <c:showBubbleSize val="0"/>
        </c:dLbls>
        <c:gapWidth val="0"/>
        <c:axId val="110722048"/>
        <c:axId val="110723840"/>
      </c:barChart>
      <c:catAx>
        <c:axId val="110722048"/>
        <c:scaling>
          <c:orientation val="minMax"/>
        </c:scaling>
        <c:delete val="0"/>
        <c:axPos val="b"/>
        <c:majorTickMark val="out"/>
        <c:minorTickMark val="none"/>
        <c:tickLblPos val="nextTo"/>
        <c:txPr>
          <a:bodyPr/>
          <a:lstStyle/>
          <a:p>
            <a:pPr>
              <a:defRPr sz="900"/>
            </a:pPr>
            <a:endParaRPr lang="en-US"/>
          </a:p>
        </c:txPr>
        <c:crossAx val="110723840"/>
        <c:crosses val="autoZero"/>
        <c:auto val="1"/>
        <c:lblAlgn val="ctr"/>
        <c:lblOffset val="100"/>
        <c:noMultiLvlLbl val="0"/>
      </c:catAx>
      <c:valAx>
        <c:axId val="110723840"/>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0722048"/>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Proportion urinating more</a:t>
            </a:r>
            <a:r>
              <a:rPr lang="en-GB" sz="1200" baseline="0"/>
              <a:t> frequently </a:t>
            </a:r>
            <a:r>
              <a:rPr lang="en-GB" sz="1200"/>
              <a:t>- Rectosigmoid</a:t>
            </a:r>
          </a:p>
        </c:rich>
      </c:tx>
      <c:layout>
        <c:manualLayout>
          <c:xMode val="edge"/>
          <c:yMode val="edge"/>
          <c:x val="0.26282376042514682"/>
          <c:y val="3.0244064416867857E-2"/>
        </c:manualLayout>
      </c:layout>
      <c:overlay val="1"/>
    </c:title>
    <c:autoTitleDeleted val="0"/>
    <c:plotArea>
      <c:layout>
        <c:manualLayout>
          <c:layoutTarget val="inner"/>
          <c:xMode val="edge"/>
          <c:yMode val="edge"/>
          <c:x val="0.12451808784153567"/>
          <c:y val="0.1207362493058898"/>
          <c:w val="0.83361179119413786"/>
          <c:h val="0.72775997787449798"/>
        </c:manualLayout>
      </c:layout>
      <c:barChart>
        <c:barDir val="col"/>
        <c:grouping val="clustered"/>
        <c:varyColors val="0"/>
        <c:ser>
          <c:idx val="0"/>
          <c:order val="0"/>
          <c:spPr>
            <a:solidFill>
              <a:schemeClr val="accent1">
                <a:lumMod val="60000"/>
                <a:lumOff val="40000"/>
              </a:schemeClr>
            </a:solidFill>
            <a:ln>
              <a:solidFill>
                <a:schemeClr val="accent1">
                  <a:lumMod val="50000"/>
                </a:schemeClr>
              </a:solidFill>
            </a:ln>
          </c:spPr>
          <c:invertIfNegative val="0"/>
          <c:dLbls>
            <c:dLbl>
              <c:idx val="0"/>
              <c:tx>
                <c:rich>
                  <a:bodyPr/>
                  <a:lstStyle/>
                  <a:p>
                    <a:r>
                      <a:rPr lang="en-US" sz="1050"/>
                      <a:t>77.5% </a:t>
                    </a:r>
                    <a:r>
                      <a:rPr lang="en-US" sz="1050" i="1"/>
                      <a:t>(n=1,080)</a:t>
                    </a:r>
                    <a:endParaRPr lang="en-US" i="1"/>
                  </a:p>
                </c:rich>
              </c:tx>
              <c:dLblPos val="ctr"/>
              <c:showLegendKey val="0"/>
              <c:showVal val="1"/>
              <c:showCatName val="0"/>
              <c:showSerName val="0"/>
              <c:showPercent val="0"/>
              <c:showBubbleSize val="0"/>
            </c:dLbl>
            <c:dLbl>
              <c:idx val="1"/>
              <c:tx>
                <c:rich>
                  <a:bodyPr/>
                  <a:lstStyle/>
                  <a:p>
                    <a:r>
                      <a:rPr lang="en-US" sz="1050"/>
                      <a:t>10.1% </a:t>
                    </a:r>
                    <a:r>
                      <a:rPr lang="en-US" sz="1050" i="1"/>
                      <a:t>(n=141)</a:t>
                    </a:r>
                    <a:endParaRPr lang="en-US" i="1"/>
                  </a:p>
                </c:rich>
              </c:tx>
              <c:dLblPos val="outEnd"/>
              <c:showLegendKey val="0"/>
              <c:showVal val="1"/>
              <c:showCatName val="0"/>
              <c:showSerName val="0"/>
              <c:showPercent val="0"/>
              <c:showBubbleSize val="0"/>
            </c:dLbl>
            <c:dLbl>
              <c:idx val="2"/>
              <c:tx>
                <c:rich>
                  <a:bodyPr/>
                  <a:lstStyle/>
                  <a:p>
                    <a:r>
                      <a:rPr lang="en-US" sz="1050"/>
                      <a:t>12.4% </a:t>
                    </a:r>
                    <a:r>
                      <a:rPr lang="en-US" sz="1050" i="1"/>
                      <a:t>(n=173)</a:t>
                    </a:r>
                    <a:endParaRPr lang="en-US" i="1"/>
                  </a:p>
                </c:rich>
              </c:tx>
              <c:dLblPos val="ctr"/>
              <c:showLegendKey val="0"/>
              <c:showVal val="1"/>
              <c:showCatName val="0"/>
              <c:showSerName val="0"/>
              <c:showPercent val="0"/>
              <c:showBubbleSize val="0"/>
            </c:dLbl>
            <c:txPr>
              <a:bodyPr rot="0" vert="horz"/>
              <a:lstStyle/>
              <a:p>
                <a:pPr>
                  <a:defRPr sz="1050" b="0">
                    <a:solidFill>
                      <a:sysClr val="windowText" lastClr="000000"/>
                    </a:solidFill>
                  </a:defRPr>
                </a:pPr>
                <a:endParaRPr lang="en-US"/>
              </a:p>
            </c:txPr>
            <c:dLblPos val="ctr"/>
            <c:showLegendKey val="0"/>
            <c:showVal val="1"/>
            <c:showCatName val="0"/>
            <c:showSerName val="0"/>
            <c:showPercent val="0"/>
            <c:showBubbleSize val="0"/>
            <c:showLeaderLines val="0"/>
          </c:dLbls>
          <c:cat>
            <c:strRef>
              <c:f>'NATIONAL DATA_charts'!$B$69:$B$71</c:f>
              <c:strCache>
                <c:ptCount val="3"/>
                <c:pt idx="0">
                  <c:v>Not at all/a little</c:v>
                </c:pt>
                <c:pt idx="1">
                  <c:v>Somewhat</c:v>
                </c:pt>
                <c:pt idx="2">
                  <c:v>Quite a bit/very much</c:v>
                </c:pt>
              </c:strCache>
            </c:strRef>
          </c:cat>
          <c:val>
            <c:numRef>
              <c:f>'NATIONAL DATA_charts'!$D$69:$D$71</c:f>
              <c:numCache>
                <c:formatCode>0.0%</c:formatCode>
                <c:ptCount val="3"/>
                <c:pt idx="0">
                  <c:v>0.77500000000000002</c:v>
                </c:pt>
                <c:pt idx="1">
                  <c:v>0.10100000000000001</c:v>
                </c:pt>
                <c:pt idx="2">
                  <c:v>0.124</c:v>
                </c:pt>
              </c:numCache>
            </c:numRef>
          </c:val>
        </c:ser>
        <c:dLbls>
          <c:showLegendKey val="0"/>
          <c:showVal val="0"/>
          <c:showCatName val="0"/>
          <c:showSerName val="0"/>
          <c:showPercent val="0"/>
          <c:showBubbleSize val="0"/>
        </c:dLbls>
        <c:gapWidth val="0"/>
        <c:axId val="111112960"/>
        <c:axId val="111114496"/>
      </c:barChart>
      <c:catAx>
        <c:axId val="111112960"/>
        <c:scaling>
          <c:orientation val="minMax"/>
        </c:scaling>
        <c:delete val="0"/>
        <c:axPos val="b"/>
        <c:majorTickMark val="out"/>
        <c:minorTickMark val="none"/>
        <c:tickLblPos val="nextTo"/>
        <c:txPr>
          <a:bodyPr/>
          <a:lstStyle/>
          <a:p>
            <a:pPr>
              <a:defRPr sz="900"/>
            </a:pPr>
            <a:endParaRPr lang="en-US"/>
          </a:p>
        </c:txPr>
        <c:crossAx val="111114496"/>
        <c:crosses val="autoZero"/>
        <c:auto val="1"/>
        <c:lblAlgn val="ctr"/>
        <c:lblOffset val="100"/>
        <c:noMultiLvlLbl val="0"/>
      </c:catAx>
      <c:valAx>
        <c:axId val="111114496"/>
        <c:scaling>
          <c:orientation val="minMax"/>
          <c:max val="1"/>
          <c:min val="0"/>
        </c:scaling>
        <c:delete val="0"/>
        <c:axPos val="l"/>
        <c:majorGridlines>
          <c:spPr>
            <a:ln>
              <a:solidFill>
                <a:schemeClr val="bg1">
                  <a:lumMod val="85000"/>
                </a:schemeClr>
              </a:solidFill>
            </a:ln>
          </c:spPr>
        </c:majorGridlines>
        <c:numFmt formatCode="0.0%" sourceLinked="1"/>
        <c:majorTickMark val="out"/>
        <c:minorTickMark val="none"/>
        <c:tickLblPos val="nextTo"/>
        <c:spPr>
          <a:ln>
            <a:solidFill>
              <a:schemeClr val="bg1">
                <a:lumMod val="85000"/>
              </a:schemeClr>
            </a:solidFill>
          </a:ln>
        </c:spPr>
        <c:crossAx val="111112960"/>
        <c:crosses val="autoZero"/>
        <c:crossBetween val="between"/>
        <c:majorUnit val="0.2"/>
      </c:valAx>
    </c:plotArea>
    <c:plotVisOnly val="1"/>
    <c:dispBlanksAs val="gap"/>
    <c:showDLblsOverMax val="0"/>
  </c:chart>
  <c:printSettings>
    <c:headerFooter/>
    <c:pageMargins b="0.75" l="0.7" r="0.7" t="0.75" header="0.3" footer="0.3"/>
    <c:pageSetup/>
  </c:printSettings>
  <c:userShapes r:id="rId1"/>
</c:chartSpace>
</file>

<file path=xl/drawings/_rels/drawing13.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chart" Target="../charts/chart45.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69.xml"/><Relationship Id="rId13" Type="http://schemas.openxmlformats.org/officeDocument/2006/relationships/chart" Target="../charts/chart74.xml"/><Relationship Id="rId3" Type="http://schemas.openxmlformats.org/officeDocument/2006/relationships/chart" Target="../charts/chart64.xml"/><Relationship Id="rId7" Type="http://schemas.openxmlformats.org/officeDocument/2006/relationships/chart" Target="../charts/chart68.xml"/><Relationship Id="rId12" Type="http://schemas.openxmlformats.org/officeDocument/2006/relationships/chart" Target="../charts/chart73.xml"/><Relationship Id="rId2" Type="http://schemas.openxmlformats.org/officeDocument/2006/relationships/chart" Target="../charts/chart63.xml"/><Relationship Id="rId16" Type="http://schemas.openxmlformats.org/officeDocument/2006/relationships/chart" Target="../charts/chart77.xml"/><Relationship Id="rId1" Type="http://schemas.openxmlformats.org/officeDocument/2006/relationships/chart" Target="../charts/chart62.xml"/><Relationship Id="rId6" Type="http://schemas.openxmlformats.org/officeDocument/2006/relationships/chart" Target="../charts/chart67.xml"/><Relationship Id="rId11" Type="http://schemas.openxmlformats.org/officeDocument/2006/relationships/chart" Target="../charts/chart72.xml"/><Relationship Id="rId5" Type="http://schemas.openxmlformats.org/officeDocument/2006/relationships/chart" Target="../charts/chart66.xml"/><Relationship Id="rId15" Type="http://schemas.openxmlformats.org/officeDocument/2006/relationships/chart" Target="../charts/chart76.xml"/><Relationship Id="rId10" Type="http://schemas.openxmlformats.org/officeDocument/2006/relationships/chart" Target="../charts/chart71.xml"/><Relationship Id="rId4" Type="http://schemas.openxmlformats.org/officeDocument/2006/relationships/chart" Target="../charts/chart65.xml"/><Relationship Id="rId9" Type="http://schemas.openxmlformats.org/officeDocument/2006/relationships/chart" Target="../charts/chart70.xml"/><Relationship Id="rId14" Type="http://schemas.openxmlformats.org/officeDocument/2006/relationships/chart" Target="../charts/chart75.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8" Type="http://schemas.openxmlformats.org/officeDocument/2006/relationships/chart" Target="../charts/chart85.xml"/><Relationship Id="rId13" Type="http://schemas.openxmlformats.org/officeDocument/2006/relationships/chart" Target="../charts/chart90.xml"/><Relationship Id="rId3" Type="http://schemas.openxmlformats.org/officeDocument/2006/relationships/chart" Target="../charts/chart80.xml"/><Relationship Id="rId7" Type="http://schemas.openxmlformats.org/officeDocument/2006/relationships/chart" Target="../charts/chart84.xml"/><Relationship Id="rId12" Type="http://schemas.openxmlformats.org/officeDocument/2006/relationships/chart" Target="../charts/chart89.xml"/><Relationship Id="rId2" Type="http://schemas.openxmlformats.org/officeDocument/2006/relationships/chart" Target="../charts/chart79.xml"/><Relationship Id="rId16" Type="http://schemas.openxmlformats.org/officeDocument/2006/relationships/chart" Target="../charts/chart93.xml"/><Relationship Id="rId1" Type="http://schemas.openxmlformats.org/officeDocument/2006/relationships/chart" Target="../charts/chart78.xml"/><Relationship Id="rId6" Type="http://schemas.openxmlformats.org/officeDocument/2006/relationships/chart" Target="../charts/chart83.xml"/><Relationship Id="rId11" Type="http://schemas.openxmlformats.org/officeDocument/2006/relationships/chart" Target="../charts/chart88.xml"/><Relationship Id="rId5" Type="http://schemas.openxmlformats.org/officeDocument/2006/relationships/chart" Target="../charts/chart82.xml"/><Relationship Id="rId15" Type="http://schemas.openxmlformats.org/officeDocument/2006/relationships/chart" Target="../charts/chart92.xml"/><Relationship Id="rId10" Type="http://schemas.openxmlformats.org/officeDocument/2006/relationships/chart" Target="../charts/chart87.xml"/><Relationship Id="rId4" Type="http://schemas.openxmlformats.org/officeDocument/2006/relationships/chart" Target="../charts/chart81.xml"/><Relationship Id="rId9" Type="http://schemas.openxmlformats.org/officeDocument/2006/relationships/chart" Target="../charts/chart86.xml"/><Relationship Id="rId14" Type="http://schemas.openxmlformats.org/officeDocument/2006/relationships/chart" Target="../charts/chart91.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7.xml.rels><?xml version="1.0" encoding="UTF-8" standalone="yes"?>
<Relationships xmlns="http://schemas.openxmlformats.org/package/2006/relationships"><Relationship Id="rId1" Type="http://schemas.openxmlformats.org/officeDocument/2006/relationships/image" Target="../media/image5.png"/></Relationships>
</file>

<file path=xl/drawings/_rels/drawing68.xml.rels><?xml version="1.0" encoding="UTF-8" standalone="yes"?>
<Relationships xmlns="http://schemas.openxmlformats.org/package/2006/relationships"><Relationship Id="rId1" Type="http://schemas.openxmlformats.org/officeDocument/2006/relationships/image" Target="../media/image5.png"/></Relationships>
</file>

<file path=xl/drawings/_rels/drawing69.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101.xml"/><Relationship Id="rId13" Type="http://schemas.openxmlformats.org/officeDocument/2006/relationships/chart" Target="../charts/chart106.xml"/><Relationship Id="rId18" Type="http://schemas.openxmlformats.org/officeDocument/2006/relationships/chart" Target="../charts/chart111.xml"/><Relationship Id="rId3" Type="http://schemas.openxmlformats.org/officeDocument/2006/relationships/chart" Target="../charts/chart96.xml"/><Relationship Id="rId7" Type="http://schemas.openxmlformats.org/officeDocument/2006/relationships/chart" Target="../charts/chart100.xml"/><Relationship Id="rId12" Type="http://schemas.openxmlformats.org/officeDocument/2006/relationships/chart" Target="../charts/chart105.xml"/><Relationship Id="rId17" Type="http://schemas.openxmlformats.org/officeDocument/2006/relationships/chart" Target="../charts/chart110.xml"/><Relationship Id="rId2" Type="http://schemas.openxmlformats.org/officeDocument/2006/relationships/chart" Target="../charts/chart95.xml"/><Relationship Id="rId16" Type="http://schemas.openxmlformats.org/officeDocument/2006/relationships/chart" Target="../charts/chart109.xml"/><Relationship Id="rId1" Type="http://schemas.openxmlformats.org/officeDocument/2006/relationships/chart" Target="../charts/chart94.xml"/><Relationship Id="rId6" Type="http://schemas.openxmlformats.org/officeDocument/2006/relationships/chart" Target="../charts/chart99.xml"/><Relationship Id="rId11" Type="http://schemas.openxmlformats.org/officeDocument/2006/relationships/chart" Target="../charts/chart104.xml"/><Relationship Id="rId5" Type="http://schemas.openxmlformats.org/officeDocument/2006/relationships/chart" Target="../charts/chart98.xml"/><Relationship Id="rId15" Type="http://schemas.openxmlformats.org/officeDocument/2006/relationships/chart" Target="../charts/chart108.xml"/><Relationship Id="rId10" Type="http://schemas.openxmlformats.org/officeDocument/2006/relationships/chart" Target="../charts/chart103.xml"/><Relationship Id="rId19" Type="http://schemas.openxmlformats.org/officeDocument/2006/relationships/chart" Target="../charts/chart112.xml"/><Relationship Id="rId4" Type="http://schemas.openxmlformats.org/officeDocument/2006/relationships/chart" Target="../charts/chart97.xml"/><Relationship Id="rId9" Type="http://schemas.openxmlformats.org/officeDocument/2006/relationships/chart" Target="../charts/chart102.xml"/><Relationship Id="rId14" Type="http://schemas.openxmlformats.org/officeDocument/2006/relationships/chart" Target="../charts/chart107.xml"/></Relationships>
</file>

<file path=xl/drawings/_rels/drawing71.xml.rels><?xml version="1.0" encoding="UTF-8" standalone="yes"?>
<Relationships xmlns="http://schemas.openxmlformats.org/package/2006/relationships"><Relationship Id="rId1" Type="http://schemas.openxmlformats.org/officeDocument/2006/relationships/image" Target="../media/image5.png"/></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1" Type="http://schemas.openxmlformats.org/officeDocument/2006/relationships/image" Target="../media/image5.png"/></Relationships>
</file>

<file path=xl/drawings/_rels/drawing75.xml.rels><?xml version="1.0" encoding="UTF-8" standalone="yes"?>
<Relationships xmlns="http://schemas.openxmlformats.org/package/2006/relationships"><Relationship Id="rId1" Type="http://schemas.openxmlformats.org/officeDocument/2006/relationships/image" Target="../media/image5.png"/></Relationships>
</file>

<file path=xl/drawings/_rels/drawing7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7.xml.rels><?xml version="1.0" encoding="UTF-8" standalone="yes"?>
<Relationships xmlns="http://schemas.openxmlformats.org/package/2006/relationships"><Relationship Id="rId1" Type="http://schemas.openxmlformats.org/officeDocument/2006/relationships/image" Target="../media/image5.png"/></Relationships>
</file>

<file path=xl/drawings/_rels/drawing78.xml.rels><?xml version="1.0" encoding="UTF-8" standalone="yes"?>
<Relationships xmlns="http://schemas.openxmlformats.org/package/2006/relationships"><Relationship Id="rId1" Type="http://schemas.openxmlformats.org/officeDocument/2006/relationships/image" Target="../media/image5.png"/></Relationships>
</file>

<file path=xl/drawings/_rels/drawing79.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4.xml"/><Relationship Id="rId3" Type="http://schemas.openxmlformats.org/officeDocument/2006/relationships/chart" Target="../charts/chart115.xml"/><Relationship Id="rId7" Type="http://schemas.openxmlformats.org/officeDocument/2006/relationships/chart" Target="../charts/chart118.xml"/><Relationship Id="rId12" Type="http://schemas.openxmlformats.org/officeDocument/2006/relationships/chart" Target="../charts/chart123.xml"/><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hyperlink" Target="#CONTEXT!B74"/><Relationship Id="rId11" Type="http://schemas.openxmlformats.org/officeDocument/2006/relationships/chart" Target="../charts/chart122.xml"/><Relationship Id="rId5" Type="http://schemas.openxmlformats.org/officeDocument/2006/relationships/chart" Target="../charts/chart117.xml"/><Relationship Id="rId10" Type="http://schemas.openxmlformats.org/officeDocument/2006/relationships/chart" Target="../charts/chart121.xml"/><Relationship Id="rId4" Type="http://schemas.openxmlformats.org/officeDocument/2006/relationships/chart" Target="../charts/chart116.xml"/><Relationship Id="rId9" Type="http://schemas.openxmlformats.org/officeDocument/2006/relationships/chart" Target="../charts/chart120.xml"/><Relationship Id="rId14" Type="http://schemas.openxmlformats.org/officeDocument/2006/relationships/chart" Target="../charts/chart1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image" Target="../media/image4.emf"/><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 Id="rId9" Type="http://schemas.openxmlformats.org/officeDocument/2006/relationships/chart" Target="../charts/chart33.xml"/></Relationships>
</file>

<file path=xl/drawings/_rels/drawing82.xml.rels><?xml version="1.0" encoding="UTF-8" standalone="yes"?>
<Relationships xmlns="http://schemas.openxmlformats.org/package/2006/relationships"><Relationship Id="rId8" Type="http://schemas.openxmlformats.org/officeDocument/2006/relationships/chart" Target="../charts/chart132.xml"/><Relationship Id="rId13" Type="http://schemas.openxmlformats.org/officeDocument/2006/relationships/chart" Target="../charts/chart137.xml"/><Relationship Id="rId3" Type="http://schemas.openxmlformats.org/officeDocument/2006/relationships/chart" Target="../charts/chart127.xml"/><Relationship Id="rId7" Type="http://schemas.openxmlformats.org/officeDocument/2006/relationships/chart" Target="../charts/chart131.xml"/><Relationship Id="rId12" Type="http://schemas.openxmlformats.org/officeDocument/2006/relationships/chart" Target="../charts/chart136.xml"/><Relationship Id="rId2" Type="http://schemas.openxmlformats.org/officeDocument/2006/relationships/image" Target="../media/image6.png"/><Relationship Id="rId1" Type="http://schemas.openxmlformats.org/officeDocument/2006/relationships/chart" Target="../charts/chart126.xml"/><Relationship Id="rId6" Type="http://schemas.openxmlformats.org/officeDocument/2006/relationships/chart" Target="../charts/chart130.xml"/><Relationship Id="rId11" Type="http://schemas.openxmlformats.org/officeDocument/2006/relationships/chart" Target="../charts/chart135.xml"/><Relationship Id="rId5" Type="http://schemas.openxmlformats.org/officeDocument/2006/relationships/chart" Target="../charts/chart129.xml"/><Relationship Id="rId10" Type="http://schemas.openxmlformats.org/officeDocument/2006/relationships/chart" Target="../charts/chart134.xml"/><Relationship Id="rId4" Type="http://schemas.openxmlformats.org/officeDocument/2006/relationships/chart" Target="../charts/chart128.xml"/><Relationship Id="rId9" Type="http://schemas.openxmlformats.org/officeDocument/2006/relationships/chart" Target="../charts/chart133.xml"/><Relationship Id="rId14" Type="http://schemas.openxmlformats.org/officeDocument/2006/relationships/chart" Target="../charts/chart138.xml"/></Relationships>
</file>

<file path=xl/drawings/_rels/drawing83.xml.rels><?xml version="1.0" encoding="UTF-8" standalone="yes"?>
<Relationships xmlns="http://schemas.openxmlformats.org/package/2006/relationships"><Relationship Id="rId8" Type="http://schemas.openxmlformats.org/officeDocument/2006/relationships/chart" Target="../charts/chart146.xml"/><Relationship Id="rId13" Type="http://schemas.openxmlformats.org/officeDocument/2006/relationships/chart" Target="../charts/chart151.xml"/><Relationship Id="rId3" Type="http://schemas.openxmlformats.org/officeDocument/2006/relationships/chart" Target="../charts/chart141.xml"/><Relationship Id="rId7" Type="http://schemas.openxmlformats.org/officeDocument/2006/relationships/chart" Target="../charts/chart145.xml"/><Relationship Id="rId12" Type="http://schemas.openxmlformats.org/officeDocument/2006/relationships/chart" Target="../charts/chart150.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5" Type="http://schemas.openxmlformats.org/officeDocument/2006/relationships/chart" Target="../charts/chart143.xml"/><Relationship Id="rId10" Type="http://schemas.openxmlformats.org/officeDocument/2006/relationships/chart" Target="../charts/chart148.xml"/><Relationship Id="rId4" Type="http://schemas.openxmlformats.org/officeDocument/2006/relationships/chart" Target="../charts/chart142.xml"/><Relationship Id="rId9" Type="http://schemas.openxmlformats.org/officeDocument/2006/relationships/chart" Target="../charts/chart147.xml"/></Relationships>
</file>

<file path=xl/drawings/_rels/drawing84.xml.rels><?xml version="1.0" encoding="UTF-8" standalone="yes"?>
<Relationships xmlns="http://schemas.openxmlformats.org/package/2006/relationships"><Relationship Id="rId8" Type="http://schemas.openxmlformats.org/officeDocument/2006/relationships/chart" Target="../charts/chart159.xml"/><Relationship Id="rId13" Type="http://schemas.openxmlformats.org/officeDocument/2006/relationships/chart" Target="../charts/chart164.xml"/><Relationship Id="rId3" Type="http://schemas.openxmlformats.org/officeDocument/2006/relationships/chart" Target="../charts/chart154.xml"/><Relationship Id="rId7" Type="http://schemas.openxmlformats.org/officeDocument/2006/relationships/chart" Target="../charts/chart158.xml"/><Relationship Id="rId12" Type="http://schemas.openxmlformats.org/officeDocument/2006/relationships/chart" Target="../charts/chart163.xml"/><Relationship Id="rId2" Type="http://schemas.openxmlformats.org/officeDocument/2006/relationships/chart" Target="../charts/chart153.xml"/><Relationship Id="rId1" Type="http://schemas.openxmlformats.org/officeDocument/2006/relationships/chart" Target="../charts/chart152.xml"/><Relationship Id="rId6" Type="http://schemas.openxmlformats.org/officeDocument/2006/relationships/chart" Target="../charts/chart157.xml"/><Relationship Id="rId11" Type="http://schemas.openxmlformats.org/officeDocument/2006/relationships/chart" Target="../charts/chart162.xml"/><Relationship Id="rId5" Type="http://schemas.openxmlformats.org/officeDocument/2006/relationships/chart" Target="../charts/chart156.xml"/><Relationship Id="rId15" Type="http://schemas.openxmlformats.org/officeDocument/2006/relationships/chart" Target="../charts/chart166.xml"/><Relationship Id="rId10" Type="http://schemas.openxmlformats.org/officeDocument/2006/relationships/chart" Target="../charts/chart161.xml"/><Relationship Id="rId4" Type="http://schemas.openxmlformats.org/officeDocument/2006/relationships/chart" Target="../charts/chart155.xml"/><Relationship Id="rId9" Type="http://schemas.openxmlformats.org/officeDocument/2006/relationships/chart" Target="../charts/chart160.xml"/><Relationship Id="rId14" Type="http://schemas.openxmlformats.org/officeDocument/2006/relationships/chart" Target="../charts/chart165.xml"/></Relationships>
</file>

<file path=xl/drawings/_rels/drawing85.xml.rels><?xml version="1.0" encoding="UTF-8" standalone="yes"?>
<Relationships xmlns="http://schemas.openxmlformats.org/package/2006/relationships"><Relationship Id="rId1" Type="http://schemas.openxmlformats.org/officeDocument/2006/relationships/image" Target="../media/image7.emf"/></Relationships>
</file>

<file path=xl/drawings/_rels/drawing86.xml.rels><?xml version="1.0" encoding="UTF-8" standalone="yes"?>
<Relationships xmlns="http://schemas.openxmlformats.org/package/2006/relationships"><Relationship Id="rId1" Type="http://schemas.openxmlformats.org/officeDocument/2006/relationships/image" Target="../media/image8.png"/></Relationships>
</file>

<file path=xl/drawings/_rels/drawing8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228601</xdr:colOff>
      <xdr:row>2</xdr:row>
      <xdr:rowOff>0</xdr:rowOff>
    </xdr:from>
    <xdr:to>
      <xdr:col>16</xdr:col>
      <xdr:colOff>0</xdr:colOff>
      <xdr:row>4</xdr:row>
      <xdr:rowOff>314324</xdr:rowOff>
    </xdr:to>
    <xdr:sp macro="" textlink="">
      <xdr:nvSpPr>
        <xdr:cNvPr id="2" name="TextBox 1"/>
        <xdr:cNvSpPr txBox="1"/>
      </xdr:nvSpPr>
      <xdr:spPr>
        <a:xfrm>
          <a:off x="228601" y="409573"/>
          <a:ext cx="10125074" cy="219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000"/>
          </a:pPr>
          <a:r>
            <a:rPr lang="en-GB" sz="7200" b="1" i="0" u="none" strike="noStrike" baseline="0">
              <a:solidFill>
                <a:srgbClr val="003366"/>
              </a:solidFill>
              <a:latin typeface="Calibri"/>
            </a:rPr>
            <a:t>COLORECTAL CANCER PROMS TOOL</a:t>
          </a:r>
          <a:endParaRPr lang="en-GB" sz="72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0.01288</cdr:x>
      <cdr:y>0.01858</cdr:y>
    </cdr:from>
    <cdr:to>
      <cdr:x>0.93756</cdr:x>
      <cdr:y>0.09723</cdr:y>
    </cdr:to>
    <cdr:sp macro="" textlink="">
      <cdr:nvSpPr>
        <cdr:cNvPr id="4" name="TextBox 30"/>
        <cdr:cNvSpPr txBox="1"/>
      </cdr:nvSpPr>
      <cdr:spPr>
        <a:xfrm xmlns:a="http://schemas.openxmlformats.org/drawingml/2006/main">
          <a:off x="50800" y="50800"/>
          <a:ext cx="3646129" cy="21508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529,  total rectosigmoid n= 1461,  % in 'perfect' health 36.2%</a:t>
          </a:r>
          <a:endParaRPr lang="en-GB" sz="900"/>
        </a:p>
      </cdr:txBody>
    </cdr:sp>
  </cdr:relSizeAnchor>
</c:userShapes>
</file>

<file path=xl/drawings/drawing11.xml><?xml version="1.0" encoding="utf-8"?>
<c:userShapes xmlns:c="http://schemas.openxmlformats.org/drawingml/2006/chart">
  <cdr:relSizeAnchor xmlns:cdr="http://schemas.openxmlformats.org/drawingml/2006/chartDrawing">
    <cdr:from>
      <cdr:x>0.01292</cdr:x>
      <cdr:y>0.01865</cdr:y>
    </cdr:from>
    <cdr:to>
      <cdr:x>0.96865</cdr:x>
      <cdr:y>0.07504</cdr:y>
    </cdr:to>
    <cdr:sp macro="" textlink="">
      <cdr:nvSpPr>
        <cdr:cNvPr id="3" name="TextBox 31"/>
        <cdr:cNvSpPr txBox="1"/>
      </cdr:nvSpPr>
      <cdr:spPr>
        <a:xfrm xmlns:a="http://schemas.openxmlformats.org/drawingml/2006/main">
          <a:off x="50800" y="50800"/>
          <a:ext cx="3758790" cy="15362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1864,   total rectum n= 6413,   % in 'perfect' health 29.1%</a:t>
          </a:r>
          <a:endParaRPr lang="en-GB" sz="900"/>
        </a:p>
      </cdr:txBody>
    </cdr:sp>
  </cdr:relSizeAnchor>
</c:userShapes>
</file>

<file path=xl/drawings/drawing12.xml><?xml version="1.0" encoding="utf-8"?>
<c:userShapes xmlns:c="http://schemas.openxmlformats.org/drawingml/2006/chart">
  <cdr:relSizeAnchor xmlns:cdr="http://schemas.openxmlformats.org/drawingml/2006/chartDrawing">
    <cdr:from>
      <cdr:x>0.01295</cdr:x>
      <cdr:y>0.01858</cdr:y>
    </cdr:from>
    <cdr:to>
      <cdr:x>0.9529</cdr:x>
      <cdr:y>0.0785</cdr:y>
    </cdr:to>
    <cdr:sp macro="" textlink="">
      <cdr:nvSpPr>
        <cdr:cNvPr id="3" name="TextBox 32"/>
        <cdr:cNvSpPr txBox="1"/>
      </cdr:nvSpPr>
      <cdr:spPr>
        <a:xfrm xmlns:a="http://schemas.openxmlformats.org/drawingml/2006/main">
          <a:off x="50800" y="50800"/>
          <a:ext cx="3687097"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7172,   overall n= 20794,   % in 'perfect' health 34.5% </a:t>
          </a:r>
          <a:endParaRPr lang="en-GB" sz="900"/>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174113</xdr:colOff>
      <xdr:row>51</xdr:row>
      <xdr:rowOff>10467</xdr:rowOff>
    </xdr:from>
    <xdr:to>
      <xdr:col>11</xdr:col>
      <xdr:colOff>1300727</xdr:colOff>
      <xdr:row>64</xdr:row>
      <xdr:rowOff>20484</xdr:rowOff>
    </xdr:to>
    <xdr:sp macro="" textlink="">
      <xdr:nvSpPr>
        <xdr:cNvPr id="9" name="TextBox 8"/>
        <xdr:cNvSpPr txBox="1"/>
      </xdr:nvSpPr>
      <xdr:spPr>
        <a:xfrm>
          <a:off x="4199194" y="9238451"/>
          <a:ext cx="8050162" cy="253977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proportion of</a:t>
          </a:r>
          <a:r>
            <a:rPr lang="en-GB" sz="1100" baseline="0">
              <a:solidFill>
                <a:schemeClr val="dk1"/>
              </a:solidFill>
              <a:effectLst/>
              <a:latin typeface="+mn-lt"/>
              <a:ea typeface="+mn-ea"/>
              <a:cs typeface="+mn-cs"/>
            </a:rPr>
            <a:t> respondents reporting 'perfect' heath were compared by disease status across the three tumour sites. For respondents with tumours of the colon and rectosigmoid tumours, around 42% of respondents in remission reported being in 'perfect' health. For rectal tumours this was 34.1%. </a:t>
          </a:r>
        </a:p>
        <a:p>
          <a:endParaRPr lang="en-GB" sz="1100" baseline="0">
            <a:solidFill>
              <a:schemeClr val="dk1"/>
            </a:solidFill>
            <a:effectLst/>
            <a:latin typeface="+mn-lt"/>
            <a:ea typeface="+mn-ea"/>
            <a:cs typeface="+mn-cs"/>
          </a:endParaRPr>
        </a:p>
      </xdr:txBody>
    </xdr:sp>
    <xdr:clientData/>
  </xdr:twoCellAnchor>
  <xdr:twoCellAnchor>
    <xdr:from>
      <xdr:col>5</xdr:col>
      <xdr:colOff>0</xdr:colOff>
      <xdr:row>80</xdr:row>
      <xdr:rowOff>184356</xdr:rowOff>
    </xdr:from>
    <xdr:to>
      <xdr:col>11</xdr:col>
      <xdr:colOff>1300726</xdr:colOff>
      <xdr:row>93</xdr:row>
      <xdr:rowOff>184356</xdr:rowOff>
    </xdr:to>
    <xdr:sp macro="" textlink="">
      <xdr:nvSpPr>
        <xdr:cNvPr id="30" name="TextBox 29"/>
        <xdr:cNvSpPr txBox="1"/>
      </xdr:nvSpPr>
      <xdr:spPr>
        <a:xfrm>
          <a:off x="4209435" y="15690646"/>
          <a:ext cx="8039920" cy="252975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proportion of</a:t>
          </a:r>
          <a:r>
            <a:rPr lang="en-GB" sz="1100" baseline="0">
              <a:solidFill>
                <a:schemeClr val="dk1"/>
              </a:solidFill>
              <a:effectLst/>
              <a:latin typeface="+mn-lt"/>
              <a:ea typeface="+mn-ea"/>
              <a:cs typeface="+mn-cs"/>
            </a:rPr>
            <a:t> respondents reporting 'perfect' heath were compared by the number of long term conditions (LTC) across the three tumour sites as reported in the survey by respondents. 47.6% of respondents who did not have any additional LTCs reported 'perfect' health. </a:t>
          </a:r>
          <a:endParaRPr lang="en-GB" sz="1100"/>
        </a:p>
      </xdr:txBody>
    </xdr:sp>
    <xdr:clientData/>
  </xdr:twoCellAnchor>
  <xdr:twoCellAnchor>
    <xdr:from>
      <xdr:col>5</xdr:col>
      <xdr:colOff>10242</xdr:colOff>
      <xdr:row>21</xdr:row>
      <xdr:rowOff>10467</xdr:rowOff>
    </xdr:from>
    <xdr:to>
      <xdr:col>11</xdr:col>
      <xdr:colOff>1300727</xdr:colOff>
      <xdr:row>33</xdr:row>
      <xdr:rowOff>174113</xdr:rowOff>
    </xdr:to>
    <xdr:sp macro="" textlink="">
      <xdr:nvSpPr>
        <xdr:cNvPr id="39" name="TextBox 38"/>
        <xdr:cNvSpPr txBox="1"/>
      </xdr:nvSpPr>
      <xdr:spPr>
        <a:xfrm>
          <a:off x="4219677" y="3410790"/>
          <a:ext cx="8029679" cy="249880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proportion of</a:t>
          </a:r>
          <a:r>
            <a:rPr lang="en-GB" sz="1100" baseline="0">
              <a:solidFill>
                <a:schemeClr val="dk1"/>
              </a:solidFill>
              <a:effectLst/>
              <a:latin typeface="+mn-lt"/>
              <a:ea typeface="+mn-ea"/>
              <a:cs typeface="+mn-cs"/>
            </a:rPr>
            <a:t> respondents reporting 'perfect' heath were compared by quintile of deprivation (derived from IMD 2010 based on postcode of residence) across the three tumour sites. In all cases,  a higher proportion of respondents living in areas classed as the  least deprived reported 'perfect' health compared with those respondents living in areas classed as more deprived.</a:t>
          </a:r>
        </a:p>
      </xdr:txBody>
    </xdr:sp>
    <xdr:clientData/>
  </xdr:twoCellAnchor>
  <xdr:twoCellAnchor>
    <xdr:from>
      <xdr:col>1</xdr:col>
      <xdr:colOff>0</xdr:colOff>
      <xdr:row>7</xdr:row>
      <xdr:rowOff>0</xdr:rowOff>
    </xdr:from>
    <xdr:to>
      <xdr:col>4</xdr:col>
      <xdr:colOff>10242</xdr:colOff>
      <xdr:row>20</xdr:row>
      <xdr:rowOff>10243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7</xdr:row>
      <xdr:rowOff>0</xdr:rowOff>
    </xdr:from>
    <xdr:to>
      <xdr:col>8</xdr:col>
      <xdr:colOff>10242</xdr:colOff>
      <xdr:row>20</xdr:row>
      <xdr:rowOff>10243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7</xdr:row>
      <xdr:rowOff>0</xdr:rowOff>
    </xdr:from>
    <xdr:to>
      <xdr:col>12</xdr:col>
      <xdr:colOff>10243</xdr:colOff>
      <xdr:row>20</xdr:row>
      <xdr:rowOff>10243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21</xdr:row>
      <xdr:rowOff>0</xdr:rowOff>
    </xdr:from>
    <xdr:to>
      <xdr:col>4</xdr:col>
      <xdr:colOff>10242</xdr:colOff>
      <xdr:row>34</xdr:row>
      <xdr:rowOff>10243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37</xdr:row>
      <xdr:rowOff>0</xdr:rowOff>
    </xdr:from>
    <xdr:to>
      <xdr:col>4</xdr:col>
      <xdr:colOff>10242</xdr:colOff>
      <xdr:row>50</xdr:row>
      <xdr:rowOff>10243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37</xdr:row>
      <xdr:rowOff>0</xdr:rowOff>
    </xdr:from>
    <xdr:to>
      <xdr:col>8</xdr:col>
      <xdr:colOff>10242</xdr:colOff>
      <xdr:row>50</xdr:row>
      <xdr:rowOff>10243</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37</xdr:row>
      <xdr:rowOff>0</xdr:rowOff>
    </xdr:from>
    <xdr:to>
      <xdr:col>12</xdr:col>
      <xdr:colOff>10243</xdr:colOff>
      <xdr:row>50</xdr:row>
      <xdr:rowOff>10243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51</xdr:row>
      <xdr:rowOff>0</xdr:rowOff>
    </xdr:from>
    <xdr:to>
      <xdr:col>4</xdr:col>
      <xdr:colOff>10242</xdr:colOff>
      <xdr:row>64</xdr:row>
      <xdr:rowOff>10243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67</xdr:row>
      <xdr:rowOff>0</xdr:rowOff>
    </xdr:from>
    <xdr:to>
      <xdr:col>4</xdr:col>
      <xdr:colOff>10242</xdr:colOff>
      <xdr:row>80</xdr:row>
      <xdr:rowOff>10243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67</xdr:row>
      <xdr:rowOff>0</xdr:rowOff>
    </xdr:from>
    <xdr:to>
      <xdr:col>8</xdr:col>
      <xdr:colOff>10242</xdr:colOff>
      <xdr:row>80</xdr:row>
      <xdr:rowOff>10243</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67</xdr:row>
      <xdr:rowOff>0</xdr:rowOff>
    </xdr:from>
    <xdr:to>
      <xdr:col>12</xdr:col>
      <xdr:colOff>10243</xdr:colOff>
      <xdr:row>80</xdr:row>
      <xdr:rowOff>10243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81</xdr:row>
      <xdr:rowOff>0</xdr:rowOff>
    </xdr:from>
    <xdr:to>
      <xdr:col>4</xdr:col>
      <xdr:colOff>10242</xdr:colOff>
      <xdr:row>94</xdr:row>
      <xdr:rowOff>10243</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133146</xdr:colOff>
      <xdr:row>25</xdr:row>
      <xdr:rowOff>133147</xdr:rowOff>
    </xdr:from>
    <xdr:to>
      <xdr:col>10</xdr:col>
      <xdr:colOff>184356</xdr:colOff>
      <xdr:row>33</xdr:row>
      <xdr:rowOff>61676</xdr:rowOff>
    </xdr:to>
    <xdr:sp macro="" textlink="">
      <xdr:nvSpPr>
        <xdr:cNvPr id="42" name="TextBox 41"/>
        <xdr:cNvSpPr txBox="1"/>
      </xdr:nvSpPr>
      <xdr:spPr>
        <a:xfrm>
          <a:off x="4342581" y="4977582"/>
          <a:ext cx="5479436" cy="148530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and deprivation quintile responding to the EQ-5D</a:t>
          </a:r>
          <a:endParaRPr lang="en-GB">
            <a:effectLst/>
          </a:endParaRPr>
        </a:p>
        <a:p>
          <a:endParaRPr lang="en-GB" sz="800">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1=least deprived	3,365	336	    1,580	5,281</a:t>
          </a:r>
          <a:endParaRPr lang="en-GB">
            <a:effectLst/>
          </a:endParaRPr>
        </a:p>
        <a:p>
          <a:r>
            <a:rPr lang="en-GB" sz="1100" b="0" baseline="0">
              <a:solidFill>
                <a:schemeClr val="dk1"/>
              </a:solidFill>
              <a:effectLst/>
              <a:latin typeface="+mn-lt"/>
              <a:ea typeface="+mn-ea"/>
              <a:cs typeface="+mn-cs"/>
            </a:rPr>
            <a:t>2	</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3,258	346	    1,538	5,142</a:t>
          </a:r>
          <a:endParaRPr lang="en-GB">
            <a:effectLst/>
          </a:endParaRPr>
        </a:p>
        <a:p>
          <a:r>
            <a:rPr lang="en-GB" sz="1100" b="0" baseline="0">
              <a:solidFill>
                <a:schemeClr val="dk1"/>
              </a:solidFill>
              <a:effectLst/>
              <a:latin typeface="+mn-lt"/>
              <a:ea typeface="+mn-ea"/>
              <a:cs typeface="+mn-cs"/>
            </a:rPr>
            <a:t>3		2,780	316	    1,416	4,512</a:t>
          </a:r>
        </a:p>
        <a:p>
          <a:r>
            <a:rPr lang="en-GB" sz="1100" b="0" baseline="0">
              <a:solidFill>
                <a:schemeClr val="dk1"/>
              </a:solidFill>
              <a:effectLst/>
              <a:latin typeface="+mn-lt"/>
              <a:ea typeface="+mn-ea"/>
              <a:cs typeface="+mn-cs"/>
            </a:rPr>
            <a:t>4		2,078	262	    1,114	3,454</a:t>
          </a:r>
          <a:endParaRPr lang="en-GB">
            <a:effectLst/>
          </a:endParaRPr>
        </a:p>
        <a:p>
          <a:r>
            <a:rPr lang="en-GB" sz="1100" b="0" baseline="0">
              <a:solidFill>
                <a:schemeClr val="dk1"/>
              </a:solidFill>
              <a:effectLst/>
              <a:latin typeface="+mn-lt"/>
              <a:ea typeface="+mn-ea"/>
              <a:cs typeface="+mn-cs"/>
            </a:rPr>
            <a:t>5=most deprived	1,439	201	   765	2,405</a:t>
          </a:r>
          <a:endParaRPr lang="en-GB">
            <a:effectLst/>
          </a:endParaRPr>
        </a:p>
        <a:p>
          <a:r>
            <a:rPr lang="en-GB" sz="1100" b="0" baseline="0">
              <a:solidFill>
                <a:schemeClr val="dk1"/>
              </a:solidFill>
              <a:effectLst/>
              <a:latin typeface="+mn-lt"/>
              <a:ea typeface="+mn-ea"/>
              <a:cs typeface="+mn-cs"/>
            </a:rPr>
            <a:t>	</a:t>
          </a:r>
          <a:endParaRPr lang="en-GB" b="0">
            <a:effectLst/>
          </a:endParaRPr>
        </a:p>
      </xdr:txBody>
    </xdr:sp>
    <xdr:clientData/>
  </xdr:twoCellAnchor>
  <xdr:oneCellAnchor>
    <xdr:from>
      <xdr:col>10</xdr:col>
      <xdr:colOff>512097</xdr:colOff>
      <xdr:row>24</xdr:row>
      <xdr:rowOff>153627</xdr:rowOff>
    </xdr:from>
    <xdr:ext cx="1986936" cy="1618227"/>
    <xdr:sp macro="" textlink="">
      <xdr:nvSpPr>
        <xdr:cNvPr id="2" name="TextBox 1"/>
        <xdr:cNvSpPr txBox="1"/>
      </xdr:nvSpPr>
      <xdr:spPr>
        <a:xfrm>
          <a:off x="10149758" y="4803466"/>
          <a:ext cx="1986936" cy="1618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baseline="0">
            <a:solidFill>
              <a:schemeClr val="tx1"/>
            </a:solidFill>
            <a:effectLst/>
            <a:latin typeface="+mn-lt"/>
            <a:ea typeface="+mn-ea"/>
            <a:cs typeface="+mn-cs"/>
          </a:endParaRPr>
        </a:p>
      </xdr:txBody>
    </xdr:sp>
    <xdr:clientData/>
  </xdr:oneCellAnchor>
  <xdr:twoCellAnchor>
    <xdr:from>
      <xdr:col>5</xdr:col>
      <xdr:colOff>122904</xdr:colOff>
      <xdr:row>55</xdr:row>
      <xdr:rowOff>40968</xdr:rowOff>
    </xdr:from>
    <xdr:to>
      <xdr:col>10</xdr:col>
      <xdr:colOff>174114</xdr:colOff>
      <xdr:row>63</xdr:row>
      <xdr:rowOff>113110</xdr:rowOff>
    </xdr:to>
    <xdr:sp macro="" textlink="">
      <xdr:nvSpPr>
        <xdr:cNvPr id="43" name="TextBox 42"/>
        <xdr:cNvSpPr txBox="1"/>
      </xdr:nvSpPr>
      <xdr:spPr>
        <a:xfrm>
          <a:off x="4332339" y="10805242"/>
          <a:ext cx="5479436" cy="162891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and disease status responding to the EQ-5D</a:t>
          </a:r>
          <a:endParaRPr lang="en-GB">
            <a:effectLst/>
          </a:endParaRPr>
        </a:p>
        <a:p>
          <a:endParaRPr lang="en-GB" sz="800">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b="0">
            <a:solidFill>
              <a:sysClr val="windowText" lastClr="000000"/>
            </a:solidFill>
            <a:effectLst/>
          </a:endParaRPr>
        </a:p>
        <a:p>
          <a:r>
            <a:rPr lang="en-GB" sz="1100">
              <a:solidFill>
                <a:sysClr val="windowText" lastClr="000000"/>
              </a:solidFill>
            </a:rPr>
            <a:t>Remission		10,082	1,124	   4,876	16,082</a:t>
          </a:r>
        </a:p>
        <a:p>
          <a:r>
            <a:rPr lang="en-GB" sz="1100">
              <a:solidFill>
                <a:sysClr val="windowText" lastClr="000000"/>
              </a:solidFill>
            </a:rPr>
            <a:t>Treated</a:t>
          </a:r>
          <a:r>
            <a:rPr lang="en-GB" sz="1100" baseline="0">
              <a:solidFill>
                <a:sysClr val="windowText" lastClr="000000"/>
              </a:solidFill>
            </a:rPr>
            <a:t> but present	527	96	   405	1,028</a:t>
          </a:r>
        </a:p>
        <a:p>
          <a:r>
            <a:rPr lang="en-GB" sz="1100" baseline="0">
              <a:solidFill>
                <a:sysClr val="windowText" lastClr="000000"/>
              </a:solidFill>
            </a:rPr>
            <a:t>No treatment		131	15	   30	176</a:t>
          </a:r>
        </a:p>
        <a:p>
          <a:r>
            <a:rPr lang="en-GB" sz="1100" baseline="0">
              <a:solidFill>
                <a:sysClr val="windowText" lastClr="000000"/>
              </a:solidFill>
            </a:rPr>
            <a:t>Recurrence		354	31	   169	554</a:t>
          </a:r>
        </a:p>
        <a:p>
          <a:r>
            <a:rPr lang="en-GB" sz="1100" baseline="0">
              <a:solidFill>
                <a:sysClr val="windowText" lastClr="000000"/>
              </a:solidFill>
            </a:rPr>
            <a:t>Not certain		1,132	129	   690	1,951</a:t>
          </a:r>
        </a:p>
        <a:p>
          <a:r>
            <a:rPr lang="en-GB" sz="1100" baseline="0">
              <a:solidFill>
                <a:sysClr val="windowText" lastClr="000000"/>
              </a:solidFill>
            </a:rPr>
            <a:t>No response		694	66	   243	1,003</a:t>
          </a:r>
          <a:endParaRPr lang="en-GB" sz="1100">
            <a:solidFill>
              <a:sysClr val="windowText" lastClr="000000"/>
            </a:solidFill>
          </a:endParaRPr>
        </a:p>
      </xdr:txBody>
    </xdr:sp>
    <xdr:clientData/>
  </xdr:twoCellAnchor>
  <xdr:oneCellAnchor>
    <xdr:from>
      <xdr:col>10</xdr:col>
      <xdr:colOff>635001</xdr:colOff>
      <xdr:row>55</xdr:row>
      <xdr:rowOff>71918</xdr:rowOff>
    </xdr:from>
    <xdr:ext cx="1720646" cy="1125693"/>
    <xdr:sp macro="" textlink="">
      <xdr:nvSpPr>
        <xdr:cNvPr id="44" name="TextBox 43"/>
        <xdr:cNvSpPr txBox="1"/>
      </xdr:nvSpPr>
      <xdr:spPr>
        <a:xfrm>
          <a:off x="10272662" y="10764499"/>
          <a:ext cx="1720646" cy="112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For the non-remission groups, the proportions reporting 'perfect' health were generally much lower than those in remission.</a:t>
          </a:r>
          <a:endParaRPr lang="en-GB">
            <a:effectLst/>
          </a:endParaRPr>
        </a:p>
      </xdr:txBody>
    </xdr:sp>
    <xdr:clientData/>
  </xdr:oneCellAnchor>
  <xdr:twoCellAnchor>
    <xdr:from>
      <xdr:col>5</xdr:col>
      <xdr:colOff>184352</xdr:colOff>
      <xdr:row>85</xdr:row>
      <xdr:rowOff>30726</xdr:rowOff>
    </xdr:from>
    <xdr:to>
      <xdr:col>10</xdr:col>
      <xdr:colOff>215080</xdr:colOff>
      <xdr:row>92</xdr:row>
      <xdr:rowOff>133145</xdr:rowOff>
    </xdr:to>
    <xdr:sp macro="" textlink="">
      <xdr:nvSpPr>
        <xdr:cNvPr id="45" name="TextBox 44"/>
        <xdr:cNvSpPr txBox="1"/>
      </xdr:nvSpPr>
      <xdr:spPr>
        <a:xfrm>
          <a:off x="4393787" y="16510000"/>
          <a:ext cx="5458954" cy="146459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and count of LTC responding to the EQ-5D</a:t>
          </a:r>
          <a:endParaRPr lang="en-GB">
            <a:effectLst/>
          </a:endParaRPr>
        </a:p>
        <a:p>
          <a:endParaRPr lang="en-GB" sz="800">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p>
        <a:p>
          <a:r>
            <a:rPr lang="en-GB" sz="1100">
              <a:solidFill>
                <a:sysClr val="windowText" lastClr="000000"/>
              </a:solidFill>
            </a:rPr>
            <a:t>None		2,670	314	   1,539	4,523</a:t>
          </a:r>
        </a:p>
        <a:p>
          <a:r>
            <a:rPr lang="en-GB" sz="1100">
              <a:solidFill>
                <a:sysClr val="windowText" lastClr="000000"/>
              </a:solidFill>
            </a:rPr>
            <a:t>1 LTC</a:t>
          </a:r>
          <a:r>
            <a:rPr lang="en-GB" sz="1100" baseline="0">
              <a:solidFill>
                <a:sysClr val="windowText" lastClr="000000"/>
              </a:solidFill>
            </a:rPr>
            <a:t>		3,763	469	   2,021	6,253</a:t>
          </a:r>
        </a:p>
        <a:p>
          <a:r>
            <a:rPr lang="en-GB" sz="1100" baseline="0">
              <a:solidFill>
                <a:sysClr val="windowText" lastClr="000000"/>
              </a:solidFill>
            </a:rPr>
            <a:t>2 LTC		2,738	303	   1,275	4,316</a:t>
          </a:r>
        </a:p>
        <a:p>
          <a:r>
            <a:rPr lang="en-GB" sz="1100" baseline="0">
              <a:solidFill>
                <a:sysClr val="windowText" lastClr="000000"/>
              </a:solidFill>
            </a:rPr>
            <a:t>3 or more LTC		3,140	297	   1,229	4,666</a:t>
          </a:r>
        </a:p>
        <a:p>
          <a:r>
            <a:rPr lang="en-GB" sz="1100" baseline="0">
              <a:solidFill>
                <a:sysClr val="windowText" lastClr="000000"/>
              </a:solidFill>
            </a:rPr>
            <a:t>No response		609	78	   349	1,036</a:t>
          </a:r>
          <a:endParaRPr lang="en-GB" sz="1100">
            <a:solidFill>
              <a:sysClr val="windowText" lastClr="000000"/>
            </a:solidFill>
          </a:endParaRPr>
        </a:p>
      </xdr:txBody>
    </xdr:sp>
    <xdr:clientData/>
  </xdr:twoCellAnchor>
  <xdr:oneCellAnchor>
    <xdr:from>
      <xdr:col>10</xdr:col>
      <xdr:colOff>644012</xdr:colOff>
      <xdr:row>85</xdr:row>
      <xdr:rowOff>60223</xdr:rowOff>
    </xdr:from>
    <xdr:ext cx="1720646" cy="1125693"/>
    <xdr:sp macro="" textlink="">
      <xdr:nvSpPr>
        <xdr:cNvPr id="47" name="TextBox 46"/>
        <xdr:cNvSpPr txBox="1"/>
      </xdr:nvSpPr>
      <xdr:spPr>
        <a:xfrm>
          <a:off x="10281673" y="16539497"/>
          <a:ext cx="1720646" cy="112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a:effectLst/>
            </a:rPr>
            <a:t>The</a:t>
          </a:r>
          <a:r>
            <a:rPr lang="en-GB" baseline="0">
              <a:effectLst/>
            </a:rPr>
            <a:t> pattern suggests that the proportion of people reporting 'perfect' health decreases as the number of long term conditions increases.</a:t>
          </a:r>
          <a:endParaRPr lang="en-GB">
            <a:effectLst/>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0.01288</cdr:x>
      <cdr:y>0.02</cdr:y>
    </cdr:from>
    <cdr:to>
      <cdr:x>0.98431</cdr:x>
      <cdr:y>0.08855</cdr:y>
    </cdr:to>
    <cdr:sp macro="" textlink="">
      <cdr:nvSpPr>
        <cdr:cNvPr id="3" name="TextBox 4"/>
        <cdr:cNvSpPr txBox="1"/>
      </cdr:nvSpPr>
      <cdr:spPr>
        <a:xfrm xmlns:a="http://schemas.openxmlformats.org/drawingml/2006/main">
          <a:off x="50800" y="50800"/>
          <a:ext cx="3830484" cy="174113"/>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4779,     total colon n= 12920,     % in 'perfect' health 37.0% </a:t>
          </a:r>
          <a:endParaRPr lang="en-GB" sz="900"/>
        </a:p>
      </cdr:txBody>
    </cdr:sp>
  </cdr:relSizeAnchor>
</c:userShapes>
</file>

<file path=xl/drawings/drawing15.xml><?xml version="1.0" encoding="utf-8"?>
<c:userShapes xmlns:c="http://schemas.openxmlformats.org/drawingml/2006/chart">
  <cdr:relSizeAnchor xmlns:cdr="http://schemas.openxmlformats.org/drawingml/2006/chartDrawing">
    <cdr:from>
      <cdr:x>0.01288</cdr:x>
      <cdr:y>0.02</cdr:y>
    </cdr:from>
    <cdr:to>
      <cdr:x>0.93756</cdr:x>
      <cdr:y>0.10468</cdr:y>
    </cdr:to>
    <cdr:sp macro="" textlink="">
      <cdr:nvSpPr>
        <cdr:cNvPr id="3" name="TextBox 30"/>
        <cdr:cNvSpPr txBox="1"/>
      </cdr:nvSpPr>
      <cdr:spPr>
        <a:xfrm xmlns:a="http://schemas.openxmlformats.org/drawingml/2006/main">
          <a:off x="50800" y="50800"/>
          <a:ext cx="3646129" cy="21508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529,  total rectosigmoid n= 1461,  % in 'perfect' health 36.2%</a:t>
          </a:r>
          <a:endParaRPr lang="en-GB" sz="900"/>
        </a:p>
      </cdr:txBody>
    </cdr:sp>
  </cdr:relSizeAnchor>
</c:userShapes>
</file>

<file path=xl/drawings/drawing16.xml><?xml version="1.0" encoding="utf-8"?>
<c:userShapes xmlns:c="http://schemas.openxmlformats.org/drawingml/2006/chart">
  <cdr:relSizeAnchor xmlns:cdr="http://schemas.openxmlformats.org/drawingml/2006/chartDrawing">
    <cdr:from>
      <cdr:x>0.01288</cdr:x>
      <cdr:y>0.02</cdr:y>
    </cdr:from>
    <cdr:to>
      <cdr:x>0.96613</cdr:x>
      <cdr:y>0.08048</cdr:y>
    </cdr:to>
    <cdr:sp macro="" textlink="">
      <cdr:nvSpPr>
        <cdr:cNvPr id="3" name="TextBox 31"/>
        <cdr:cNvSpPr txBox="1"/>
      </cdr:nvSpPr>
      <cdr:spPr>
        <a:xfrm xmlns:a="http://schemas.openxmlformats.org/drawingml/2006/main">
          <a:off x="50800" y="50800"/>
          <a:ext cx="3758790" cy="15362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1864,   total rectum n= 6413,   % in 'perfect' health 29.1%</a:t>
          </a:r>
          <a:endParaRPr lang="en-GB" sz="900"/>
        </a:p>
      </cdr:txBody>
    </cdr:sp>
  </cdr:relSizeAnchor>
</c:userShapes>
</file>

<file path=xl/drawings/drawing17.xml><?xml version="1.0" encoding="utf-8"?>
<c:userShapes xmlns:c="http://schemas.openxmlformats.org/drawingml/2006/chart">
  <cdr:relSizeAnchor xmlns:cdr="http://schemas.openxmlformats.org/drawingml/2006/chartDrawing">
    <cdr:from>
      <cdr:x>0.01288</cdr:x>
      <cdr:y>0.02</cdr:y>
    </cdr:from>
    <cdr:to>
      <cdr:x>0.94795</cdr:x>
      <cdr:y>0.08452</cdr:y>
    </cdr:to>
    <cdr:sp macro="" textlink="">
      <cdr:nvSpPr>
        <cdr:cNvPr id="3" name="TextBox 32"/>
        <cdr:cNvSpPr txBox="1"/>
      </cdr:nvSpPr>
      <cdr:spPr>
        <a:xfrm xmlns:a="http://schemas.openxmlformats.org/drawingml/2006/main">
          <a:off x="50800" y="50800"/>
          <a:ext cx="3687097"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7172,   overall n= 20794,   % in 'perfect' health 34.5% </a:t>
          </a:r>
          <a:endParaRPr lang="en-GB" sz="900"/>
        </a:p>
      </cdr:txBody>
    </cdr:sp>
  </cdr:relSizeAnchor>
</c:userShapes>
</file>

<file path=xl/drawings/drawing18.xml><?xml version="1.0" encoding="utf-8"?>
<c:userShapes xmlns:c="http://schemas.openxmlformats.org/drawingml/2006/chart">
  <cdr:relSizeAnchor xmlns:cdr="http://schemas.openxmlformats.org/drawingml/2006/chartDrawing">
    <cdr:from>
      <cdr:x>0.01288</cdr:x>
      <cdr:y>0.02</cdr:y>
    </cdr:from>
    <cdr:to>
      <cdr:x>0.98431</cdr:x>
      <cdr:y>0.08855</cdr:y>
    </cdr:to>
    <cdr:sp macro="" textlink="">
      <cdr:nvSpPr>
        <cdr:cNvPr id="4" name="TextBox 4"/>
        <cdr:cNvSpPr txBox="1"/>
      </cdr:nvSpPr>
      <cdr:spPr>
        <a:xfrm xmlns:a="http://schemas.openxmlformats.org/drawingml/2006/main">
          <a:off x="50800" y="50800"/>
          <a:ext cx="3830484" cy="174113"/>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4779,     total colon n= 12920,     % in 'perfect' health 37.0% </a:t>
          </a:r>
          <a:endParaRPr lang="en-GB" sz="900"/>
        </a:p>
      </cdr:txBody>
    </cdr:sp>
  </cdr:relSizeAnchor>
</c:userShapes>
</file>

<file path=xl/drawings/drawing19.xml><?xml version="1.0" encoding="utf-8"?>
<c:userShapes xmlns:c="http://schemas.openxmlformats.org/drawingml/2006/chart">
  <cdr:relSizeAnchor xmlns:cdr="http://schemas.openxmlformats.org/drawingml/2006/chartDrawing">
    <cdr:from>
      <cdr:x>0.01288</cdr:x>
      <cdr:y>0.02</cdr:y>
    </cdr:from>
    <cdr:to>
      <cdr:x>0.93756</cdr:x>
      <cdr:y>0.10468</cdr:y>
    </cdr:to>
    <cdr:sp macro="" textlink="">
      <cdr:nvSpPr>
        <cdr:cNvPr id="4" name="TextBox 30"/>
        <cdr:cNvSpPr txBox="1"/>
      </cdr:nvSpPr>
      <cdr:spPr>
        <a:xfrm xmlns:a="http://schemas.openxmlformats.org/drawingml/2006/main">
          <a:off x="50800" y="50800"/>
          <a:ext cx="3646129" cy="21508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529,  total rectosigmoid n= 1461,  % in 'perfect' health 36.2%</a:t>
          </a:r>
          <a:endParaRPr lang="en-GB" sz="900"/>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61451</xdr:colOff>
      <xdr:row>6</xdr:row>
      <xdr:rowOff>40969</xdr:rowOff>
    </xdr:from>
    <xdr:to>
      <xdr:col>10</xdr:col>
      <xdr:colOff>0</xdr:colOff>
      <xdr:row>9</xdr:row>
      <xdr:rowOff>184355</xdr:rowOff>
    </xdr:to>
    <xdr:sp macro="" textlink="">
      <xdr:nvSpPr>
        <xdr:cNvPr id="3" name="TextBox 2"/>
        <xdr:cNvSpPr txBox="1"/>
      </xdr:nvSpPr>
      <xdr:spPr>
        <a:xfrm>
          <a:off x="133145" y="1454356"/>
          <a:ext cx="12167420" cy="7271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Individuals alive 12-36 months after a diagnosis of colorectal cancer were identified via the National Cancer Registration Service and were sent a questionnaire in January 2013.</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Of 34,467 individuals approached, 21,802 returned a fully or partially completed questionnaire (63% response rate). The data presented here is based on the responses to those questionnaires.</a:t>
          </a:r>
        </a:p>
        <a:p>
          <a:endParaRPr lang="en-GB" sz="1100"/>
        </a:p>
      </xdr:txBody>
    </xdr:sp>
    <xdr:clientData/>
  </xdr:twoCellAnchor>
  <xdr:twoCellAnchor>
    <xdr:from>
      <xdr:col>1</xdr:col>
      <xdr:colOff>20482</xdr:colOff>
      <xdr:row>12</xdr:row>
      <xdr:rowOff>5018</xdr:rowOff>
    </xdr:from>
    <xdr:to>
      <xdr:col>10</xdr:col>
      <xdr:colOff>10241</xdr:colOff>
      <xdr:row>16</xdr:row>
      <xdr:rowOff>153628</xdr:rowOff>
    </xdr:to>
    <xdr:sp macro="" textlink="">
      <xdr:nvSpPr>
        <xdr:cNvPr id="4" name="TextBox 3"/>
        <xdr:cNvSpPr txBox="1"/>
      </xdr:nvSpPr>
      <xdr:spPr>
        <a:xfrm>
          <a:off x="92176" y="2432357"/>
          <a:ext cx="12218630" cy="99869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Survivors aged 55-64 and 65-74 year olds were most likely to respond, as were males, those living in the least deprived areas and those from a White ethnic group.   </a:t>
          </a:r>
        </a:p>
        <a:p>
          <a:pPr rtl="0"/>
          <a:endParaRPr lang="en-GB" sz="1100" b="0" i="0" u="none" strike="noStrike" baseline="0" smtClean="0">
            <a:solidFill>
              <a:schemeClr val="dk1"/>
            </a:solidFill>
            <a:latin typeface="+mn-lt"/>
            <a:ea typeface="+mn-ea"/>
            <a:cs typeface="+mn-cs"/>
          </a:endParaRPr>
        </a:p>
        <a:p>
          <a:pPr rtl="0"/>
          <a:r>
            <a:rPr lang="en-GB" sz="1100" b="0" i="0" baseline="0">
              <a:solidFill>
                <a:schemeClr val="dk1"/>
              </a:solidFill>
              <a:effectLst/>
              <a:latin typeface="+mn-lt"/>
              <a:ea typeface="+mn-ea"/>
              <a:cs typeface="+mn-cs"/>
            </a:rPr>
            <a:t>&gt;  62% of respondents had colon cancer, 7% had rectosigmoid cancer and had 31% rectal cancer.  </a:t>
          </a:r>
          <a:endParaRPr lang="en-GB" sz="1100" b="0" i="0" u="none" strike="noStrike" baseline="0" smtClean="0">
            <a:solidFill>
              <a:schemeClr val="dk1"/>
            </a:solidFill>
            <a:latin typeface="+mn-lt"/>
            <a:ea typeface="+mn-ea"/>
            <a:cs typeface="+mn-cs"/>
          </a:endParaRP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21% reported no other long term condition (LTC), 30% had one other, 21% two others and 23% three or more other LTCs.</a:t>
          </a:r>
        </a:p>
        <a:p>
          <a:endParaRPr lang="en-GB" sz="1100" i="0"/>
        </a:p>
      </xdr:txBody>
    </xdr:sp>
    <xdr:clientData/>
  </xdr:twoCellAnchor>
  <xdr:twoCellAnchor>
    <xdr:from>
      <xdr:col>1</xdr:col>
      <xdr:colOff>20483</xdr:colOff>
      <xdr:row>18</xdr:row>
      <xdr:rowOff>122905</xdr:rowOff>
    </xdr:from>
    <xdr:to>
      <xdr:col>10</xdr:col>
      <xdr:colOff>30725</xdr:colOff>
      <xdr:row>34</xdr:row>
      <xdr:rowOff>20483</xdr:rowOff>
    </xdr:to>
    <xdr:sp macro="" textlink="">
      <xdr:nvSpPr>
        <xdr:cNvPr id="16" name="TextBox 15"/>
        <xdr:cNvSpPr txBox="1"/>
      </xdr:nvSpPr>
      <xdr:spPr>
        <a:xfrm>
          <a:off x="92177" y="3881695"/>
          <a:ext cx="12239113" cy="3195482"/>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35% of all colorectal respondents reported 'perfect' health (no issues identified across the five domains of EQ-5D – pain/discomfort, </a:t>
          </a:r>
        </a:p>
        <a:p>
          <a:pPr rtl="0"/>
          <a:r>
            <a:rPr lang="en-GB" sz="1100" b="0" i="0" u="none" strike="noStrike" baseline="0" smtClean="0">
              <a:solidFill>
                <a:schemeClr val="dk1"/>
              </a:solidFill>
              <a:latin typeface="+mn-lt"/>
              <a:ea typeface="+mn-ea"/>
              <a:cs typeface="+mn-cs"/>
            </a:rPr>
            <a:t>self-care, usual activities, mobility, anxiety/depression).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Those with colon cancer were more likely to report this 'perfect' health state (37%) compared to those with rectosigmoid  cancer (36%) </a:t>
          </a:r>
        </a:p>
        <a:p>
          <a:pPr rtl="0"/>
          <a:r>
            <a:rPr lang="en-GB" sz="1100" b="0" i="0" u="none" strike="noStrike" baseline="0" smtClean="0">
              <a:solidFill>
                <a:schemeClr val="dk1"/>
              </a:solidFill>
              <a:latin typeface="+mn-lt"/>
              <a:ea typeface="+mn-ea"/>
              <a:cs typeface="+mn-cs"/>
            </a:rPr>
            <a:t>and rectal cancer (29%).  Males with colorectal cancer were more likely to report 'perfect' health than females, with the difference being</a:t>
          </a:r>
        </a:p>
        <a:p>
          <a:pPr rtl="0"/>
          <a:r>
            <a:rPr lang="en-GB" sz="1100" b="0" i="0" u="none" strike="noStrike" baseline="0" smtClean="0">
              <a:solidFill>
                <a:schemeClr val="dk1"/>
              </a:solidFill>
              <a:latin typeface="+mn-lt"/>
              <a:ea typeface="+mn-ea"/>
              <a:cs typeface="+mn-cs"/>
            </a:rPr>
            <a:t>most marked for those with colon cancer. </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65-74 year olds were most likely to report 'perfect' health, with those aged over 85 years and under 55 least likely to report this health state.  Those with  concurrent LTCs,those with recurrent or residual disease and those with a stoma were much less likely to report 'perfect' health.</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EQ-5D data could be age- and sex- matched against the general population using the Health Survey for England 2011 (HSE 2011)for 4,615 individuals.  31% of the colorectal survey respondents reported being in 'perfect' health, whilst 40% of HSE2011 respondents were in this health state.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The largest discrepancy was reported by the colorectal cohort aged under 55 years (27% colorectal cohort and 50% HSE 2011). </a:t>
          </a:r>
        </a:p>
        <a:p>
          <a:pPr rtl="0"/>
          <a:r>
            <a:rPr lang="en-GB" sz="1100" b="0" i="0" u="none" strike="noStrike" baseline="0" smtClean="0">
              <a:solidFill>
                <a:schemeClr val="dk1"/>
              </a:solidFill>
              <a:latin typeface="+mn-lt"/>
              <a:ea typeface="+mn-ea"/>
              <a:cs typeface="+mn-cs"/>
            </a:rPr>
            <a:t>Those aged 65 years and over with colorectal cancer reported similar levels of "perfect" health compared to the general population. </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Mobility and “usual activities” were the EQ-5D domains most likely to have been affected in individuals following a colorectal cancer </a:t>
          </a:r>
        </a:p>
        <a:p>
          <a:pPr rtl="0"/>
          <a:r>
            <a:rPr lang="en-GB" sz="1100" b="0" i="0" u="none" strike="noStrike" baseline="0" smtClean="0">
              <a:solidFill>
                <a:schemeClr val="dk1"/>
              </a:solidFill>
              <a:latin typeface="+mn-lt"/>
              <a:ea typeface="+mn-ea"/>
              <a:cs typeface="+mn-cs"/>
            </a:rPr>
            <a:t>diagnosis (compared to the general population).</a:t>
          </a:r>
        </a:p>
        <a:p>
          <a:endParaRPr lang="en-GB" sz="1100" i="0"/>
        </a:p>
      </xdr:txBody>
    </xdr:sp>
    <xdr:clientData/>
  </xdr:twoCellAnchor>
  <xdr:twoCellAnchor>
    <xdr:from>
      <xdr:col>1</xdr:col>
      <xdr:colOff>0</xdr:colOff>
      <xdr:row>36</xdr:row>
      <xdr:rowOff>1</xdr:rowOff>
    </xdr:from>
    <xdr:to>
      <xdr:col>10</xdr:col>
      <xdr:colOff>1230</xdr:colOff>
      <xdr:row>42</xdr:row>
      <xdr:rowOff>163872</xdr:rowOff>
    </xdr:to>
    <xdr:sp macro="" textlink="">
      <xdr:nvSpPr>
        <xdr:cNvPr id="17" name="TextBox 16"/>
        <xdr:cNvSpPr txBox="1"/>
      </xdr:nvSpPr>
      <xdr:spPr>
        <a:xfrm>
          <a:off x="71694" y="7507340"/>
          <a:ext cx="12230101" cy="1618226"/>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21% of individuals reported the presence of a stoma (10% colon, 20% rectosigmoid and 43% rectal).  20% of those with a stoma were</a:t>
          </a:r>
        </a:p>
        <a:p>
          <a:pPr rtl="0"/>
          <a:r>
            <a:rPr lang="en-GB" sz="1100" b="0" i="0" u="none" strike="noStrike" baseline="0" smtClean="0">
              <a:solidFill>
                <a:schemeClr val="dk1"/>
              </a:solidFill>
              <a:latin typeface="+mn-lt"/>
              <a:ea typeface="+mn-ea"/>
              <a:cs typeface="+mn-cs"/>
            </a:rPr>
            <a:t>embarrassed quite a bit or very embarrassed  - individuals with rectal cancer living with a stoma were less embarrassed by it.  They equally </a:t>
          </a:r>
        </a:p>
        <a:p>
          <a:pPr rtl="0"/>
          <a:r>
            <a:rPr lang="en-GB" sz="1100" b="0" i="0" u="none" strike="noStrike" baseline="0" smtClean="0">
              <a:solidFill>
                <a:schemeClr val="dk1"/>
              </a:solidFill>
              <a:latin typeface="+mn-lt"/>
              <a:ea typeface="+mn-ea"/>
              <a:cs typeface="+mn-cs"/>
            </a:rPr>
            <a:t>had less difficulty caring for </a:t>
          </a:r>
          <a:r>
            <a:rPr lang="en-GB" sz="1100" b="0" i="0" u="none" strike="noStrike" baseline="0" smtClean="0">
              <a:solidFill>
                <a:sysClr val="windowText" lastClr="000000"/>
              </a:solidFill>
              <a:latin typeface="+mn-lt"/>
              <a:ea typeface="+mn-ea"/>
              <a:cs typeface="+mn-cs"/>
            </a:rPr>
            <a:t>it ( 9% rectal, 15% rectosigmoid, </a:t>
          </a:r>
          <a:r>
            <a:rPr lang="en-GB" sz="1100" b="0" i="0" u="none" strike="noStrike" baseline="0" smtClean="0">
              <a:solidFill>
                <a:schemeClr val="dk1"/>
              </a:solidFill>
              <a:latin typeface="+mn-lt"/>
              <a:ea typeface="+mn-ea"/>
              <a:cs typeface="+mn-cs"/>
            </a:rPr>
            <a:t>13% colon).  </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The presence of a stoma significantly reduced the proportion of individuals reporting “perfect health” (20%) on the EQ-5D, whilst those who reported a reversal of stoma had almost the same level of “perfect” health (35%) as those known to have never had a stoma (40%).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The presence of a stoma was associated with the reporting of higher levels of social distress on the Social distress Inventory (SDI), whilst </a:t>
          </a:r>
        </a:p>
        <a:p>
          <a:pPr rtl="0"/>
          <a:r>
            <a:rPr lang="en-GB" sz="1100" b="0" i="0" u="none" strike="noStrike" baseline="0" smtClean="0">
              <a:solidFill>
                <a:schemeClr val="dk1"/>
              </a:solidFill>
              <a:latin typeface="+mn-lt"/>
              <a:ea typeface="+mn-ea"/>
              <a:cs typeface="+mn-cs"/>
            </a:rPr>
            <a:t>those who reported having had a stoma reversed showed little difference with those who had never had a stoma.</a:t>
          </a:r>
        </a:p>
        <a:p>
          <a:endParaRPr lang="en-GB" sz="1100"/>
        </a:p>
      </xdr:txBody>
    </xdr:sp>
    <xdr:clientData/>
  </xdr:twoCellAnchor>
  <xdr:twoCellAnchor>
    <xdr:from>
      <xdr:col>1</xdr:col>
      <xdr:colOff>0</xdr:colOff>
      <xdr:row>44</xdr:row>
      <xdr:rowOff>92177</xdr:rowOff>
    </xdr:from>
    <xdr:to>
      <xdr:col>10</xdr:col>
      <xdr:colOff>3585</xdr:colOff>
      <xdr:row>52</xdr:row>
      <xdr:rowOff>102419</xdr:rowOff>
    </xdr:to>
    <xdr:sp macro="" textlink="">
      <xdr:nvSpPr>
        <xdr:cNvPr id="18" name="TextBox 17"/>
        <xdr:cNvSpPr txBox="1"/>
      </xdr:nvSpPr>
      <xdr:spPr>
        <a:xfrm>
          <a:off x="71694" y="9576209"/>
          <a:ext cx="12232456" cy="162846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22% of those without a stoma reported they had little or no control of their bowels.  7% reported a significant issue with diarrhoea.</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20% reported having little or no appetite and 20% reported being unable to digest food well.</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No difficulties with urinating were reported by the majority: Overall 4% reported difficulty urinating with 13% reporting urinating more </a:t>
          </a:r>
        </a:p>
        <a:p>
          <a:pPr rtl="0"/>
          <a:r>
            <a:rPr lang="en-GB" sz="1100" b="0" i="0" u="none" strike="noStrike" baseline="0" smtClean="0">
              <a:solidFill>
                <a:schemeClr val="dk1"/>
              </a:solidFill>
              <a:latin typeface="+mn-lt"/>
              <a:ea typeface="+mn-ea"/>
              <a:cs typeface="+mn-cs"/>
            </a:rPr>
            <a:t>frequently than normal and 5% reporting leaking urine.  These problems were slightly more common in the rectal group.</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25% of respondents reported difficulties with sexual matters with those diagnosed with rectal tumours being most affected (rectal </a:t>
          </a:r>
        </a:p>
        <a:p>
          <a:pPr rtl="0"/>
          <a:r>
            <a:rPr lang="en-GB" sz="1100" b="0" i="0" u="none" strike="noStrike" baseline="0" smtClean="0">
              <a:solidFill>
                <a:schemeClr val="dk1"/>
              </a:solidFill>
              <a:latin typeface="+mn-lt"/>
              <a:ea typeface="+mn-ea"/>
              <a:cs typeface="+mn-cs"/>
            </a:rPr>
            <a:t>tumours 38%, rectosigmoid 24%, colonic tumours 18%).</a:t>
          </a:r>
        </a:p>
      </xdr:txBody>
    </xdr:sp>
    <xdr:clientData/>
  </xdr:twoCellAnchor>
  <xdr:twoCellAnchor>
    <xdr:from>
      <xdr:col>1</xdr:col>
      <xdr:colOff>40968</xdr:colOff>
      <xdr:row>54</xdr:row>
      <xdr:rowOff>102418</xdr:rowOff>
    </xdr:from>
    <xdr:to>
      <xdr:col>10</xdr:col>
      <xdr:colOff>20485</xdr:colOff>
      <xdr:row>70</xdr:row>
      <xdr:rowOff>81936</xdr:rowOff>
    </xdr:to>
    <xdr:sp macro="" textlink="">
      <xdr:nvSpPr>
        <xdr:cNvPr id="19" name="TextBox 18"/>
        <xdr:cNvSpPr txBox="1"/>
      </xdr:nvSpPr>
      <xdr:spPr>
        <a:xfrm>
          <a:off x="112662" y="11614353"/>
          <a:ext cx="12208388" cy="3318389"/>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15% respondents reported significant social distress (18% rectal, 15% rectosigmoid, 14% colon).  Issues with “everyday living”(20%) and “self and others”(18%)  were more common than “money matters” (16%).  Social distress was most marked for the under 55 and 85+years age groups, no gender effect was identified. </a:t>
          </a:r>
        </a:p>
        <a:p>
          <a:pPr rtl="0"/>
          <a:endParaRPr lang="en-GB" sz="1000" b="1"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Deprivation was linked to the levels of social distress experienced 12-36 months after a diagnosis of colorectal cancer, with increasing deprivation being associated with a greater incidence of reported social distress.  </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High social distress scores were more likely in those reporting either recurrent (35%) or residual but treated disease (35%) as opposed </a:t>
          </a:r>
        </a:p>
        <a:p>
          <a:pPr rtl="0"/>
          <a:r>
            <a:rPr lang="en-GB" sz="1100" b="0" i="0" u="none" strike="noStrike" baseline="0" smtClean="0">
              <a:solidFill>
                <a:schemeClr val="dk1"/>
              </a:solidFill>
              <a:latin typeface="+mn-lt"/>
              <a:ea typeface="+mn-ea"/>
              <a:cs typeface="+mn-cs"/>
            </a:rPr>
            <a:t>to those reporting to be in remission (11%).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The presence of increasing numbers of additional LTCs was linked to increasing numbers reporting high levels of social distress.  </a:t>
          </a:r>
        </a:p>
        <a:p>
          <a:pPr rtl="0"/>
          <a:endParaRPr lang="en-GB" sz="1000" b="1"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Difficulties with travel plans were reported by 22% of respondents, again this was most marked following a diagnosis of a rectal tumour </a:t>
          </a:r>
        </a:p>
        <a:p>
          <a:pPr rtl="0"/>
          <a:r>
            <a:rPr lang="en-GB" sz="1100" b="0" i="0" u="none" strike="noStrike" baseline="0" smtClean="0">
              <a:solidFill>
                <a:schemeClr val="dk1"/>
              </a:solidFill>
              <a:latin typeface="+mn-lt"/>
              <a:ea typeface="+mn-ea"/>
              <a:cs typeface="+mn-cs"/>
            </a:rPr>
            <a:t>(rectum 26%, rectosigmoid 21%, colon 19%).</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40% experienced trouble sleeping and 40% reported feeling tired.  34% reported memory loss whilst 29% experienced mood swings, </a:t>
          </a:r>
        </a:p>
        <a:p>
          <a:pPr rtl="0"/>
          <a:r>
            <a:rPr lang="en-GB" sz="1100" b="0" i="0" u="none" strike="noStrike" baseline="0" smtClean="0">
              <a:solidFill>
                <a:schemeClr val="dk1"/>
              </a:solidFill>
              <a:latin typeface="+mn-lt"/>
              <a:ea typeface="+mn-ea"/>
              <a:cs typeface="+mn-cs"/>
            </a:rPr>
            <a:t>29% reported irritability and 28% had difficulty concentrating.</a:t>
          </a:r>
        </a:p>
        <a:p>
          <a:pPr rtl="0"/>
          <a:endParaRPr lang="en-GB" sz="1100" b="0" i="0" u="none" strike="noStrike" baseline="0" smtClean="0">
            <a:solidFill>
              <a:schemeClr val="dk1"/>
            </a:solidFill>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&gt;  Over half the respondents (56%) had fears of their cancer returning, 46% had fears of their cancer spreading and 30% experienced fears</a:t>
          </a:r>
        </a:p>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about death and dying.  </a:t>
          </a:r>
          <a:endParaRPr lang="en-GB" i="0">
            <a:effectLst/>
          </a:endParaRPr>
        </a:p>
        <a:p>
          <a:pPr rtl="0"/>
          <a:endParaRPr lang="en-GB" sz="1100" b="0" i="1" u="none" strike="noStrike" baseline="0" smtClean="0">
            <a:solidFill>
              <a:schemeClr val="dk1"/>
            </a:solidFill>
            <a:latin typeface="+mn-lt"/>
            <a:ea typeface="+mn-ea"/>
            <a:cs typeface="+mn-cs"/>
          </a:endParaRPr>
        </a:p>
        <a:p>
          <a:endParaRPr lang="en-GB" sz="1100"/>
        </a:p>
      </xdr:txBody>
    </xdr:sp>
    <xdr:clientData/>
  </xdr:twoCellAnchor>
  <xdr:twoCellAnchor>
    <xdr:from>
      <xdr:col>1</xdr:col>
      <xdr:colOff>0</xdr:colOff>
      <xdr:row>72</xdr:row>
      <xdr:rowOff>122903</xdr:rowOff>
    </xdr:from>
    <xdr:to>
      <xdr:col>10</xdr:col>
      <xdr:colOff>3585</xdr:colOff>
      <xdr:row>77</xdr:row>
      <xdr:rowOff>40967</xdr:rowOff>
    </xdr:to>
    <xdr:sp macro="" textlink="">
      <xdr:nvSpPr>
        <xdr:cNvPr id="22" name="TextBox 21"/>
        <xdr:cNvSpPr txBox="1"/>
      </xdr:nvSpPr>
      <xdr:spPr>
        <a:xfrm>
          <a:off x="71694" y="15321935"/>
          <a:ext cx="12232456" cy="983226"/>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Over three quarters of people reported being supported well all the time by their hospital with a further 14% some of the time.  6% reported not needing support whilst 2% felt never supported.</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55% reported being supported by their GP at all times with a further 14% some of the time.  9% felt they never needed support whilst 23% reported never receiving support or that their GP was not involved.</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Health and Social Service support was reported to be appropriate by 36%. A further 18% reported support to a certain extent, 10% reported not receiving supportand 36% felt they did not need help.</a:t>
          </a:r>
        </a:p>
        <a:p>
          <a:endParaRPr lang="en-GB" sz="1100"/>
        </a:p>
      </xdr:txBody>
    </xdr:sp>
    <xdr:clientData/>
  </xdr:twoCellAnchor>
  <xdr:twoCellAnchor>
    <xdr:from>
      <xdr:col>1</xdr:col>
      <xdr:colOff>0</xdr:colOff>
      <xdr:row>79</xdr:row>
      <xdr:rowOff>92178</xdr:rowOff>
    </xdr:from>
    <xdr:to>
      <xdr:col>10</xdr:col>
      <xdr:colOff>3585</xdr:colOff>
      <xdr:row>82</xdr:row>
      <xdr:rowOff>153629</xdr:rowOff>
    </xdr:to>
    <xdr:sp macro="" textlink="">
      <xdr:nvSpPr>
        <xdr:cNvPr id="23" name="TextBox 22"/>
        <xdr:cNvSpPr txBox="1"/>
      </xdr:nvSpPr>
      <xdr:spPr>
        <a:xfrm>
          <a:off x="71694" y="16786533"/>
          <a:ext cx="12232456" cy="645241"/>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35% of respondents reported doing 30 minutes of exercise on no days each week, 44% did between 1 and 4 days each week,  21% did the recommended 5 or more days each week.</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Around 6% of respondents described themselves as smokers, nearly 40% as ex-smokers and over 50% as non-smokers. A slightly higher proportion of rectal cancer survivors were smokers or ex-smokers. </a:t>
          </a:r>
          <a:endParaRPr lang="en-GB" sz="1100"/>
        </a:p>
      </xdr:txBody>
    </xdr:sp>
    <xdr:clientData/>
  </xdr:twoCellAnchor>
  <xdr:twoCellAnchor>
    <xdr:from>
      <xdr:col>1</xdr:col>
      <xdr:colOff>20484</xdr:colOff>
      <xdr:row>86</xdr:row>
      <xdr:rowOff>20484</xdr:rowOff>
    </xdr:from>
    <xdr:to>
      <xdr:col>10</xdr:col>
      <xdr:colOff>24069</xdr:colOff>
      <xdr:row>92</xdr:row>
      <xdr:rowOff>327742</xdr:rowOff>
    </xdr:to>
    <xdr:sp macro="" textlink="">
      <xdr:nvSpPr>
        <xdr:cNvPr id="24" name="TextBox 23"/>
        <xdr:cNvSpPr txBox="1"/>
      </xdr:nvSpPr>
      <xdr:spPr>
        <a:xfrm>
          <a:off x="92178" y="17872178"/>
          <a:ext cx="12232456" cy="14748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&gt;  An open-ended free-text question was placed at the end of the PROMS questionnaire.  A quarter of the survey respondents (n= 5,634, 26%) chose to answer to this question. </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The majority of comments were positive, with respondents expressing gratitude and praising individual healthcare professionals, departments, hospitals or the NHS as a whole. However, alongside these very positive comments there were also many less favourable. </a:t>
          </a:r>
        </a:p>
        <a:p>
          <a:pPr rtl="0"/>
          <a:endParaRPr lang="en-GB" sz="10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&gt; Respondents  often related challenges they experienced to their quality of life to a greater or lesser extent. These 'frequently occurring challenges' include:  The emotional impact of cancer and treatment; On-going social and financial problems that made life difficult;  Long-term and age-related illnesses that could exacerbate, or be exacerbated by problems associated with cancer treatment; Unpleasant physical side-effects of treatment.</a:t>
          </a:r>
        </a:p>
        <a:p>
          <a:endParaRPr lang="en-GB" sz="800"/>
        </a:p>
      </xdr:txBody>
    </xdr:sp>
    <xdr:clientData/>
  </xdr:twoCellAnchor>
  <xdr:twoCellAnchor>
    <xdr:from>
      <xdr:col>7</xdr:col>
      <xdr:colOff>419919</xdr:colOff>
      <xdr:row>29</xdr:row>
      <xdr:rowOff>61454</xdr:rowOff>
    </xdr:from>
    <xdr:to>
      <xdr:col>9</xdr:col>
      <xdr:colOff>2068873</xdr:colOff>
      <xdr:row>38</xdr:row>
      <xdr:rowOff>153630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450646</xdr:colOff>
      <xdr:row>41</xdr:row>
      <xdr:rowOff>30725</xdr:rowOff>
    </xdr:from>
    <xdr:to>
      <xdr:col>9</xdr:col>
      <xdr:colOff>2048696</xdr:colOff>
      <xdr:row>51</xdr:row>
      <xdr:rowOff>102418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440403</xdr:colOff>
      <xdr:row>14</xdr:row>
      <xdr:rowOff>20483</xdr:rowOff>
    </xdr:from>
    <xdr:to>
      <xdr:col>9</xdr:col>
      <xdr:colOff>2089150</xdr:colOff>
      <xdr:row>24</xdr:row>
      <xdr:rowOff>102419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440403</xdr:colOff>
      <xdr:row>59</xdr:row>
      <xdr:rowOff>0</xdr:rowOff>
    </xdr:from>
    <xdr:to>
      <xdr:col>9</xdr:col>
      <xdr:colOff>2058629</xdr:colOff>
      <xdr:row>69</xdr:row>
      <xdr:rowOff>81935</xdr:rowOff>
    </xdr:to>
    <xdr:graphicFrame macro="">
      <xdr:nvGraphicFramePr>
        <xdr:cNvPr id="2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0.01288</cdr:x>
      <cdr:y>0.02</cdr:y>
    </cdr:from>
    <cdr:to>
      <cdr:x>0.96613</cdr:x>
      <cdr:y>0.08048</cdr:y>
    </cdr:to>
    <cdr:sp macro="" textlink="">
      <cdr:nvSpPr>
        <cdr:cNvPr id="4" name="TextBox 31"/>
        <cdr:cNvSpPr txBox="1"/>
      </cdr:nvSpPr>
      <cdr:spPr>
        <a:xfrm xmlns:a="http://schemas.openxmlformats.org/drawingml/2006/main">
          <a:off x="50800" y="50800"/>
          <a:ext cx="3758790" cy="15362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1864,   total rectum n= 6413,   % in 'perfect' health 29.1%</a:t>
          </a:r>
          <a:endParaRPr lang="en-GB" sz="900"/>
        </a:p>
      </cdr:txBody>
    </cdr:sp>
  </cdr:relSizeAnchor>
</c:userShapes>
</file>

<file path=xl/drawings/drawing21.xml><?xml version="1.0" encoding="utf-8"?>
<c:userShapes xmlns:c="http://schemas.openxmlformats.org/drawingml/2006/chart">
  <cdr:relSizeAnchor xmlns:cdr="http://schemas.openxmlformats.org/drawingml/2006/chartDrawing">
    <cdr:from>
      <cdr:x>0.01288</cdr:x>
      <cdr:y>0.02</cdr:y>
    </cdr:from>
    <cdr:to>
      <cdr:x>0.94795</cdr:x>
      <cdr:y>0.08452</cdr:y>
    </cdr:to>
    <cdr:sp macro="" textlink="">
      <cdr:nvSpPr>
        <cdr:cNvPr id="4" name="TextBox 32"/>
        <cdr:cNvSpPr txBox="1"/>
      </cdr:nvSpPr>
      <cdr:spPr>
        <a:xfrm xmlns:a="http://schemas.openxmlformats.org/drawingml/2006/main">
          <a:off x="50800" y="50800"/>
          <a:ext cx="3687097"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7172,   overall n= 20794,   % in 'perfect' health 34.5% </a:t>
          </a:r>
          <a:endParaRPr lang="en-GB" sz="900"/>
        </a:p>
      </cdr:txBody>
    </cdr:sp>
  </cdr:relSizeAnchor>
</c:userShapes>
</file>

<file path=xl/drawings/drawing22.xml><?xml version="1.0" encoding="utf-8"?>
<c:userShapes xmlns:c="http://schemas.openxmlformats.org/drawingml/2006/chart">
  <cdr:relSizeAnchor xmlns:cdr="http://schemas.openxmlformats.org/drawingml/2006/chartDrawing">
    <cdr:from>
      <cdr:x>0.01288</cdr:x>
      <cdr:y>0.02</cdr:y>
    </cdr:from>
    <cdr:to>
      <cdr:x>0.98431</cdr:x>
      <cdr:y>0.08855</cdr:y>
    </cdr:to>
    <cdr:sp macro="" textlink="">
      <cdr:nvSpPr>
        <cdr:cNvPr id="3" name="TextBox 4"/>
        <cdr:cNvSpPr txBox="1"/>
      </cdr:nvSpPr>
      <cdr:spPr>
        <a:xfrm xmlns:a="http://schemas.openxmlformats.org/drawingml/2006/main">
          <a:off x="50800" y="50800"/>
          <a:ext cx="3830484" cy="174113"/>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4779,     total colon n= 12920,     % in 'perfect' health 37.0% </a:t>
          </a:r>
          <a:endParaRPr lang="en-GB" sz="900"/>
        </a:p>
      </cdr:txBody>
    </cdr:sp>
  </cdr:relSizeAnchor>
</c:userShapes>
</file>

<file path=xl/drawings/drawing23.xml><?xml version="1.0" encoding="utf-8"?>
<c:userShapes xmlns:c="http://schemas.openxmlformats.org/drawingml/2006/chart">
  <cdr:relSizeAnchor xmlns:cdr="http://schemas.openxmlformats.org/drawingml/2006/chartDrawing">
    <cdr:from>
      <cdr:x>0.01288</cdr:x>
      <cdr:y>0.02</cdr:y>
    </cdr:from>
    <cdr:to>
      <cdr:x>0.93756</cdr:x>
      <cdr:y>0.10468</cdr:y>
    </cdr:to>
    <cdr:sp macro="" textlink="">
      <cdr:nvSpPr>
        <cdr:cNvPr id="3" name="TextBox 30"/>
        <cdr:cNvSpPr txBox="1"/>
      </cdr:nvSpPr>
      <cdr:spPr>
        <a:xfrm xmlns:a="http://schemas.openxmlformats.org/drawingml/2006/main">
          <a:off x="50800" y="50800"/>
          <a:ext cx="3646129" cy="21508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529,  total rectosigmoid n= 1461,  % in 'perfect' health 36.2%</a:t>
          </a:r>
          <a:endParaRPr lang="en-GB" sz="900"/>
        </a:p>
      </cdr:txBody>
    </cdr:sp>
  </cdr:relSizeAnchor>
</c:userShapes>
</file>

<file path=xl/drawings/drawing24.xml><?xml version="1.0" encoding="utf-8"?>
<c:userShapes xmlns:c="http://schemas.openxmlformats.org/drawingml/2006/chart">
  <cdr:relSizeAnchor xmlns:cdr="http://schemas.openxmlformats.org/drawingml/2006/chartDrawing">
    <cdr:from>
      <cdr:x>0.01288</cdr:x>
      <cdr:y>0.02</cdr:y>
    </cdr:from>
    <cdr:to>
      <cdr:x>0.96613</cdr:x>
      <cdr:y>0.08048</cdr:y>
    </cdr:to>
    <cdr:sp macro="" textlink="">
      <cdr:nvSpPr>
        <cdr:cNvPr id="3" name="TextBox 31"/>
        <cdr:cNvSpPr txBox="1"/>
      </cdr:nvSpPr>
      <cdr:spPr>
        <a:xfrm xmlns:a="http://schemas.openxmlformats.org/drawingml/2006/main">
          <a:off x="50800" y="50800"/>
          <a:ext cx="3758790" cy="15362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1864,   total rectum n= 6413,   % in 'perfect' health 29.1%</a:t>
          </a:r>
          <a:endParaRPr lang="en-GB" sz="900"/>
        </a:p>
      </cdr:txBody>
    </cdr:sp>
  </cdr:relSizeAnchor>
</c:userShapes>
</file>

<file path=xl/drawings/drawing25.xml><?xml version="1.0" encoding="utf-8"?>
<c:userShapes xmlns:c="http://schemas.openxmlformats.org/drawingml/2006/chart">
  <cdr:relSizeAnchor xmlns:cdr="http://schemas.openxmlformats.org/drawingml/2006/chartDrawing">
    <cdr:from>
      <cdr:x>0.01288</cdr:x>
      <cdr:y>0.02</cdr:y>
    </cdr:from>
    <cdr:to>
      <cdr:x>0.94795</cdr:x>
      <cdr:y>0.08452</cdr:y>
    </cdr:to>
    <cdr:sp macro="" textlink="">
      <cdr:nvSpPr>
        <cdr:cNvPr id="3" name="TextBox 32"/>
        <cdr:cNvSpPr txBox="1"/>
      </cdr:nvSpPr>
      <cdr:spPr>
        <a:xfrm xmlns:a="http://schemas.openxmlformats.org/drawingml/2006/main">
          <a:off x="50800" y="50800"/>
          <a:ext cx="3687097"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7172,   overall n= 20794,   % in 'perfect' health 34.5% </a:t>
          </a:r>
          <a:endParaRPr lang="en-GB" sz="900"/>
        </a:p>
      </cdr:txBody>
    </cdr:sp>
  </cdr:relSizeAnchor>
</c:userShapes>
</file>

<file path=xl/drawings/drawing26.xml><?xml version="1.0" encoding="utf-8"?>
<xdr:wsDr xmlns:xdr="http://schemas.openxmlformats.org/drawingml/2006/spreadsheetDrawing" xmlns:a="http://schemas.openxmlformats.org/drawingml/2006/main">
  <xdr:twoCellAnchor>
    <xdr:from>
      <xdr:col>5</xdr:col>
      <xdr:colOff>20935</xdr:colOff>
      <xdr:row>54</xdr:row>
      <xdr:rowOff>10467</xdr:rowOff>
    </xdr:from>
    <xdr:to>
      <xdr:col>11</xdr:col>
      <xdr:colOff>1300727</xdr:colOff>
      <xdr:row>68</xdr:row>
      <xdr:rowOff>30726</xdr:rowOff>
    </xdr:to>
    <xdr:sp macro="" textlink="">
      <xdr:nvSpPr>
        <xdr:cNvPr id="2" name="TextBox 1"/>
        <xdr:cNvSpPr txBox="1"/>
      </xdr:nvSpPr>
      <xdr:spPr>
        <a:xfrm>
          <a:off x="4240510" y="3363267"/>
          <a:ext cx="8033017" cy="249675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proportion of</a:t>
          </a:r>
          <a:r>
            <a:rPr lang="en-GB" sz="1100" baseline="0">
              <a:solidFill>
                <a:schemeClr val="dk1"/>
              </a:solidFill>
              <a:effectLst/>
              <a:latin typeface="+mn-lt"/>
              <a:ea typeface="+mn-ea"/>
              <a:cs typeface="+mn-cs"/>
            </a:rPr>
            <a:t> respondents with 'perfect' heath were compared across the three tumour sites by whether or not they had a stoma. A higher proportion of people reported 'perfect' health amongst those individuals who did not have a stoma, although the proportion for those who had the stoma reversed was only slightly lower. The proportion of people reporting 'perfect' health was much lower for those people with a stoma.</a:t>
          </a:r>
          <a:endParaRPr lang="en-GB">
            <a:effectLst/>
          </a:endParaRPr>
        </a:p>
        <a:p>
          <a:endParaRPr lang="en-GB">
            <a:effectLst/>
          </a:endParaRPr>
        </a:p>
      </xdr:txBody>
    </xdr:sp>
    <xdr:clientData/>
  </xdr:twoCellAnchor>
  <xdr:twoCellAnchor>
    <xdr:from>
      <xdr:col>4</xdr:col>
      <xdr:colOff>163870</xdr:colOff>
      <xdr:row>21</xdr:row>
      <xdr:rowOff>184355</xdr:rowOff>
    </xdr:from>
    <xdr:to>
      <xdr:col>12</xdr:col>
      <xdr:colOff>20483</xdr:colOff>
      <xdr:row>36</xdr:row>
      <xdr:rowOff>1</xdr:rowOff>
    </xdr:to>
    <xdr:sp macro="" textlink="">
      <xdr:nvSpPr>
        <xdr:cNvPr id="34" name="TextBox 33"/>
        <xdr:cNvSpPr txBox="1"/>
      </xdr:nvSpPr>
      <xdr:spPr>
        <a:xfrm>
          <a:off x="4188951" y="4178710"/>
          <a:ext cx="8091129" cy="273459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proportion of</a:t>
          </a:r>
          <a:r>
            <a:rPr lang="en-GB" sz="1100" baseline="0">
              <a:solidFill>
                <a:schemeClr val="dk1"/>
              </a:solidFill>
              <a:effectLst/>
              <a:latin typeface="+mn-lt"/>
              <a:ea typeface="+mn-ea"/>
              <a:cs typeface="+mn-cs"/>
            </a:rPr>
            <a:t> respondents reporting 'perfect' heath were compared by disease status across the three tumour sites. The highest proportion of respondents reporting 'perfect' health for all tumour types was for those individuals who underwent surgery alone. The lowest proportion of people reporting 'perfect' health was for those individuals who had a combination of surgery, radio and chemotherapy.</a:t>
          </a:r>
          <a:endParaRPr lang="en-GB" sz="1100"/>
        </a:p>
        <a:p>
          <a:endParaRPr lang="en-GB" sz="1100"/>
        </a:p>
      </xdr:txBody>
    </xdr:sp>
    <xdr:clientData/>
  </xdr:twoCellAnchor>
  <xdr:twoCellAnchor>
    <xdr:from>
      <xdr:col>1</xdr:col>
      <xdr:colOff>30726</xdr:colOff>
      <xdr:row>7</xdr:row>
      <xdr:rowOff>10243</xdr:rowOff>
    </xdr:from>
    <xdr:to>
      <xdr:col>3</xdr:col>
      <xdr:colOff>1290484</xdr:colOff>
      <xdr:row>21</xdr:row>
      <xdr:rowOff>1</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7</xdr:row>
      <xdr:rowOff>1</xdr:rowOff>
    </xdr:from>
    <xdr:to>
      <xdr:col>7</xdr:col>
      <xdr:colOff>1290484</xdr:colOff>
      <xdr:row>21</xdr:row>
      <xdr:rowOff>10243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174114</xdr:colOff>
      <xdr:row>7</xdr:row>
      <xdr:rowOff>1</xdr:rowOff>
    </xdr:from>
    <xdr:to>
      <xdr:col>12</xdr:col>
      <xdr:colOff>0</xdr:colOff>
      <xdr:row>21</xdr:row>
      <xdr:rowOff>30728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22</xdr:row>
      <xdr:rowOff>0</xdr:rowOff>
    </xdr:from>
    <xdr:to>
      <xdr:col>4</xdr:col>
      <xdr:colOff>0</xdr:colOff>
      <xdr:row>36</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39</xdr:row>
      <xdr:rowOff>0</xdr:rowOff>
    </xdr:from>
    <xdr:to>
      <xdr:col>4</xdr:col>
      <xdr:colOff>10242</xdr:colOff>
      <xdr:row>53</xdr:row>
      <xdr:rowOff>81936</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39</xdr:row>
      <xdr:rowOff>0</xdr:rowOff>
    </xdr:from>
    <xdr:to>
      <xdr:col>7</xdr:col>
      <xdr:colOff>1259758</xdr:colOff>
      <xdr:row>53</xdr:row>
      <xdr:rowOff>71693</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122904</xdr:colOff>
      <xdr:row>38</xdr:row>
      <xdr:rowOff>184355</xdr:rowOff>
    </xdr:from>
    <xdr:to>
      <xdr:col>11</xdr:col>
      <xdr:colOff>1300726</xdr:colOff>
      <xdr:row>53</xdr:row>
      <xdr:rowOff>40968</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54</xdr:row>
      <xdr:rowOff>0</xdr:rowOff>
    </xdr:from>
    <xdr:to>
      <xdr:col>4</xdr:col>
      <xdr:colOff>20484</xdr:colOff>
      <xdr:row>68</xdr:row>
      <xdr:rowOff>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71</xdr:row>
      <xdr:rowOff>0</xdr:rowOff>
    </xdr:from>
    <xdr:to>
      <xdr:col>4</xdr:col>
      <xdr:colOff>717</xdr:colOff>
      <xdr:row>84</xdr:row>
      <xdr:rowOff>71693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51210</xdr:colOff>
      <xdr:row>85</xdr:row>
      <xdr:rowOff>92177</xdr:rowOff>
    </xdr:from>
    <xdr:to>
      <xdr:col>12</xdr:col>
      <xdr:colOff>51211</xdr:colOff>
      <xdr:row>98</xdr:row>
      <xdr:rowOff>143387</xdr:rowOff>
    </xdr:to>
    <xdr:sp macro="" textlink="">
      <xdr:nvSpPr>
        <xdr:cNvPr id="40" name="TextBox 39"/>
        <xdr:cNvSpPr txBox="1"/>
      </xdr:nvSpPr>
      <xdr:spPr>
        <a:xfrm>
          <a:off x="8377904" y="16141290"/>
          <a:ext cx="3932904" cy="251951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previous charts considered 'perfect' health as a</a:t>
          </a:r>
          <a:r>
            <a:rPr lang="en-GB" sz="1100" baseline="0">
              <a:solidFill>
                <a:schemeClr val="dk1"/>
              </a:solidFill>
              <a:effectLst/>
              <a:latin typeface="+mn-lt"/>
              <a:ea typeface="+mn-ea"/>
              <a:cs typeface="+mn-cs"/>
            </a:rPr>
            <a:t> having 'no problems' on all 5 EQ-5D domains. In this section the responses to each of the five domains were examined in more detail. Responses to the five domain questions were grouped into three categories for ease of presentation: no problems/slight problems, moderate problems and severe/extreme problems.</a:t>
          </a:r>
        </a:p>
        <a:p>
          <a:endParaRPr lang="en-GB" sz="1100" baseline="0">
            <a:solidFill>
              <a:schemeClr val="dk1"/>
            </a:solidFill>
            <a:effectLst/>
            <a:latin typeface="+mn-lt"/>
            <a:ea typeface="+mn-ea"/>
            <a:cs typeface="+mn-cs"/>
          </a:endParaRPr>
        </a:p>
        <a:p>
          <a:r>
            <a:rPr lang="en-GB" sz="1100">
              <a:solidFill>
                <a:schemeClr val="dk1"/>
              </a:solidFill>
              <a:effectLst/>
              <a:latin typeface="+mn-lt"/>
              <a:ea typeface="+mn-ea"/>
              <a:cs typeface="+mn-cs"/>
            </a:rPr>
            <a:t>Across the 5 domains,</a:t>
          </a:r>
          <a:r>
            <a:rPr lang="en-GB" sz="1100" baseline="0">
              <a:solidFill>
                <a:schemeClr val="dk1"/>
              </a:solidFill>
              <a:effectLst/>
              <a:latin typeface="+mn-lt"/>
              <a:ea typeface="+mn-ea"/>
              <a:cs typeface="+mn-cs"/>
            </a:rPr>
            <a:t> 'self care' has the highest proportion of individuals reporting "no" or "slight" problems, and  'mobility' and 'usual activities' had the lowest proportion.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For 'usual activities' and 'pain/discomfort', rectal cancer respondents were more likely to report a problem.</a:t>
          </a:r>
        </a:p>
      </xdr:txBody>
    </xdr:sp>
    <xdr:clientData/>
  </xdr:twoCellAnchor>
  <xdr:twoCellAnchor>
    <xdr:from>
      <xdr:col>5</xdr:col>
      <xdr:colOff>194596</xdr:colOff>
      <xdr:row>26</xdr:row>
      <xdr:rowOff>143387</xdr:rowOff>
    </xdr:from>
    <xdr:to>
      <xdr:col>10</xdr:col>
      <xdr:colOff>440404</xdr:colOff>
      <xdr:row>35</xdr:row>
      <xdr:rowOff>10240</xdr:rowOff>
    </xdr:to>
    <xdr:sp macro="" textlink="">
      <xdr:nvSpPr>
        <xdr:cNvPr id="30" name="TextBox 29"/>
        <xdr:cNvSpPr txBox="1"/>
      </xdr:nvSpPr>
      <xdr:spPr>
        <a:xfrm>
          <a:off x="4404031" y="5110726"/>
          <a:ext cx="5674034" cy="161822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and treatment type responding to the EQ-5D</a:t>
          </a:r>
          <a:endParaRPr lang="en-GB">
            <a:effectLst/>
          </a:endParaRPr>
        </a:p>
        <a:p>
          <a:endParaRPr lang="en-GB" sz="800">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p>
        <a:p>
          <a:r>
            <a:rPr lang="en-GB" sz="1100">
              <a:solidFill>
                <a:sysClr val="windowText" lastClr="000000"/>
              </a:solidFill>
            </a:rPr>
            <a:t>Surgery</a:t>
          </a:r>
          <a:r>
            <a:rPr lang="en-GB" sz="1100" baseline="0">
              <a:solidFill>
                <a:sysClr val="windowText" lastClr="000000"/>
              </a:solidFill>
            </a:rPr>
            <a:t> alone</a:t>
          </a:r>
          <a:r>
            <a:rPr lang="en-GB" sz="1100">
              <a:solidFill>
                <a:sysClr val="windowText" lastClr="000000"/>
              </a:solidFill>
            </a:rPr>
            <a:t>		7,057	626	  1,908	9,591</a:t>
          </a:r>
        </a:p>
        <a:p>
          <a:r>
            <a:rPr lang="en-GB" sz="1100">
              <a:solidFill>
                <a:sysClr val="windowText" lastClr="000000"/>
              </a:solidFill>
            </a:rPr>
            <a:t>Surgery and chemo</a:t>
          </a:r>
          <a:r>
            <a:rPr lang="en-GB" sz="1100" baseline="0">
              <a:solidFill>
                <a:sysClr val="windowText" lastClr="000000"/>
              </a:solidFill>
            </a:rPr>
            <a:t>	4,687	514	   842	6,043 Surgey+chemo+radio	306	176	   2,351	2,833</a:t>
          </a:r>
        </a:p>
        <a:p>
          <a:r>
            <a:rPr lang="en-GB" sz="1100" baseline="0">
              <a:solidFill>
                <a:sysClr val="windowText" lastClr="000000"/>
              </a:solidFill>
            </a:rPr>
            <a:t>Surgery+radio		87	45	   666	798</a:t>
          </a:r>
        </a:p>
        <a:p>
          <a:r>
            <a:rPr lang="en-GB" sz="1100" baseline="0">
              <a:solidFill>
                <a:sysClr val="windowText" lastClr="000000"/>
              </a:solidFill>
            </a:rPr>
            <a:t>Other		538	74	   555	1,167</a:t>
          </a:r>
        </a:p>
        <a:p>
          <a:r>
            <a:rPr lang="en-GB" sz="1100" baseline="0">
              <a:solidFill>
                <a:sysClr val="windowText" lastClr="000000"/>
              </a:solidFill>
            </a:rPr>
            <a:t>No response		245	26	   91	362</a:t>
          </a:r>
          <a:endParaRPr lang="en-GB" sz="1100">
            <a:solidFill>
              <a:sysClr val="windowText" lastClr="000000"/>
            </a:solidFill>
          </a:endParaRPr>
        </a:p>
      </xdr:txBody>
    </xdr:sp>
    <xdr:clientData/>
  </xdr:twoCellAnchor>
  <xdr:oneCellAnchor>
    <xdr:from>
      <xdr:col>10</xdr:col>
      <xdr:colOff>573548</xdr:colOff>
      <xdr:row>26</xdr:row>
      <xdr:rowOff>143387</xdr:rowOff>
    </xdr:from>
    <xdr:ext cx="1720646" cy="264560"/>
    <xdr:sp macro="" textlink="">
      <xdr:nvSpPr>
        <xdr:cNvPr id="41" name="TextBox 40"/>
        <xdr:cNvSpPr txBox="1"/>
      </xdr:nvSpPr>
      <xdr:spPr>
        <a:xfrm>
          <a:off x="10211209" y="5110726"/>
          <a:ext cx="172064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effectLst/>
          </a:endParaRPr>
        </a:p>
      </xdr:txBody>
    </xdr:sp>
    <xdr:clientData/>
  </xdr:oneCellAnchor>
  <xdr:twoCellAnchor>
    <xdr:from>
      <xdr:col>5</xdr:col>
      <xdr:colOff>153979</xdr:colOff>
      <xdr:row>59</xdr:row>
      <xdr:rowOff>112661</xdr:rowOff>
    </xdr:from>
    <xdr:to>
      <xdr:col>10</xdr:col>
      <xdr:colOff>184707</xdr:colOff>
      <xdr:row>67</xdr:row>
      <xdr:rowOff>44879</xdr:rowOff>
    </xdr:to>
    <xdr:sp macro="" textlink="">
      <xdr:nvSpPr>
        <xdr:cNvPr id="42" name="TextBox 41"/>
        <xdr:cNvSpPr txBox="1"/>
      </xdr:nvSpPr>
      <xdr:spPr>
        <a:xfrm>
          <a:off x="4363414" y="11399274"/>
          <a:ext cx="5458954" cy="132512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and stoma status responding to the EQ-5D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p>
        <a:p>
          <a:r>
            <a:rPr lang="en-GB" sz="1100">
              <a:solidFill>
                <a:sysClr val="windowText" lastClr="000000"/>
              </a:solidFill>
            </a:rPr>
            <a:t>Present		1,273	307	    2,729	4,309</a:t>
          </a:r>
        </a:p>
        <a:p>
          <a:r>
            <a:rPr lang="en-GB" sz="1100">
              <a:solidFill>
                <a:sysClr val="windowText" lastClr="000000"/>
              </a:solidFill>
            </a:rPr>
            <a:t>Reversed	</a:t>
          </a:r>
          <a:r>
            <a:rPr lang="en-GB" sz="1100" baseline="0">
              <a:solidFill>
                <a:sysClr val="windowText" lastClr="000000"/>
              </a:solidFill>
            </a:rPr>
            <a:t>	928	339	    2,002	3,269         No stoma		9,288	717	    1,367	11,372</a:t>
          </a:r>
        </a:p>
        <a:p>
          <a:r>
            <a:rPr lang="en-GB" sz="1100" baseline="0">
              <a:solidFill>
                <a:sysClr val="windowText" lastClr="000000"/>
              </a:solidFill>
            </a:rPr>
            <a:t>No response		1,431	98	    315	1,844</a:t>
          </a:r>
        </a:p>
      </xdr:txBody>
    </xdr:sp>
    <xdr:clientData/>
  </xdr:twoCellAnchor>
  <xdr:oneCellAnchor>
    <xdr:from>
      <xdr:col>10</xdr:col>
      <xdr:colOff>563656</xdr:colOff>
      <xdr:row>59</xdr:row>
      <xdr:rowOff>106331</xdr:rowOff>
    </xdr:from>
    <xdr:ext cx="1720646" cy="264560"/>
    <xdr:sp macro="" textlink="">
      <xdr:nvSpPr>
        <xdr:cNvPr id="43" name="TextBox 42"/>
        <xdr:cNvSpPr txBox="1"/>
      </xdr:nvSpPr>
      <xdr:spPr>
        <a:xfrm>
          <a:off x="10201317" y="11392944"/>
          <a:ext cx="172064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effectLst/>
          </a:endParaRPr>
        </a:p>
      </xdr:txBody>
    </xdr:sp>
    <xdr:clientData/>
  </xdr:oneCellAnchor>
  <xdr:twoCellAnchor>
    <xdr:from>
      <xdr:col>5</xdr:col>
      <xdr:colOff>0</xdr:colOff>
      <xdr:row>71</xdr:row>
      <xdr:rowOff>0</xdr:rowOff>
    </xdr:from>
    <xdr:to>
      <xdr:col>8</xdr:col>
      <xdr:colOff>717</xdr:colOff>
      <xdr:row>84</xdr:row>
      <xdr:rowOff>71693</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71</xdr:row>
      <xdr:rowOff>0</xdr:rowOff>
    </xdr:from>
    <xdr:to>
      <xdr:col>12</xdr:col>
      <xdr:colOff>718</xdr:colOff>
      <xdr:row>84</xdr:row>
      <xdr:rowOff>71693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85</xdr:row>
      <xdr:rowOff>0</xdr:rowOff>
    </xdr:from>
    <xdr:to>
      <xdr:col>4</xdr:col>
      <xdr:colOff>717</xdr:colOff>
      <xdr:row>98</xdr:row>
      <xdr:rowOff>51210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85</xdr:row>
      <xdr:rowOff>0</xdr:rowOff>
    </xdr:from>
    <xdr:to>
      <xdr:col>8</xdr:col>
      <xdr:colOff>717</xdr:colOff>
      <xdr:row>98</xdr:row>
      <xdr:rowOff>51210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0.01309</cdr:x>
      <cdr:y>0.01872</cdr:y>
    </cdr:from>
    <cdr:to>
      <cdr:x>0.99989</cdr:x>
      <cdr:y>0.08287</cdr:y>
    </cdr:to>
    <cdr:sp macro="" textlink="">
      <cdr:nvSpPr>
        <cdr:cNvPr id="3" name="TextBox 4"/>
        <cdr:cNvSpPr txBox="1"/>
      </cdr:nvSpPr>
      <cdr:spPr>
        <a:xfrm xmlns:a="http://schemas.openxmlformats.org/drawingml/2006/main">
          <a:off x="50800" y="50800"/>
          <a:ext cx="3830484" cy="174113"/>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4779,     total colon n= 12920,     % in 'perfect' health 37.0% </a:t>
          </a:r>
          <a:endParaRPr lang="en-GB" sz="900"/>
        </a:p>
      </cdr:txBody>
    </cdr:sp>
  </cdr:relSizeAnchor>
</c:userShapes>
</file>

<file path=xl/drawings/drawing28.xml><?xml version="1.0" encoding="utf-8"?>
<c:userShapes xmlns:c="http://schemas.openxmlformats.org/drawingml/2006/chart">
  <cdr:relSizeAnchor xmlns:cdr="http://schemas.openxmlformats.org/drawingml/2006/chartDrawing">
    <cdr:from>
      <cdr:x>0.01298</cdr:x>
      <cdr:y>0.01858</cdr:y>
    </cdr:from>
    <cdr:to>
      <cdr:x>0.94492</cdr:x>
      <cdr:y>0.09723</cdr:y>
    </cdr:to>
    <cdr:sp macro="" textlink="">
      <cdr:nvSpPr>
        <cdr:cNvPr id="3" name="TextBox 30"/>
        <cdr:cNvSpPr txBox="1"/>
      </cdr:nvSpPr>
      <cdr:spPr>
        <a:xfrm xmlns:a="http://schemas.openxmlformats.org/drawingml/2006/main">
          <a:off x="50800" y="50800"/>
          <a:ext cx="3646129" cy="21508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529,  total rectosigmoid n= 1461,  % in 'perfect' health 36.2%</a:t>
          </a:r>
          <a:endParaRPr lang="en-GB" sz="900"/>
        </a:p>
      </cdr:txBody>
    </cdr:sp>
  </cdr:relSizeAnchor>
</c:userShapes>
</file>

<file path=xl/drawings/drawing29.xml><?xml version="1.0" encoding="utf-8"?>
<c:userShapes xmlns:c="http://schemas.openxmlformats.org/drawingml/2006/chart">
  <cdr:relSizeAnchor xmlns:cdr="http://schemas.openxmlformats.org/drawingml/2006/chartDrawing">
    <cdr:from>
      <cdr:x>0.01309</cdr:x>
      <cdr:y>0.01858</cdr:y>
    </cdr:from>
    <cdr:to>
      <cdr:x>0.98142</cdr:x>
      <cdr:y>0.07476</cdr:y>
    </cdr:to>
    <cdr:sp macro="" textlink="">
      <cdr:nvSpPr>
        <cdr:cNvPr id="3" name="TextBox 31"/>
        <cdr:cNvSpPr txBox="1"/>
      </cdr:nvSpPr>
      <cdr:spPr>
        <a:xfrm xmlns:a="http://schemas.openxmlformats.org/drawingml/2006/main">
          <a:off x="50800" y="50800"/>
          <a:ext cx="3758790" cy="15362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1864,   total rectum n= 6413,   % in 'perfect' health 29.1%</a:t>
          </a:r>
          <a:endParaRPr lang="en-GB" sz="900"/>
        </a:p>
      </cdr:txBody>
    </cdr:sp>
  </cdr:relSizeAnchor>
</c:userShapes>
</file>

<file path=xl/drawings/drawing3.xml><?xml version="1.0" encoding="utf-8"?>
<c:userShapes xmlns:c="http://schemas.openxmlformats.org/drawingml/2006/chart">
  <cdr:relSizeAnchor xmlns:cdr="http://schemas.openxmlformats.org/drawingml/2006/chartDrawing">
    <cdr:from>
      <cdr:x>0.13376</cdr:x>
      <cdr:y>0.95137</cdr:y>
    </cdr:from>
    <cdr:to>
      <cdr:x>0.95501</cdr:x>
      <cdr:y>0.99594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01446" y="2211849"/>
          <a:ext cx="3078747" cy="103641"/>
        </a:xfrm>
        <a:prstGeom xmlns:a="http://schemas.openxmlformats.org/drawingml/2006/main" prst="rect">
          <a:avLst/>
        </a:prstGeom>
      </cdr:spPr>
    </cdr:pic>
  </cdr:relSizeAnchor>
</c:userShapes>
</file>

<file path=xl/drawings/drawing30.xml><?xml version="1.0" encoding="utf-8"?>
<c:userShapes xmlns:c="http://schemas.openxmlformats.org/drawingml/2006/chart">
  <cdr:relSizeAnchor xmlns:cdr="http://schemas.openxmlformats.org/drawingml/2006/chartDrawing">
    <cdr:from>
      <cdr:x>0.01292</cdr:x>
      <cdr:y>0.01865</cdr:y>
    </cdr:from>
    <cdr:to>
      <cdr:x>0.95042</cdr:x>
      <cdr:y>0.0788</cdr:y>
    </cdr:to>
    <cdr:sp macro="" textlink="">
      <cdr:nvSpPr>
        <cdr:cNvPr id="3" name="TextBox 32"/>
        <cdr:cNvSpPr txBox="1"/>
      </cdr:nvSpPr>
      <cdr:spPr>
        <a:xfrm xmlns:a="http://schemas.openxmlformats.org/drawingml/2006/main">
          <a:off x="50800" y="50800"/>
          <a:ext cx="3687097"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7172,   overall n= 20794,   % in 'perfect' health 34.5% </a:t>
          </a:r>
          <a:endParaRPr lang="en-GB" sz="900"/>
        </a:p>
      </cdr:txBody>
    </cdr:sp>
  </cdr:relSizeAnchor>
</c:userShapes>
</file>

<file path=xl/drawings/drawing31.xml><?xml version="1.0" encoding="utf-8"?>
<c:userShapes xmlns:c="http://schemas.openxmlformats.org/drawingml/2006/chart">
  <cdr:relSizeAnchor xmlns:cdr="http://schemas.openxmlformats.org/drawingml/2006/chartDrawing">
    <cdr:from>
      <cdr:x>0.01288</cdr:x>
      <cdr:y>0.01922</cdr:y>
    </cdr:from>
    <cdr:to>
      <cdr:x>0.98431</cdr:x>
      <cdr:y>0.08512</cdr:y>
    </cdr:to>
    <cdr:sp macro="" textlink="">
      <cdr:nvSpPr>
        <cdr:cNvPr id="4" name="TextBox 4"/>
        <cdr:cNvSpPr txBox="1"/>
      </cdr:nvSpPr>
      <cdr:spPr>
        <a:xfrm xmlns:a="http://schemas.openxmlformats.org/drawingml/2006/main">
          <a:off x="50800" y="50800"/>
          <a:ext cx="3830484" cy="174113"/>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4779,     total colon n= 12920,     % in 'perfect' health 37.0% </a:t>
          </a:r>
          <a:endParaRPr lang="en-GB" sz="900"/>
        </a:p>
      </cdr:txBody>
    </cdr:sp>
  </cdr:relSizeAnchor>
</c:userShapes>
</file>

<file path=xl/drawings/drawing32.xml><?xml version="1.0" encoding="utf-8"?>
<c:userShapes xmlns:c="http://schemas.openxmlformats.org/drawingml/2006/chart">
  <cdr:relSizeAnchor xmlns:cdr="http://schemas.openxmlformats.org/drawingml/2006/chartDrawing">
    <cdr:from>
      <cdr:x>0.01309</cdr:x>
      <cdr:y>0.0193</cdr:y>
    </cdr:from>
    <cdr:to>
      <cdr:x>0.9524</cdr:x>
      <cdr:y>0.10101</cdr:y>
    </cdr:to>
    <cdr:sp macro="" textlink="">
      <cdr:nvSpPr>
        <cdr:cNvPr id="3" name="TextBox 30"/>
        <cdr:cNvSpPr txBox="1"/>
      </cdr:nvSpPr>
      <cdr:spPr>
        <a:xfrm xmlns:a="http://schemas.openxmlformats.org/drawingml/2006/main">
          <a:off x="50800" y="50800"/>
          <a:ext cx="3646129" cy="21508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529,  total rectosigmoid n= 1461,  % in 'perfect' health 36.2%</a:t>
          </a:r>
          <a:endParaRPr lang="en-GB" sz="900"/>
        </a:p>
      </cdr:txBody>
    </cdr:sp>
  </cdr:relSizeAnchor>
</c:userShapes>
</file>

<file path=xl/drawings/drawing33.xml><?xml version="1.0" encoding="utf-8"?>
<c:userShapes xmlns:c="http://schemas.openxmlformats.org/drawingml/2006/chart">
  <cdr:relSizeAnchor xmlns:cdr="http://schemas.openxmlformats.org/drawingml/2006/chartDrawing">
    <cdr:from>
      <cdr:x>0.01295</cdr:x>
      <cdr:y>0.01953</cdr:y>
    </cdr:from>
    <cdr:to>
      <cdr:x>0.97117</cdr:x>
      <cdr:y>0.07858</cdr:y>
    </cdr:to>
    <cdr:sp macro="" textlink="">
      <cdr:nvSpPr>
        <cdr:cNvPr id="3" name="TextBox 31"/>
        <cdr:cNvSpPr txBox="1"/>
      </cdr:nvSpPr>
      <cdr:spPr>
        <a:xfrm xmlns:a="http://schemas.openxmlformats.org/drawingml/2006/main">
          <a:off x="50800" y="50800"/>
          <a:ext cx="3758790" cy="15362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1864,   total rectum n= 6413,   % in 'perfect' health 29.1%</a:t>
          </a:r>
          <a:endParaRPr lang="en-GB" sz="900"/>
        </a:p>
      </cdr:txBody>
    </cdr:sp>
  </cdr:relSizeAnchor>
</c:userShapes>
</file>

<file path=xl/drawings/drawing34.xml><?xml version="1.0" encoding="utf-8"?>
<c:userShapes xmlns:c="http://schemas.openxmlformats.org/drawingml/2006/chart">
  <cdr:relSizeAnchor xmlns:cdr="http://schemas.openxmlformats.org/drawingml/2006/chartDrawing">
    <cdr:from>
      <cdr:x>0.01285</cdr:x>
      <cdr:y>0.01984</cdr:y>
    </cdr:from>
    <cdr:to>
      <cdr:x>0.94549</cdr:x>
      <cdr:y>0.08384</cdr:y>
    </cdr:to>
    <cdr:sp macro="" textlink="">
      <cdr:nvSpPr>
        <cdr:cNvPr id="2" name="TextBox 32"/>
        <cdr:cNvSpPr txBox="1"/>
      </cdr:nvSpPr>
      <cdr:spPr>
        <a:xfrm xmlns:a="http://schemas.openxmlformats.org/drawingml/2006/main">
          <a:off x="50800" y="50800"/>
          <a:ext cx="3687097"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7172,   overall n= 20794,   % in 'perfect' health 34.5% </a:t>
          </a:r>
          <a:endParaRPr lang="en-GB" sz="900"/>
        </a:p>
      </cdr:txBody>
    </cdr:sp>
  </cdr:relSizeAnchor>
</c:userShapes>
</file>

<file path=xl/drawings/drawing35.xml><?xml version="1.0" encoding="utf-8"?>
<xdr:wsDr xmlns:xdr="http://schemas.openxmlformats.org/drawingml/2006/spreadsheetDrawing" xmlns:a="http://schemas.openxmlformats.org/drawingml/2006/main">
  <xdr:twoCellAnchor>
    <xdr:from>
      <xdr:col>6</xdr:col>
      <xdr:colOff>737419</xdr:colOff>
      <xdr:row>14</xdr:row>
      <xdr:rowOff>0</xdr:rowOff>
    </xdr:from>
    <xdr:to>
      <xdr:col>12</xdr:col>
      <xdr:colOff>10242</xdr:colOff>
      <xdr:row>30</xdr:row>
      <xdr:rowOff>30726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716935</xdr:colOff>
      <xdr:row>34</xdr:row>
      <xdr:rowOff>184355</xdr:rowOff>
    </xdr:from>
    <xdr:to>
      <xdr:col>11</xdr:col>
      <xdr:colOff>1300726</xdr:colOff>
      <xdr:row>50</xdr:row>
      <xdr:rowOff>184354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737419</xdr:colOff>
      <xdr:row>55</xdr:row>
      <xdr:rowOff>184355</xdr:rowOff>
    </xdr:from>
    <xdr:to>
      <xdr:col>12</xdr:col>
      <xdr:colOff>20484</xdr:colOff>
      <xdr:row>72</xdr:row>
      <xdr:rowOff>20483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61</xdr:row>
      <xdr:rowOff>0</xdr:rowOff>
    </xdr:from>
    <xdr:to>
      <xdr:col>4</xdr:col>
      <xdr:colOff>40968</xdr:colOff>
      <xdr:row>72</xdr:row>
      <xdr:rowOff>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61</xdr:row>
      <xdr:rowOff>0</xdr:rowOff>
    </xdr:from>
    <xdr:to>
      <xdr:col>8</xdr:col>
      <xdr:colOff>5531</xdr:colOff>
      <xdr:row>71</xdr:row>
      <xdr:rowOff>184355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60</xdr:row>
      <xdr:rowOff>51210</xdr:rowOff>
    </xdr:from>
    <xdr:to>
      <xdr:col>11</xdr:col>
      <xdr:colOff>1290484</xdr:colOff>
      <xdr:row>71</xdr:row>
      <xdr:rowOff>184355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73</xdr:row>
      <xdr:rowOff>0</xdr:rowOff>
    </xdr:from>
    <xdr:to>
      <xdr:col>4</xdr:col>
      <xdr:colOff>307</xdr:colOff>
      <xdr:row>83</xdr:row>
      <xdr:rowOff>184354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20484</xdr:colOff>
      <xdr:row>8</xdr:row>
      <xdr:rowOff>102420</xdr:rowOff>
    </xdr:from>
    <xdr:to>
      <xdr:col>4</xdr:col>
      <xdr:colOff>0</xdr:colOff>
      <xdr:row>19</xdr:row>
      <xdr:rowOff>184354</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8</xdr:row>
      <xdr:rowOff>122905</xdr:rowOff>
    </xdr:from>
    <xdr:to>
      <xdr:col>7</xdr:col>
      <xdr:colOff>1290484</xdr:colOff>
      <xdr:row>19</xdr:row>
      <xdr:rowOff>184354</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xdr:row>
      <xdr:rowOff>0</xdr:rowOff>
    </xdr:from>
    <xdr:to>
      <xdr:col>4</xdr:col>
      <xdr:colOff>10242</xdr:colOff>
      <xdr:row>31</xdr:row>
      <xdr:rowOff>163871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xdr:row>
      <xdr:rowOff>10242</xdr:rowOff>
    </xdr:from>
    <xdr:to>
      <xdr:col>12</xdr:col>
      <xdr:colOff>2868</xdr:colOff>
      <xdr:row>19</xdr:row>
      <xdr:rowOff>184354</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256048</xdr:colOff>
      <xdr:row>21</xdr:row>
      <xdr:rowOff>0</xdr:rowOff>
    </xdr:from>
    <xdr:to>
      <xdr:col>12</xdr:col>
      <xdr:colOff>0</xdr:colOff>
      <xdr:row>32</xdr:row>
      <xdr:rowOff>10243</xdr:rowOff>
    </xdr:to>
    <xdr:sp macro="" textlink="">
      <xdr:nvSpPr>
        <xdr:cNvPr id="31" name="TextBox 30"/>
        <xdr:cNvSpPr txBox="1"/>
      </xdr:nvSpPr>
      <xdr:spPr>
        <a:xfrm>
          <a:off x="4096774" y="3431048"/>
          <a:ext cx="7876049"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had any swellings or cramps in the stomach area in the past week. Overall  89.3% of respondents reported that they had none, or very little swelling or cramps. However 6.0% (1,024 individuals out of 20,175 who completed this question) said they had quite a lot, or a lot of swelling or cramps in the stomach area.</a:t>
          </a:r>
          <a:endParaRPr lang="en-GB" sz="1100"/>
        </a:p>
      </xdr:txBody>
    </xdr:sp>
    <xdr:clientData/>
  </xdr:twoCellAnchor>
  <xdr:twoCellAnchor>
    <xdr:from>
      <xdr:col>1</xdr:col>
      <xdr:colOff>10242</xdr:colOff>
      <xdr:row>35</xdr:row>
      <xdr:rowOff>20483</xdr:rowOff>
    </xdr:from>
    <xdr:to>
      <xdr:col>4</xdr:col>
      <xdr:colOff>0</xdr:colOff>
      <xdr:row>45</xdr:row>
      <xdr:rowOff>153629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35</xdr:row>
      <xdr:rowOff>10242</xdr:rowOff>
    </xdr:from>
    <xdr:to>
      <xdr:col>7</xdr:col>
      <xdr:colOff>1300726</xdr:colOff>
      <xdr:row>45</xdr:row>
      <xdr:rowOff>184354</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47</xdr:row>
      <xdr:rowOff>10242</xdr:rowOff>
    </xdr:from>
    <xdr:to>
      <xdr:col>4</xdr:col>
      <xdr:colOff>10242</xdr:colOff>
      <xdr:row>57</xdr:row>
      <xdr:rowOff>184355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184354</xdr:colOff>
      <xdr:row>35</xdr:row>
      <xdr:rowOff>0</xdr:rowOff>
    </xdr:from>
    <xdr:to>
      <xdr:col>11</xdr:col>
      <xdr:colOff>1290483</xdr:colOff>
      <xdr:row>45</xdr:row>
      <xdr:rowOff>184354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10242</xdr:colOff>
      <xdr:row>87</xdr:row>
      <xdr:rowOff>10243</xdr:rowOff>
    </xdr:from>
    <xdr:to>
      <xdr:col>4</xdr:col>
      <xdr:colOff>2868</xdr:colOff>
      <xdr:row>98</xdr:row>
      <xdr:rowOff>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87</xdr:row>
      <xdr:rowOff>0</xdr:rowOff>
    </xdr:from>
    <xdr:to>
      <xdr:col>8</xdr:col>
      <xdr:colOff>5531</xdr:colOff>
      <xdr:row>97</xdr:row>
      <xdr:rowOff>184355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0</xdr:colOff>
      <xdr:row>87</xdr:row>
      <xdr:rowOff>0</xdr:rowOff>
    </xdr:from>
    <xdr:to>
      <xdr:col>12</xdr:col>
      <xdr:colOff>5531</xdr:colOff>
      <xdr:row>97</xdr:row>
      <xdr:rowOff>184355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99</xdr:row>
      <xdr:rowOff>0</xdr:rowOff>
    </xdr:from>
    <xdr:to>
      <xdr:col>4</xdr:col>
      <xdr:colOff>307</xdr:colOff>
      <xdr:row>109</xdr:row>
      <xdr:rowOff>184354</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40968</xdr:colOff>
      <xdr:row>24</xdr:row>
      <xdr:rowOff>81935</xdr:rowOff>
    </xdr:from>
    <xdr:to>
      <xdr:col>9</xdr:col>
      <xdr:colOff>92178</xdr:colOff>
      <xdr:row>31</xdr:row>
      <xdr:rowOff>143388</xdr:rowOff>
    </xdr:to>
    <xdr:sp macro="" textlink="">
      <xdr:nvSpPr>
        <xdr:cNvPr id="26" name="TextBox 25"/>
        <xdr:cNvSpPr txBox="1"/>
      </xdr:nvSpPr>
      <xdr:spPr>
        <a:xfrm>
          <a:off x="4250403" y="4096774"/>
          <a:ext cx="4168469" cy="14236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 individuals </a:t>
          </a:r>
          <a:r>
            <a:rPr lang="en-GB" sz="1100" b="1" baseline="0">
              <a:solidFill>
                <a:schemeClr val="dk1"/>
              </a:solidFill>
              <a:effectLst/>
              <a:latin typeface="+mn-lt"/>
              <a:ea typeface="+mn-ea"/>
              <a:cs typeface="+mn-cs"/>
            </a:rPr>
            <a:t>by tumour type responding to the question on swelling and cramps in the stomach</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12,529	</a:t>
          </a:r>
          <a:endParaRPr lang="en-GB" b="0">
            <a:effectLst/>
          </a:endParaRPr>
        </a:p>
        <a:p>
          <a:r>
            <a:rPr lang="en-GB" sz="1100"/>
            <a:t>Rectosigmoid		1,411</a:t>
          </a:r>
        </a:p>
        <a:p>
          <a:r>
            <a:rPr lang="en-GB" sz="1100"/>
            <a:t>Rectum		6,235</a:t>
          </a:r>
        </a:p>
        <a:p>
          <a:r>
            <a:rPr lang="en-GB" sz="1100"/>
            <a:t>Overall		20,175</a:t>
          </a:r>
        </a:p>
      </xdr:txBody>
    </xdr:sp>
    <xdr:clientData/>
  </xdr:twoCellAnchor>
  <xdr:twoCellAnchor>
    <xdr:from>
      <xdr:col>9</xdr:col>
      <xdr:colOff>245807</xdr:colOff>
      <xdr:row>24</xdr:row>
      <xdr:rowOff>174113</xdr:rowOff>
    </xdr:from>
    <xdr:to>
      <xdr:col>11</xdr:col>
      <xdr:colOff>1034436</xdr:colOff>
      <xdr:row>31</xdr:row>
      <xdr:rowOff>30726</xdr:rowOff>
    </xdr:to>
    <xdr:sp macro="" textlink="">
      <xdr:nvSpPr>
        <xdr:cNvPr id="2" name="TextBox 1"/>
        <xdr:cNvSpPr txBox="1"/>
      </xdr:nvSpPr>
      <xdr:spPr>
        <a:xfrm>
          <a:off x="8572501" y="4188952"/>
          <a:ext cx="3410564" cy="121879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Across the three tumour sites, respondents with rectal tumours reported slightly worse outcomes in that 7.4% said</a:t>
          </a:r>
          <a:r>
            <a:rPr lang="en-GB" sz="1100" baseline="0"/>
            <a:t> they had quite a bit or a lot of swelling or cramps in the stomach area, this was  5.3% for those with tumours of the colon.</a:t>
          </a:r>
          <a:endParaRPr lang="en-GB" sz="1100"/>
        </a:p>
      </xdr:txBody>
    </xdr:sp>
    <xdr:clientData/>
  </xdr:twoCellAnchor>
  <xdr:twoCellAnchor>
    <xdr:from>
      <xdr:col>5</xdr:col>
      <xdr:colOff>0</xdr:colOff>
      <xdr:row>47</xdr:row>
      <xdr:rowOff>10242</xdr:rowOff>
    </xdr:from>
    <xdr:to>
      <xdr:col>11</xdr:col>
      <xdr:colOff>1280242</xdr:colOff>
      <xdr:row>58</xdr:row>
      <xdr:rowOff>10243</xdr:rowOff>
    </xdr:to>
    <xdr:sp macro="" textlink="">
      <xdr:nvSpPr>
        <xdr:cNvPr id="30" name="TextBox 29"/>
        <xdr:cNvSpPr txBox="1"/>
      </xdr:nvSpPr>
      <xdr:spPr>
        <a:xfrm>
          <a:off x="4209435" y="8265242"/>
          <a:ext cx="8019436" cy="214056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felt they had lost weight in the past week. Overall  95.9% of respondents reported that they had either not lost weight or lost very little and 402 individuals out of 19,850 (2.0%)  said they had lost quite a bit or a lot of weight.</a:t>
          </a:r>
          <a:endParaRPr lang="en-GB" sz="1100"/>
        </a:p>
      </xdr:txBody>
    </xdr:sp>
    <xdr:clientData/>
  </xdr:twoCellAnchor>
  <xdr:twoCellAnchor>
    <xdr:from>
      <xdr:col>10</xdr:col>
      <xdr:colOff>163871</xdr:colOff>
      <xdr:row>50</xdr:row>
      <xdr:rowOff>30727</xdr:rowOff>
    </xdr:from>
    <xdr:to>
      <xdr:col>11</xdr:col>
      <xdr:colOff>1116371</xdr:colOff>
      <xdr:row>56</xdr:row>
      <xdr:rowOff>81936</xdr:rowOff>
    </xdr:to>
    <xdr:sp macro="" textlink="">
      <xdr:nvSpPr>
        <xdr:cNvPr id="33" name="TextBox 32"/>
        <xdr:cNvSpPr txBox="1"/>
      </xdr:nvSpPr>
      <xdr:spPr>
        <a:xfrm>
          <a:off x="9637661" y="8869517"/>
          <a:ext cx="2202016" cy="121879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Across the tumour sites, the results were</a:t>
          </a:r>
          <a:r>
            <a:rPr lang="en-GB" sz="1100" baseline="0"/>
            <a:t> fairly consistent nationally, with more than 95% in each tumour group stating that they had not lost weight or had lost only a little.</a:t>
          </a:r>
          <a:endParaRPr lang="en-GB" sz="1100"/>
        </a:p>
      </xdr:txBody>
    </xdr:sp>
    <xdr:clientData/>
  </xdr:twoCellAnchor>
  <xdr:twoCellAnchor>
    <xdr:from>
      <xdr:col>5</xdr:col>
      <xdr:colOff>122904</xdr:colOff>
      <xdr:row>50</xdr:row>
      <xdr:rowOff>71694</xdr:rowOff>
    </xdr:from>
    <xdr:to>
      <xdr:col>9</xdr:col>
      <xdr:colOff>1126614</xdr:colOff>
      <xdr:row>57</xdr:row>
      <xdr:rowOff>112661</xdr:rowOff>
    </xdr:to>
    <xdr:sp macro="" textlink="">
      <xdr:nvSpPr>
        <xdr:cNvPr id="37" name="TextBox 36"/>
        <xdr:cNvSpPr txBox="1"/>
      </xdr:nvSpPr>
      <xdr:spPr>
        <a:xfrm>
          <a:off x="4281130" y="8910484"/>
          <a:ext cx="5069758" cy="140314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losing weight</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12,326	</a:t>
          </a:r>
          <a:endParaRPr lang="en-GB" b="0">
            <a:effectLst/>
          </a:endParaRPr>
        </a:p>
        <a:p>
          <a:r>
            <a:rPr lang="en-GB" sz="1100"/>
            <a:t>Rectosigmoid		1,379</a:t>
          </a:r>
        </a:p>
        <a:p>
          <a:r>
            <a:rPr lang="en-GB" sz="1100"/>
            <a:t>Rectum		6,145</a:t>
          </a:r>
        </a:p>
        <a:p>
          <a:r>
            <a:rPr lang="en-GB" sz="1100"/>
            <a:t>Overall		19,850</a:t>
          </a:r>
        </a:p>
      </xdr:txBody>
    </xdr:sp>
    <xdr:clientData/>
  </xdr:twoCellAnchor>
  <xdr:twoCellAnchor>
    <xdr:from>
      <xdr:col>5</xdr:col>
      <xdr:colOff>1</xdr:colOff>
      <xdr:row>73</xdr:row>
      <xdr:rowOff>0</xdr:rowOff>
    </xdr:from>
    <xdr:to>
      <xdr:col>12</xdr:col>
      <xdr:colOff>20484</xdr:colOff>
      <xdr:row>84</xdr:row>
      <xdr:rowOff>10244</xdr:rowOff>
    </xdr:to>
    <xdr:sp macro="" textlink="">
      <xdr:nvSpPr>
        <xdr:cNvPr id="43" name="TextBox 42"/>
        <xdr:cNvSpPr txBox="1"/>
      </xdr:nvSpPr>
      <xdr:spPr>
        <a:xfrm>
          <a:off x="4158227" y="13058468"/>
          <a:ext cx="7835080"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felt they had control of their bowels in the past week. Data has only been analysed for this question where the person stated that they did not have a stoma. Overall  67.0% of respondents reported that they did have control of their bowels, however 22.1% (3,209 people) reported they had little or no bowel control and 10.9% (1,582) reported that they only had some control.</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p>
      </xdr:txBody>
    </xdr:sp>
    <xdr:clientData/>
  </xdr:twoCellAnchor>
  <xdr:twoCellAnchor>
    <xdr:from>
      <xdr:col>5</xdr:col>
      <xdr:colOff>92177</xdr:colOff>
      <xdr:row>77</xdr:row>
      <xdr:rowOff>10242</xdr:rowOff>
    </xdr:from>
    <xdr:to>
      <xdr:col>9</xdr:col>
      <xdr:colOff>962742</xdr:colOff>
      <xdr:row>83</xdr:row>
      <xdr:rowOff>122904</xdr:rowOff>
    </xdr:to>
    <xdr:sp macro="" textlink="">
      <xdr:nvSpPr>
        <xdr:cNvPr id="45" name="TextBox 44"/>
        <xdr:cNvSpPr txBox="1"/>
      </xdr:nvSpPr>
      <xdr:spPr>
        <a:xfrm>
          <a:off x="4250403" y="13847097"/>
          <a:ext cx="4936613" cy="128024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bowel control</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10,131	</a:t>
          </a:r>
          <a:endParaRPr lang="en-GB" b="0">
            <a:effectLst/>
          </a:endParaRPr>
        </a:p>
        <a:p>
          <a:r>
            <a:rPr lang="en-GB" sz="1100"/>
            <a:t>Rectosigmoid		1,041</a:t>
          </a:r>
        </a:p>
        <a:p>
          <a:r>
            <a:rPr lang="en-GB" sz="1100"/>
            <a:t>Rectum		3,353</a:t>
          </a:r>
        </a:p>
        <a:p>
          <a:r>
            <a:rPr lang="en-GB" sz="1100"/>
            <a:t>Overall		14,525</a:t>
          </a:r>
        </a:p>
      </xdr:txBody>
    </xdr:sp>
    <xdr:clientData/>
  </xdr:twoCellAnchor>
  <xdr:twoCellAnchor>
    <xdr:from>
      <xdr:col>9</xdr:col>
      <xdr:colOff>1177823</xdr:colOff>
      <xdr:row>77</xdr:row>
      <xdr:rowOff>61451</xdr:rowOff>
    </xdr:from>
    <xdr:to>
      <xdr:col>11</xdr:col>
      <xdr:colOff>983226</xdr:colOff>
      <xdr:row>83</xdr:row>
      <xdr:rowOff>1</xdr:rowOff>
    </xdr:to>
    <xdr:sp macro="" textlink="">
      <xdr:nvSpPr>
        <xdr:cNvPr id="46" name="TextBox 45"/>
        <xdr:cNvSpPr txBox="1"/>
      </xdr:nvSpPr>
      <xdr:spPr>
        <a:xfrm>
          <a:off x="9402097" y="13898306"/>
          <a:ext cx="2304435" cy="110613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ysClr val="windowText" lastClr="000000"/>
              </a:solidFill>
            </a:rPr>
            <a:t>The</a:t>
          </a:r>
          <a:r>
            <a:rPr lang="en-GB" sz="1100" baseline="0">
              <a:solidFill>
                <a:sysClr val="windowText" lastClr="000000"/>
              </a:solidFill>
            </a:rPr>
            <a:t> proportion of respondents experiencing problems was much higher for bowel control compared with most other questions on the FACT items. </a:t>
          </a:r>
          <a:endParaRPr lang="en-GB" sz="1100">
            <a:solidFill>
              <a:sysClr val="windowText" lastClr="000000"/>
            </a:solidFill>
          </a:endParaRPr>
        </a:p>
      </xdr:txBody>
    </xdr:sp>
    <xdr:clientData/>
  </xdr:twoCellAnchor>
  <xdr:twoCellAnchor>
    <xdr:from>
      <xdr:col>5</xdr:col>
      <xdr:colOff>0</xdr:colOff>
      <xdr:row>99</xdr:row>
      <xdr:rowOff>0</xdr:rowOff>
    </xdr:from>
    <xdr:to>
      <xdr:col>12</xdr:col>
      <xdr:colOff>20484</xdr:colOff>
      <xdr:row>110</xdr:row>
      <xdr:rowOff>10243</xdr:rowOff>
    </xdr:to>
    <xdr:sp macro="" textlink="">
      <xdr:nvSpPr>
        <xdr:cNvPr id="47" name="TextBox 46"/>
        <xdr:cNvSpPr txBox="1"/>
      </xdr:nvSpPr>
      <xdr:spPr>
        <a:xfrm>
          <a:off x="4209435" y="18322823"/>
          <a:ext cx="8070646" cy="215080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felt they could digest their food well in the past week. Overall  73.2% of respondents reported that they could, however 19.7% (3,998 people out of 20,326) reported had problems digesting food.</a:t>
          </a:r>
          <a:endParaRPr lang="en-GB" sz="1100"/>
        </a:p>
      </xdr:txBody>
    </xdr:sp>
    <xdr:clientData/>
  </xdr:twoCellAnchor>
  <xdr:twoCellAnchor>
    <xdr:from>
      <xdr:col>5</xdr:col>
      <xdr:colOff>153629</xdr:colOff>
      <xdr:row>102</xdr:row>
      <xdr:rowOff>40969</xdr:rowOff>
    </xdr:from>
    <xdr:to>
      <xdr:col>10</xdr:col>
      <xdr:colOff>266291</xdr:colOff>
      <xdr:row>109</xdr:row>
      <xdr:rowOff>102420</xdr:rowOff>
    </xdr:to>
    <xdr:sp macro="" textlink="">
      <xdr:nvSpPr>
        <xdr:cNvPr id="48" name="TextBox 47"/>
        <xdr:cNvSpPr txBox="1"/>
      </xdr:nvSpPr>
      <xdr:spPr>
        <a:xfrm>
          <a:off x="4311855" y="18486695"/>
          <a:ext cx="5428226" cy="142362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ease of  digestion of food</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12,685	</a:t>
          </a:r>
          <a:endParaRPr lang="en-GB" b="0">
            <a:effectLst/>
          </a:endParaRPr>
        </a:p>
        <a:p>
          <a:r>
            <a:rPr lang="en-GB" sz="1100"/>
            <a:t>Rectosigmoid		1,406</a:t>
          </a:r>
        </a:p>
        <a:p>
          <a:r>
            <a:rPr lang="en-GB" sz="1100"/>
            <a:t>Rectum		6,235</a:t>
          </a:r>
        </a:p>
        <a:p>
          <a:r>
            <a:rPr lang="en-GB" sz="1100"/>
            <a:t>Overall		20,326</a:t>
          </a:r>
        </a:p>
      </xdr:txBody>
    </xdr:sp>
    <xdr:clientData/>
  </xdr:twoCellAnchor>
  <xdr:twoCellAnchor>
    <xdr:from>
      <xdr:col>10</xdr:col>
      <xdr:colOff>604275</xdr:colOff>
      <xdr:row>102</xdr:row>
      <xdr:rowOff>10241</xdr:rowOff>
    </xdr:from>
    <xdr:to>
      <xdr:col>11</xdr:col>
      <xdr:colOff>1167581</xdr:colOff>
      <xdr:row>109</xdr:row>
      <xdr:rowOff>0</xdr:rowOff>
    </xdr:to>
    <xdr:sp macro="" textlink="">
      <xdr:nvSpPr>
        <xdr:cNvPr id="49" name="TextBox 48"/>
        <xdr:cNvSpPr txBox="1"/>
      </xdr:nvSpPr>
      <xdr:spPr>
        <a:xfrm>
          <a:off x="10078065" y="18455967"/>
          <a:ext cx="1812822" cy="135193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proportion of respondents experiencing problems was much higher for digestion of food compared with most other questions on the FACT items. </a:t>
          </a:r>
          <a:endParaRPr lang="en-GB">
            <a:effectLst/>
          </a:endParaRPr>
        </a:p>
        <a:p>
          <a:endParaRPr lang="en-GB" sz="1100">
            <a:solidFill>
              <a:srgbClr val="FF0000"/>
            </a:solidFill>
          </a:endParaRP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0.15129</cdr:x>
      <cdr:y>0.94696</cdr:y>
    </cdr:from>
    <cdr:to>
      <cdr:x>0.97875</cdr:x>
      <cdr:y>0.99154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62897" y="2201606"/>
          <a:ext cx="3078747" cy="103641"/>
        </a:xfrm>
        <a:prstGeom xmlns:a="http://schemas.openxmlformats.org/drawingml/2006/main" prst="rect">
          <a:avLst/>
        </a:prstGeom>
      </cdr:spPr>
    </cdr:pic>
  </cdr:relSizeAnchor>
</c:userShapes>
</file>

<file path=xl/drawings/drawing38.xml><?xml version="1.0" encoding="utf-8"?>
<c:userShapes xmlns:c="http://schemas.openxmlformats.org/drawingml/2006/chart">
  <cdr:relSizeAnchor xmlns:cdr="http://schemas.openxmlformats.org/drawingml/2006/chartDrawing">
    <cdr:from>
      <cdr:x>0.13085</cdr:x>
      <cdr:y>0.93374</cdr:y>
    </cdr:from>
    <cdr:to>
      <cdr:x>0.95095</cdr:x>
      <cdr:y>0.97832</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491203" y="2170881"/>
          <a:ext cx="3078747" cy="103641"/>
        </a:xfrm>
        <a:prstGeom xmlns:a="http://schemas.openxmlformats.org/drawingml/2006/main" prst="rect">
          <a:avLst/>
        </a:prstGeom>
      </cdr:spPr>
    </cdr:pic>
  </cdr:relSizeAnchor>
</c:userShapes>
</file>

<file path=xl/drawings/drawing39.xml><?xml version="1.0" encoding="utf-8"?>
<c:userShapes xmlns:c="http://schemas.openxmlformats.org/drawingml/2006/chart">
  <cdr:relSizeAnchor xmlns:cdr="http://schemas.openxmlformats.org/drawingml/2006/chartDrawing">
    <cdr:from>
      <cdr:x>0.13903</cdr:x>
      <cdr:y>0.94255</cdr:y>
    </cdr:from>
    <cdr:to>
      <cdr:x>0.95914</cdr:x>
      <cdr:y>0.98713</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21929" y="2191364"/>
          <a:ext cx="3078747" cy="103641"/>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71693</xdr:colOff>
      <xdr:row>11</xdr:row>
      <xdr:rowOff>30726</xdr:rowOff>
    </xdr:from>
    <xdr:to>
      <xdr:col>10</xdr:col>
      <xdr:colOff>20484</xdr:colOff>
      <xdr:row>14</xdr:row>
      <xdr:rowOff>112661</xdr:rowOff>
    </xdr:to>
    <xdr:sp macro="" textlink="">
      <xdr:nvSpPr>
        <xdr:cNvPr id="3" name="TextBox 2"/>
        <xdr:cNvSpPr txBox="1"/>
      </xdr:nvSpPr>
      <xdr:spPr>
        <a:xfrm>
          <a:off x="71693" y="1976694"/>
          <a:ext cx="12321049" cy="6657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Information is provided here on the incidence of colorectal cancer by certain patient characteristics. This provides a benchmark from which to compare the responses to the colorectal PROMs survey.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The following statements  and chart are taken from the Cancer Research UK website.  Further information is available at:  </a:t>
          </a:r>
          <a:r>
            <a:rPr lang="en-GB" sz="1100" b="0" i="1" u="sng" strike="noStrike" baseline="0" smtClean="0">
              <a:solidFill>
                <a:schemeClr val="dk1"/>
              </a:solidFill>
              <a:latin typeface="+mn-lt"/>
              <a:ea typeface="+mn-ea"/>
              <a:cs typeface="+mn-cs"/>
            </a:rPr>
            <a:t>http://www.cancerresearchuk.org/cancer-info/cancerstats/types/bowel/incidence/#By2</a:t>
          </a:r>
        </a:p>
      </xdr:txBody>
    </xdr:sp>
    <xdr:clientData/>
  </xdr:twoCellAnchor>
  <xdr:twoCellAnchor>
    <xdr:from>
      <xdr:col>1</xdr:col>
      <xdr:colOff>10242</xdr:colOff>
      <xdr:row>4</xdr:row>
      <xdr:rowOff>10243</xdr:rowOff>
    </xdr:from>
    <xdr:to>
      <xdr:col>10</xdr:col>
      <xdr:colOff>30726</xdr:colOff>
      <xdr:row>8</xdr:row>
      <xdr:rowOff>20485</xdr:rowOff>
    </xdr:to>
    <xdr:sp macro="" textlink="">
      <xdr:nvSpPr>
        <xdr:cNvPr id="2" name="TextBox 1"/>
        <xdr:cNvSpPr txBox="1"/>
      </xdr:nvSpPr>
      <xdr:spPr>
        <a:xfrm>
          <a:off x="81936" y="860324"/>
          <a:ext cx="11040806" cy="93201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This section has been included to provide context around some of the data featured in the tool. It includes:  </a:t>
          </a:r>
        </a:p>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 information on the incidence of colorectal cancer in the general population</a:t>
          </a:r>
          <a:endParaRPr lang="en-GB">
            <a:effectLst/>
          </a:endParaRPr>
        </a:p>
        <a:p>
          <a:pPr rtl="0"/>
          <a:r>
            <a:rPr lang="en-GB" sz="1100" b="0" i="0" u="none" strike="noStrike" baseline="0" smtClean="0">
              <a:solidFill>
                <a:schemeClr val="dk1"/>
              </a:solidFill>
              <a:latin typeface="+mn-lt"/>
              <a:ea typeface="+mn-ea"/>
              <a:cs typeface="+mn-cs"/>
            </a:rPr>
            <a:t> - further details on some of the survey questions explored</a:t>
          </a:r>
        </a:p>
      </xdr:txBody>
    </xdr:sp>
    <xdr:clientData/>
  </xdr:twoCellAnchor>
  <xdr:twoCellAnchor editAs="oneCell">
    <xdr:from>
      <xdr:col>1</xdr:col>
      <xdr:colOff>61453</xdr:colOff>
      <xdr:row>25</xdr:row>
      <xdr:rowOff>122903</xdr:rowOff>
    </xdr:from>
    <xdr:to>
      <xdr:col>5</xdr:col>
      <xdr:colOff>845469</xdr:colOff>
      <xdr:row>42</xdr:row>
      <xdr:rowOff>71692</xdr:rowOff>
    </xdr:to>
    <xdr:pic>
      <xdr:nvPicPr>
        <xdr:cNvPr id="16" name="Picture 15"/>
        <xdr:cNvPicPr>
          <a:picLocks noChangeAspect="1"/>
        </xdr:cNvPicPr>
      </xdr:nvPicPr>
      <xdr:blipFill>
        <a:blip xmlns:r="http://schemas.openxmlformats.org/officeDocument/2006/relationships" r:embed="rId1"/>
        <a:stretch>
          <a:fillRect/>
        </a:stretch>
      </xdr:blipFill>
      <xdr:spPr>
        <a:xfrm>
          <a:off x="133147" y="4690806"/>
          <a:ext cx="5526032" cy="3256935"/>
        </a:xfrm>
        <a:prstGeom prst="rect">
          <a:avLst/>
        </a:prstGeom>
      </xdr:spPr>
    </xdr:pic>
    <xdr:clientData/>
  </xdr:twoCellAnchor>
  <xdr:twoCellAnchor>
    <xdr:from>
      <xdr:col>6</xdr:col>
      <xdr:colOff>163872</xdr:colOff>
      <xdr:row>26</xdr:row>
      <xdr:rowOff>184355</xdr:rowOff>
    </xdr:from>
    <xdr:to>
      <xdr:col>9</xdr:col>
      <xdr:colOff>2222501</xdr:colOff>
      <xdr:row>40</xdr:row>
      <xdr:rowOff>61452</xdr:rowOff>
    </xdr:to>
    <xdr:sp macro="" textlink="">
      <xdr:nvSpPr>
        <xdr:cNvPr id="26" name="TextBox 25"/>
        <xdr:cNvSpPr txBox="1"/>
      </xdr:nvSpPr>
      <xdr:spPr>
        <a:xfrm>
          <a:off x="6370485" y="4946855"/>
          <a:ext cx="5991532" cy="260145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1" i="0" u="none" strike="noStrike" baseline="0" smtClean="0">
              <a:solidFill>
                <a:schemeClr val="dk1"/>
              </a:solidFill>
              <a:latin typeface="+mn-lt"/>
              <a:ea typeface="+mn-ea"/>
              <a:cs typeface="+mn-cs"/>
            </a:rPr>
            <a:t>Comparison to PROMs study</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The 65-74 and 75-84 year olds made up the largest proportion of people approached for the PROMs survey and had the highest response rates. The Cancer Research UK data shows that the average number of cases was highest in males in these age groups.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Both the PROMs survey results and Cancer Research UK data show a higher proportion of men with cancer compared to women.</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There was a much more striking deprivation gradient in the PROMs survey. This probably reflects the stage distribution of cases (more people diagnosed with later stage disease living in the more deprived areas).  These patients may not have survived long enough to be approached for the PROMs survey (12-36 months post-diagnosis).  </a:t>
          </a:r>
        </a:p>
      </xdr:txBody>
    </xdr:sp>
    <xdr:clientData/>
  </xdr:twoCellAnchor>
  <mc:AlternateContent xmlns:mc="http://schemas.openxmlformats.org/markup-compatibility/2006">
    <mc:Choice xmlns:a14="http://schemas.microsoft.com/office/drawing/2010/main" Requires="a14">
      <xdr:twoCellAnchor editAs="oneCell">
        <xdr:from>
          <xdr:col>9</xdr:col>
          <xdr:colOff>944880</xdr:colOff>
          <xdr:row>118</xdr:row>
          <xdr:rowOff>30480</xdr:rowOff>
        </xdr:from>
        <xdr:to>
          <xdr:col>9</xdr:col>
          <xdr:colOff>1584960</xdr:colOff>
          <xdr:row>122</xdr:row>
          <xdr:rowOff>175260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40.xml><?xml version="1.0" encoding="utf-8"?>
<c:userShapes xmlns:c="http://schemas.openxmlformats.org/drawingml/2006/chart">
  <cdr:relSizeAnchor xmlns:cdr="http://schemas.openxmlformats.org/drawingml/2006/chartDrawing">
    <cdr:from>
      <cdr:x>0.13376</cdr:x>
      <cdr:y>0.95137</cdr:y>
    </cdr:from>
    <cdr:to>
      <cdr:x>0.95501</cdr:x>
      <cdr:y>0.99594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01446" y="2211849"/>
          <a:ext cx="3078747" cy="103641"/>
        </a:xfrm>
        <a:prstGeom xmlns:a="http://schemas.openxmlformats.org/drawingml/2006/main" prst="rect">
          <a:avLst/>
        </a:prstGeom>
      </cdr:spPr>
    </cdr:pic>
  </cdr:relSizeAnchor>
</c:userShapes>
</file>

<file path=xl/drawings/drawing41.xml><?xml version="1.0" encoding="utf-8"?>
<c:userShapes xmlns:c="http://schemas.openxmlformats.org/drawingml/2006/chart">
  <cdr:relSizeAnchor xmlns:cdr="http://schemas.openxmlformats.org/drawingml/2006/chartDrawing">
    <cdr:from>
      <cdr:x>0.14303</cdr:x>
      <cdr:y>0.94696</cdr:y>
    </cdr:from>
    <cdr:to>
      <cdr:x>0.97587</cdr:x>
      <cdr:y>0.99335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2170" y="2201606"/>
          <a:ext cx="3098747" cy="107849"/>
        </a:xfrm>
        <a:prstGeom xmlns:a="http://schemas.openxmlformats.org/drawingml/2006/main" prst="rect">
          <a:avLst/>
        </a:prstGeom>
      </cdr:spPr>
    </cdr:pic>
  </cdr:relSizeAnchor>
</c:userShapes>
</file>

<file path=xl/drawings/drawing42.xml><?xml version="1.0" encoding="utf-8"?>
<c:userShapes xmlns:c="http://schemas.openxmlformats.org/drawingml/2006/chart">
  <cdr:relSizeAnchor xmlns:cdr="http://schemas.openxmlformats.org/drawingml/2006/chartDrawing">
    <cdr:from>
      <cdr:x>0.17335</cdr:x>
      <cdr:y>0.94273</cdr:y>
    </cdr:from>
    <cdr:to>
      <cdr:x>1</cdr:x>
      <cdr:y>0.98892</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44972" y="2191773"/>
          <a:ext cx="3075719" cy="107376"/>
        </a:xfrm>
        <a:prstGeom xmlns:a="http://schemas.openxmlformats.org/drawingml/2006/main" prst="rect">
          <a:avLst/>
        </a:prstGeom>
      </cdr:spPr>
    </cdr:pic>
  </cdr:relSizeAnchor>
</c:userShapes>
</file>

<file path=xl/drawings/drawing43.xml><?xml version="1.0" encoding="utf-8"?>
<c:userShapes xmlns:c="http://schemas.openxmlformats.org/drawingml/2006/chart">
  <cdr:relSizeAnchor xmlns:cdr="http://schemas.openxmlformats.org/drawingml/2006/chartDrawing">
    <cdr:from>
      <cdr:x>0.12927</cdr:x>
      <cdr:y>0.94696</cdr:y>
    </cdr:from>
    <cdr:to>
      <cdr:x>0.95592</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80962" y="2201606"/>
          <a:ext cx="3075719" cy="107376"/>
        </a:xfrm>
        <a:prstGeom xmlns:a="http://schemas.openxmlformats.org/drawingml/2006/main" prst="rect">
          <a:avLst/>
        </a:prstGeom>
      </cdr:spPr>
    </cdr:pic>
  </cdr:relSizeAnchor>
</c:userShapes>
</file>

<file path=xl/drawings/drawing44.xml><?xml version="1.0" encoding="utf-8"?>
<c:userShapes xmlns:c="http://schemas.openxmlformats.org/drawingml/2006/chart">
  <cdr:relSizeAnchor xmlns:cdr="http://schemas.openxmlformats.org/drawingml/2006/chartDrawing">
    <cdr:from>
      <cdr:x>0.15679</cdr:x>
      <cdr:y>0.94696</cdr:y>
    </cdr:from>
    <cdr:to>
      <cdr:x>0.98345</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83381" y="2201607"/>
          <a:ext cx="3075719" cy="107376"/>
        </a:xfrm>
        <a:prstGeom xmlns:a="http://schemas.openxmlformats.org/drawingml/2006/main" prst="rect">
          <a:avLst/>
        </a:prstGeom>
      </cdr:spPr>
    </cdr:pic>
  </cdr:relSizeAnchor>
</c:userShapes>
</file>

<file path=xl/drawings/drawing45.xml><?xml version="1.0" encoding="utf-8"?>
<c:userShapes xmlns:c="http://schemas.openxmlformats.org/drawingml/2006/chart">
  <cdr:relSizeAnchor xmlns:cdr="http://schemas.openxmlformats.org/drawingml/2006/chartDrawing">
    <cdr:from>
      <cdr:x>0.14854</cdr:x>
      <cdr:y>0.94696</cdr:y>
    </cdr:from>
    <cdr:to>
      <cdr:x>0.97519</cdr:x>
      <cdr:y>0.99315</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52655" y="2201607"/>
          <a:ext cx="3075719" cy="107376"/>
        </a:xfrm>
        <a:prstGeom xmlns:a="http://schemas.openxmlformats.org/drawingml/2006/main" prst="rect">
          <a:avLst/>
        </a:prstGeom>
      </cdr:spPr>
    </cdr:pic>
  </cdr:relSizeAnchor>
</c:userShapes>
</file>

<file path=xl/drawings/drawing46.xml><?xml version="1.0" encoding="utf-8"?>
<c:userShapes xmlns:c="http://schemas.openxmlformats.org/drawingml/2006/chart">
  <cdr:relSizeAnchor xmlns:cdr="http://schemas.openxmlformats.org/drawingml/2006/chartDrawing">
    <cdr:from>
      <cdr:x>0.14578</cdr:x>
      <cdr:y>0.93815</cdr:y>
    </cdr:from>
    <cdr:to>
      <cdr:x>0.97244</cdr:x>
      <cdr:y>0.98433</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2412" y="2181123"/>
          <a:ext cx="3075719" cy="107376"/>
        </a:xfrm>
        <a:prstGeom xmlns:a="http://schemas.openxmlformats.org/drawingml/2006/main" prst="rect">
          <a:avLst/>
        </a:prstGeom>
      </cdr:spPr>
    </cdr:pic>
  </cdr:relSizeAnchor>
</c:userShapes>
</file>

<file path=xl/drawings/drawing47.xml><?xml version="1.0" encoding="utf-8"?>
<c:userShapes xmlns:c="http://schemas.openxmlformats.org/drawingml/2006/chart">
  <cdr:relSizeAnchor xmlns:cdr="http://schemas.openxmlformats.org/drawingml/2006/chartDrawing">
    <cdr:from>
      <cdr:x>0.1623</cdr:x>
      <cdr:y>0.94696</cdr:y>
    </cdr:from>
    <cdr:to>
      <cdr:x>0.98895</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3864" y="2201607"/>
          <a:ext cx="3075719" cy="107376"/>
        </a:xfrm>
        <a:prstGeom xmlns:a="http://schemas.openxmlformats.org/drawingml/2006/main" prst="rect">
          <a:avLst/>
        </a:prstGeom>
      </cdr:spPr>
    </cdr:pic>
  </cdr:relSizeAnchor>
</c:userShapes>
</file>

<file path=xl/drawings/drawing48.xml><?xml version="1.0" encoding="utf-8"?>
<c:userShapes xmlns:c="http://schemas.openxmlformats.org/drawingml/2006/chart">
  <cdr:relSizeAnchor xmlns:cdr="http://schemas.openxmlformats.org/drawingml/2006/chartDrawing">
    <cdr:from>
      <cdr:x>0.1678</cdr:x>
      <cdr:y>0.93815</cdr:y>
    </cdr:from>
    <cdr:to>
      <cdr:x>0.99446</cdr:x>
      <cdr:y>0.98433</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24349" y="2181123"/>
          <a:ext cx="3075719" cy="107376"/>
        </a:xfrm>
        <a:prstGeom xmlns:a="http://schemas.openxmlformats.org/drawingml/2006/main" prst="rect">
          <a:avLst/>
        </a:prstGeom>
      </cdr:spPr>
    </cdr:pic>
  </cdr:relSizeAnchor>
</c:userShapes>
</file>

<file path=xl/drawings/drawing49.xml><?xml version="1.0" encoding="utf-8"?>
<c:userShapes xmlns:c="http://schemas.openxmlformats.org/drawingml/2006/chart">
  <cdr:relSizeAnchor xmlns:cdr="http://schemas.openxmlformats.org/drawingml/2006/chartDrawing">
    <cdr:from>
      <cdr:x>0.12651</cdr:x>
      <cdr:y>0.94256</cdr:y>
    </cdr:from>
    <cdr:to>
      <cdr:x>0.95398</cdr:x>
      <cdr:y>0.98713</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470719" y="2191365"/>
          <a:ext cx="3078747" cy="103641"/>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xdr:from>
      <xdr:col>1</xdr:col>
      <xdr:colOff>9526</xdr:colOff>
      <xdr:row>3</xdr:row>
      <xdr:rowOff>66676</xdr:rowOff>
    </xdr:from>
    <xdr:to>
      <xdr:col>11</xdr:col>
      <xdr:colOff>0</xdr:colOff>
      <xdr:row>19</xdr:row>
      <xdr:rowOff>81935</xdr:rowOff>
    </xdr:to>
    <xdr:sp macro="" textlink="">
      <xdr:nvSpPr>
        <xdr:cNvPr id="2" name="TextBox 1"/>
        <xdr:cNvSpPr txBox="1"/>
      </xdr:nvSpPr>
      <xdr:spPr>
        <a:xfrm>
          <a:off x="81220" y="763128"/>
          <a:ext cx="11410232" cy="300590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The response rates show the proportion of people who responded to the colorectal PROMs survey out of the 34,467 individuals approached . These response rates are presented below by various characteristics.  See the other worksheets in the response section for more information.</a:t>
          </a:r>
        </a:p>
        <a:p>
          <a:pPr rtl="0"/>
          <a:endParaRPr lang="en-GB" sz="1100" b="1" i="0" u="none" strike="noStrike" baseline="0" smtClean="0">
            <a:solidFill>
              <a:schemeClr val="dk1"/>
            </a:solidFill>
            <a:latin typeface="+mn-lt"/>
            <a:ea typeface="+mn-ea"/>
            <a:cs typeface="+mn-cs"/>
          </a:endParaRPr>
        </a:p>
        <a:p>
          <a:pPr rtl="0"/>
          <a:r>
            <a:rPr lang="en-GB" sz="1100" b="1" i="0" u="none" strike="noStrike" baseline="0" smtClean="0">
              <a:solidFill>
                <a:schemeClr val="dk1"/>
              </a:solidFill>
              <a:latin typeface="+mn-lt"/>
              <a:ea typeface="+mn-ea"/>
              <a:cs typeface="+mn-cs"/>
            </a:rPr>
            <a:t>Key notes</a:t>
          </a:r>
        </a:p>
        <a:p>
          <a:pPr rtl="0"/>
          <a:endParaRPr lang="en-GB" sz="1050" b="1"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The overall response rate was 63.4% (21,802 responses out of 34,467 people approached to take part).  Responses to the questionnaire included all returned surveys that were fully or partially completed (returned blank questionnaires were excluded)</a:t>
          </a:r>
        </a:p>
        <a:p>
          <a:pPr rtl="0"/>
          <a:endParaRPr lang="en-GB" sz="105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55-64 and 65-74 year olds were the most likely to respond to the survey (67.7% for both age groups), and individual's aged 85+ were least likely to respond (49.0%)</a:t>
          </a:r>
        </a:p>
        <a:p>
          <a:pPr rtl="0"/>
          <a:endParaRPr lang="en-GB" sz="105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Males were slightly more likely to respond to the survey than females (64.8% and 61.3% respectively)</a:t>
          </a:r>
        </a:p>
        <a:p>
          <a:pPr rtl="0"/>
          <a:endParaRPr lang="en-GB" sz="105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Response rates did not vary by tumour type</a:t>
          </a:r>
        </a:p>
        <a:p>
          <a:pPr rtl="0"/>
          <a:endParaRPr lang="en-GB" sz="105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Individuals self-reporting as "white" were more likely to respond than non-whites (64.9% v 44.7%)</a:t>
          </a:r>
        </a:p>
        <a:p>
          <a:pPr rtl="0"/>
          <a:endParaRPr lang="en-GB" sz="105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▹People living in the least deprived areas were more likely to respond than those living in more deprived areas (response rate of 70.2% for the least deprived and 52.1% for the most deprived)</a:t>
          </a:r>
        </a:p>
        <a:p>
          <a:endParaRPr lang="en-GB" sz="1100" b="0" baseline="0"/>
        </a:p>
      </xdr:txBody>
    </xdr:sp>
    <xdr:clientData/>
  </xdr:twoCellAnchor>
  <xdr:twoCellAnchor>
    <xdr:from>
      <xdr:col>5</xdr:col>
      <xdr:colOff>9525</xdr:colOff>
      <xdr:row>22</xdr:row>
      <xdr:rowOff>0</xdr:rowOff>
    </xdr:from>
    <xdr:to>
      <xdr:col>11</xdr:col>
      <xdr:colOff>0</xdr:colOff>
      <xdr:row>31</xdr:row>
      <xdr:rowOff>180974</xdr:rowOff>
    </xdr:to>
    <xdr:sp macro="" textlink="">
      <xdr:nvSpPr>
        <xdr:cNvPr id="11" name="TextBox 10"/>
        <xdr:cNvSpPr txBox="1"/>
      </xdr:nvSpPr>
      <xdr:spPr>
        <a:xfrm>
          <a:off x="4076700" y="3390900"/>
          <a:ext cx="6381750" cy="189547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solidFill>
              <a:schemeClr val="dk1"/>
            </a:solidFill>
            <a:effectLst/>
            <a:latin typeface="+mn-lt"/>
            <a:ea typeface="+mn-ea"/>
            <a:cs typeface="+mn-cs"/>
          </a:endParaRPr>
        </a:p>
      </xdr:txBody>
    </xdr:sp>
    <xdr:clientData/>
  </xdr:twoCellAnchor>
  <xdr:twoCellAnchor>
    <xdr:from>
      <xdr:col>5</xdr:col>
      <xdr:colOff>137653</xdr:colOff>
      <xdr:row>23</xdr:row>
      <xdr:rowOff>81935</xdr:rowOff>
    </xdr:from>
    <xdr:to>
      <xdr:col>7</xdr:col>
      <xdr:colOff>1023477</xdr:colOff>
      <xdr:row>31</xdr:row>
      <xdr:rowOff>37383</xdr:rowOff>
    </xdr:to>
    <xdr:sp macro="" textlink="">
      <xdr:nvSpPr>
        <xdr:cNvPr id="12" name="TextBox 11"/>
        <xdr:cNvSpPr txBox="1"/>
      </xdr:nvSpPr>
      <xdr:spPr>
        <a:xfrm>
          <a:off x="4828459" y="4885403"/>
          <a:ext cx="3917437" cy="151222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Response rates by age</a:t>
          </a:r>
          <a:endParaRPr lang="en-GB" sz="1100" b="1" baseline="0">
            <a:solidFill>
              <a:schemeClr val="dk1"/>
            </a:solidFill>
            <a:effectLst/>
            <a:latin typeface="+mn-lt"/>
            <a:ea typeface="+mn-ea"/>
            <a:cs typeface="+mn-cs"/>
          </a:endParaRPr>
        </a:p>
        <a:p>
          <a:endParaRPr lang="en-GB" sz="800">
            <a:effectLst/>
          </a:endParaRPr>
        </a:p>
        <a:p>
          <a:r>
            <a:rPr lang="en-GB" sz="1100" b="1" u="sng">
              <a:solidFill>
                <a:schemeClr val="dk1"/>
              </a:solidFill>
              <a:effectLst/>
              <a:latin typeface="+mn-lt"/>
              <a:ea typeface="+mn-ea"/>
              <a:cs typeface="+mn-cs"/>
            </a:rPr>
            <a:t>Age group	Responders	Approached	Response rate</a:t>
          </a:r>
          <a:endParaRPr lang="en-GB" u="sng">
            <a:effectLst/>
          </a:endParaRPr>
        </a:p>
        <a:p>
          <a:r>
            <a:rPr lang="en-GB" sz="1100" u="none">
              <a:effectLst/>
            </a:rPr>
            <a:t>&lt;55 years	2040	3645	56.0%	</a:t>
          </a:r>
        </a:p>
        <a:p>
          <a:r>
            <a:rPr lang="en-GB" sz="1100" u="none">
              <a:effectLst/>
            </a:rPr>
            <a:t>55-64 years	5154	7611	67.7%</a:t>
          </a:r>
        </a:p>
        <a:p>
          <a:r>
            <a:rPr lang="en-GB" sz="1100" u="none">
              <a:effectLst/>
            </a:rPr>
            <a:t>65-74 years	7824	11,559	67.7%</a:t>
          </a:r>
        </a:p>
        <a:p>
          <a:r>
            <a:rPr lang="en-GB" sz="1100" u="none">
              <a:effectLst/>
            </a:rPr>
            <a:t>75-84 years	5633	9302	60.6%</a:t>
          </a:r>
        </a:p>
        <a:p>
          <a:r>
            <a:rPr lang="en-GB" sz="1100" u="none">
              <a:effectLst/>
            </a:rPr>
            <a:t>85+	1151	2350	49.0%</a:t>
          </a:r>
          <a:endParaRPr lang="en-GB" sz="1100" u="none"/>
        </a:p>
      </xdr:txBody>
    </xdr:sp>
    <xdr:clientData/>
  </xdr:twoCellAnchor>
  <xdr:twoCellAnchor>
    <xdr:from>
      <xdr:col>1</xdr:col>
      <xdr:colOff>9525</xdr:colOff>
      <xdr:row>22</xdr:row>
      <xdr:rowOff>0</xdr:rowOff>
    </xdr:from>
    <xdr:to>
      <xdr:col>3</xdr:col>
      <xdr:colOff>1171576</xdr:colOff>
      <xdr:row>32</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35</xdr:row>
      <xdr:rowOff>0</xdr:rowOff>
    </xdr:from>
    <xdr:to>
      <xdr:col>3</xdr:col>
      <xdr:colOff>1162050</xdr:colOff>
      <xdr:row>44</xdr:row>
      <xdr:rowOff>19049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35</xdr:row>
      <xdr:rowOff>0</xdr:rowOff>
    </xdr:from>
    <xdr:to>
      <xdr:col>10</xdr:col>
      <xdr:colOff>932016</xdr:colOff>
      <xdr:row>44</xdr:row>
      <xdr:rowOff>28575</xdr:rowOff>
    </xdr:to>
    <xdr:sp macro="" textlink="">
      <xdr:nvSpPr>
        <xdr:cNvPr id="15" name="TextBox 14"/>
        <xdr:cNvSpPr txBox="1"/>
      </xdr:nvSpPr>
      <xdr:spPr>
        <a:xfrm>
          <a:off x="4690806" y="6687984"/>
          <a:ext cx="6800645" cy="177994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solidFill>
              <a:schemeClr val="dk1"/>
            </a:solidFill>
            <a:effectLst/>
            <a:latin typeface="+mn-lt"/>
            <a:ea typeface="+mn-ea"/>
            <a:cs typeface="+mn-cs"/>
          </a:endParaRPr>
        </a:p>
      </xdr:txBody>
    </xdr:sp>
    <xdr:clientData/>
  </xdr:twoCellAnchor>
  <xdr:twoCellAnchor>
    <xdr:from>
      <xdr:col>5</xdr:col>
      <xdr:colOff>123824</xdr:colOff>
      <xdr:row>37</xdr:row>
      <xdr:rowOff>20484</xdr:rowOff>
    </xdr:from>
    <xdr:to>
      <xdr:col>7</xdr:col>
      <xdr:colOff>952499</xdr:colOff>
      <xdr:row>42</xdr:row>
      <xdr:rowOff>51210</xdr:rowOff>
    </xdr:to>
    <xdr:sp macro="" textlink="">
      <xdr:nvSpPr>
        <xdr:cNvPr id="16" name="TextBox 15"/>
        <xdr:cNvSpPr txBox="1"/>
      </xdr:nvSpPr>
      <xdr:spPr>
        <a:xfrm>
          <a:off x="4814630" y="7497097"/>
          <a:ext cx="3860288" cy="100371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Response rates by gender</a:t>
          </a:r>
          <a:endParaRPr lang="en-GB" sz="1100" b="1" baseline="0">
            <a:solidFill>
              <a:schemeClr val="dk1"/>
            </a:solidFill>
            <a:effectLst/>
            <a:latin typeface="+mn-lt"/>
            <a:ea typeface="+mn-ea"/>
            <a:cs typeface="+mn-cs"/>
          </a:endParaRPr>
        </a:p>
        <a:p>
          <a:endParaRPr lang="en-GB" sz="800">
            <a:effectLst/>
          </a:endParaRPr>
        </a:p>
        <a:p>
          <a:r>
            <a:rPr lang="en-GB" sz="1100" b="1" u="sng">
              <a:solidFill>
                <a:schemeClr val="dk1"/>
              </a:solidFill>
              <a:effectLst/>
              <a:latin typeface="+mn-lt"/>
              <a:ea typeface="+mn-ea"/>
              <a:cs typeface="+mn-cs"/>
            </a:rPr>
            <a:t>Gender	Responders	Approached	Response rate</a:t>
          </a:r>
          <a:endParaRPr lang="en-GB" u="sng">
            <a:effectLst/>
          </a:endParaRPr>
        </a:p>
        <a:p>
          <a:r>
            <a:rPr lang="en-GB" sz="1100" u="none">
              <a:effectLst/>
            </a:rPr>
            <a:t>Male	12,683	19,580	64.8%	</a:t>
          </a:r>
        </a:p>
        <a:p>
          <a:r>
            <a:rPr lang="en-GB" sz="1100" u="none">
              <a:effectLst/>
            </a:rPr>
            <a:t>Female	9119	14,887	61.3%</a:t>
          </a:r>
        </a:p>
      </xdr:txBody>
    </xdr:sp>
    <xdr:clientData/>
  </xdr:twoCellAnchor>
  <xdr:twoCellAnchor>
    <xdr:from>
      <xdr:col>1</xdr:col>
      <xdr:colOff>0</xdr:colOff>
      <xdr:row>47</xdr:row>
      <xdr:rowOff>0</xdr:rowOff>
    </xdr:from>
    <xdr:to>
      <xdr:col>3</xdr:col>
      <xdr:colOff>1162051</xdr:colOff>
      <xdr:row>56</xdr:row>
      <xdr:rowOff>19049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47</xdr:row>
      <xdr:rowOff>0</xdr:rowOff>
    </xdr:from>
    <xdr:to>
      <xdr:col>11</xdr:col>
      <xdr:colOff>10242</xdr:colOff>
      <xdr:row>56</xdr:row>
      <xdr:rowOff>28575</xdr:rowOff>
    </xdr:to>
    <xdr:sp macro="" textlink="">
      <xdr:nvSpPr>
        <xdr:cNvPr id="19" name="TextBox 18"/>
        <xdr:cNvSpPr txBox="1"/>
      </xdr:nvSpPr>
      <xdr:spPr>
        <a:xfrm>
          <a:off x="4690806" y="9002661"/>
          <a:ext cx="6810888" cy="177994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solidFill>
              <a:schemeClr val="dk1"/>
            </a:solidFill>
            <a:effectLst/>
            <a:latin typeface="+mn-lt"/>
            <a:ea typeface="+mn-ea"/>
            <a:cs typeface="+mn-cs"/>
          </a:endParaRPr>
        </a:p>
      </xdr:txBody>
    </xdr:sp>
    <xdr:clientData/>
  </xdr:twoCellAnchor>
  <xdr:twoCellAnchor>
    <xdr:from>
      <xdr:col>5</xdr:col>
      <xdr:colOff>183844</xdr:colOff>
      <xdr:row>48</xdr:row>
      <xdr:rowOff>92177</xdr:rowOff>
    </xdr:from>
    <xdr:to>
      <xdr:col>7</xdr:col>
      <xdr:colOff>993469</xdr:colOff>
      <xdr:row>54</xdr:row>
      <xdr:rowOff>118599</xdr:rowOff>
    </xdr:to>
    <xdr:sp macro="" textlink="">
      <xdr:nvSpPr>
        <xdr:cNvPr id="20" name="TextBox 19"/>
        <xdr:cNvSpPr txBox="1"/>
      </xdr:nvSpPr>
      <xdr:spPr>
        <a:xfrm>
          <a:off x="4874650" y="9289435"/>
          <a:ext cx="4046077" cy="119400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Response rates by tumour type</a:t>
          </a:r>
          <a:endParaRPr lang="en-GB" sz="1100" b="1" baseline="0">
            <a:solidFill>
              <a:schemeClr val="dk1"/>
            </a:solidFill>
            <a:effectLst/>
            <a:latin typeface="+mn-lt"/>
            <a:ea typeface="+mn-ea"/>
            <a:cs typeface="+mn-cs"/>
          </a:endParaRPr>
        </a:p>
        <a:p>
          <a:endParaRPr lang="en-GB" sz="800">
            <a:effectLst/>
          </a:endParaRPr>
        </a:p>
        <a:p>
          <a:r>
            <a:rPr lang="en-GB" sz="1100" b="1" u="sng">
              <a:solidFill>
                <a:schemeClr val="dk1"/>
              </a:solidFill>
              <a:effectLst/>
              <a:latin typeface="+mn-lt"/>
              <a:ea typeface="+mn-ea"/>
              <a:cs typeface="+mn-cs"/>
            </a:rPr>
            <a:t>Tumour</a:t>
          </a:r>
          <a:r>
            <a:rPr lang="en-GB" sz="1100" b="1" u="sng" baseline="0">
              <a:solidFill>
                <a:schemeClr val="dk1"/>
              </a:solidFill>
              <a:effectLst/>
              <a:latin typeface="+mn-lt"/>
              <a:ea typeface="+mn-ea"/>
              <a:cs typeface="+mn-cs"/>
            </a:rPr>
            <a:t> type</a:t>
          </a:r>
          <a:r>
            <a:rPr lang="en-GB" sz="1100" b="1" u="sng">
              <a:solidFill>
                <a:schemeClr val="dk1"/>
              </a:solidFill>
              <a:effectLst/>
              <a:latin typeface="+mn-lt"/>
              <a:ea typeface="+mn-ea"/>
              <a:cs typeface="+mn-cs"/>
            </a:rPr>
            <a:t>	Responders	Approached	Response rate</a:t>
          </a:r>
          <a:endParaRPr lang="en-GB" u="sng">
            <a:effectLst/>
          </a:endParaRPr>
        </a:p>
        <a:p>
          <a:r>
            <a:rPr lang="en-GB" sz="1100" u="none">
              <a:effectLst/>
            </a:rPr>
            <a:t>Colon	13,577	21,696	62.6%</a:t>
          </a:r>
        </a:p>
        <a:p>
          <a:r>
            <a:rPr lang="en-GB" sz="1100" u="none">
              <a:effectLst/>
            </a:rPr>
            <a:t>Rectosigmoid	1512	2319	65.2%</a:t>
          </a:r>
        </a:p>
        <a:p>
          <a:r>
            <a:rPr lang="en-GB" sz="1100" u="none">
              <a:effectLst/>
            </a:rPr>
            <a:t>Rectum	6713	10,452	64.2%</a:t>
          </a:r>
        </a:p>
      </xdr:txBody>
    </xdr:sp>
    <xdr:clientData/>
  </xdr:twoCellAnchor>
  <xdr:twoCellAnchor>
    <xdr:from>
      <xdr:col>1</xdr:col>
      <xdr:colOff>0</xdr:colOff>
      <xdr:row>59</xdr:row>
      <xdr:rowOff>0</xdr:rowOff>
    </xdr:from>
    <xdr:to>
      <xdr:col>3</xdr:col>
      <xdr:colOff>1162051</xdr:colOff>
      <xdr:row>68</xdr:row>
      <xdr:rowOff>19049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59</xdr:row>
      <xdr:rowOff>0</xdr:rowOff>
    </xdr:from>
    <xdr:to>
      <xdr:col>11</xdr:col>
      <xdr:colOff>0</xdr:colOff>
      <xdr:row>68</xdr:row>
      <xdr:rowOff>28575</xdr:rowOff>
    </xdr:to>
    <xdr:sp macro="" textlink="">
      <xdr:nvSpPr>
        <xdr:cNvPr id="22" name="TextBox 21"/>
        <xdr:cNvSpPr txBox="1"/>
      </xdr:nvSpPr>
      <xdr:spPr>
        <a:xfrm>
          <a:off x="4690806" y="11337823"/>
          <a:ext cx="6800646" cy="177994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solidFill>
              <a:schemeClr val="dk1"/>
            </a:solidFill>
            <a:effectLst/>
            <a:latin typeface="+mn-lt"/>
            <a:ea typeface="+mn-ea"/>
            <a:cs typeface="+mn-cs"/>
          </a:endParaRPr>
        </a:p>
      </xdr:txBody>
    </xdr:sp>
    <xdr:clientData/>
  </xdr:twoCellAnchor>
  <xdr:twoCellAnchor>
    <xdr:from>
      <xdr:col>5</xdr:col>
      <xdr:colOff>114299</xdr:colOff>
      <xdr:row>62</xdr:row>
      <xdr:rowOff>51209</xdr:rowOff>
    </xdr:from>
    <xdr:to>
      <xdr:col>7</xdr:col>
      <xdr:colOff>880807</xdr:colOff>
      <xdr:row>67</xdr:row>
      <xdr:rowOff>163870</xdr:rowOff>
    </xdr:to>
    <xdr:sp macro="" textlink="">
      <xdr:nvSpPr>
        <xdr:cNvPr id="23" name="TextBox 22"/>
        <xdr:cNvSpPr txBox="1"/>
      </xdr:nvSpPr>
      <xdr:spPr>
        <a:xfrm>
          <a:off x="4805105" y="12372257"/>
          <a:ext cx="3798121" cy="108564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Response rates by ethnicity</a:t>
          </a:r>
          <a:endParaRPr lang="en-GB" sz="1100" b="1" baseline="0">
            <a:solidFill>
              <a:schemeClr val="dk1"/>
            </a:solidFill>
            <a:effectLst/>
            <a:latin typeface="+mn-lt"/>
            <a:ea typeface="+mn-ea"/>
            <a:cs typeface="+mn-cs"/>
          </a:endParaRPr>
        </a:p>
        <a:p>
          <a:endParaRPr lang="en-GB" sz="800">
            <a:effectLst/>
          </a:endParaRPr>
        </a:p>
        <a:p>
          <a:r>
            <a:rPr lang="en-GB" sz="1100" b="1" u="sng">
              <a:solidFill>
                <a:schemeClr val="dk1"/>
              </a:solidFill>
              <a:effectLst/>
              <a:latin typeface="+mn-lt"/>
              <a:ea typeface="+mn-ea"/>
              <a:cs typeface="+mn-cs"/>
            </a:rPr>
            <a:t>Ethnicity	Responders	Approached	Response rate</a:t>
          </a:r>
          <a:endParaRPr lang="en-GB" u="sng">
            <a:effectLst/>
          </a:endParaRPr>
        </a:p>
        <a:p>
          <a:r>
            <a:rPr lang="en-GB" sz="1100" u="none">
              <a:effectLst/>
            </a:rPr>
            <a:t>White	16,079	24,781	64.9%</a:t>
          </a:r>
        </a:p>
        <a:p>
          <a:r>
            <a:rPr lang="en-GB" sz="1100" u="none">
              <a:effectLst/>
            </a:rPr>
            <a:t>Non-white	478	1069	44.7%</a:t>
          </a:r>
        </a:p>
        <a:p>
          <a:r>
            <a:rPr lang="en-GB" sz="1100" u="none">
              <a:effectLst/>
            </a:rPr>
            <a:t>Not known	5245	8617	60.9%</a:t>
          </a:r>
        </a:p>
      </xdr:txBody>
    </xdr:sp>
    <xdr:clientData/>
  </xdr:twoCellAnchor>
  <xdr:twoCellAnchor>
    <xdr:from>
      <xdr:col>7</xdr:col>
      <xdr:colOff>1036279</xdr:colOff>
      <xdr:row>62</xdr:row>
      <xdr:rowOff>92178</xdr:rowOff>
    </xdr:from>
    <xdr:to>
      <xdr:col>10</xdr:col>
      <xdr:colOff>665726</xdr:colOff>
      <xdr:row>67</xdr:row>
      <xdr:rowOff>103340</xdr:rowOff>
    </xdr:to>
    <xdr:sp macro="" textlink="">
      <xdr:nvSpPr>
        <xdr:cNvPr id="24" name="TextBox 23"/>
        <xdr:cNvSpPr txBox="1"/>
      </xdr:nvSpPr>
      <xdr:spPr>
        <a:xfrm>
          <a:off x="8758698" y="12413226"/>
          <a:ext cx="2159205" cy="98414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From those who completed this section of the survey, non-whites were much less likely to respond.</a:t>
          </a:r>
          <a:endParaRPr lang="en-GB" sz="1100"/>
        </a:p>
      </xdr:txBody>
    </xdr:sp>
    <xdr:clientData/>
  </xdr:twoCellAnchor>
  <xdr:twoCellAnchor>
    <xdr:from>
      <xdr:col>1</xdr:col>
      <xdr:colOff>0</xdr:colOff>
      <xdr:row>71</xdr:row>
      <xdr:rowOff>0</xdr:rowOff>
    </xdr:from>
    <xdr:to>
      <xdr:col>3</xdr:col>
      <xdr:colOff>1162051</xdr:colOff>
      <xdr:row>80</xdr:row>
      <xdr:rowOff>19049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71</xdr:row>
      <xdr:rowOff>0</xdr:rowOff>
    </xdr:from>
    <xdr:to>
      <xdr:col>11</xdr:col>
      <xdr:colOff>10242</xdr:colOff>
      <xdr:row>80</xdr:row>
      <xdr:rowOff>28575</xdr:rowOff>
    </xdr:to>
    <xdr:sp macro="" textlink="">
      <xdr:nvSpPr>
        <xdr:cNvPr id="27" name="TextBox 26"/>
        <xdr:cNvSpPr txBox="1"/>
      </xdr:nvSpPr>
      <xdr:spPr>
        <a:xfrm>
          <a:off x="4690806" y="13632016"/>
          <a:ext cx="6810888" cy="177994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solidFill>
              <a:schemeClr val="dk1"/>
            </a:solidFill>
            <a:effectLst/>
            <a:latin typeface="+mn-lt"/>
            <a:ea typeface="+mn-ea"/>
            <a:cs typeface="+mn-cs"/>
          </a:endParaRPr>
        </a:p>
      </xdr:txBody>
    </xdr:sp>
    <xdr:clientData/>
  </xdr:twoCellAnchor>
  <xdr:twoCellAnchor>
    <xdr:from>
      <xdr:col>5</xdr:col>
      <xdr:colOff>133349</xdr:colOff>
      <xdr:row>71</xdr:row>
      <xdr:rowOff>114299</xdr:rowOff>
    </xdr:from>
    <xdr:to>
      <xdr:col>7</xdr:col>
      <xdr:colOff>962024</xdr:colOff>
      <xdr:row>79</xdr:row>
      <xdr:rowOff>95250</xdr:rowOff>
    </xdr:to>
    <xdr:sp macro="" textlink="">
      <xdr:nvSpPr>
        <xdr:cNvPr id="28" name="TextBox 27"/>
        <xdr:cNvSpPr txBox="1"/>
      </xdr:nvSpPr>
      <xdr:spPr>
        <a:xfrm>
          <a:off x="4200524" y="12773024"/>
          <a:ext cx="3857625" cy="15049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Response rates by Duke's stages of disease</a:t>
          </a:r>
          <a:endParaRPr lang="en-GB" sz="1100" b="1" baseline="0">
            <a:solidFill>
              <a:schemeClr val="dk1"/>
            </a:solidFill>
            <a:effectLst/>
            <a:latin typeface="+mn-lt"/>
            <a:ea typeface="+mn-ea"/>
            <a:cs typeface="+mn-cs"/>
          </a:endParaRPr>
        </a:p>
        <a:p>
          <a:endParaRPr lang="en-GB" sz="800">
            <a:effectLst/>
          </a:endParaRPr>
        </a:p>
        <a:p>
          <a:r>
            <a:rPr lang="en-GB" sz="1100" b="1" u="sng">
              <a:solidFill>
                <a:schemeClr val="dk1"/>
              </a:solidFill>
              <a:effectLst/>
              <a:latin typeface="+mn-lt"/>
              <a:ea typeface="+mn-ea"/>
              <a:cs typeface="+mn-cs"/>
            </a:rPr>
            <a:t>Disease stage	Responders	Approached	Response rate</a:t>
          </a:r>
          <a:endParaRPr lang="en-GB" u="sng">
            <a:effectLst/>
          </a:endParaRPr>
        </a:p>
        <a:p>
          <a:r>
            <a:rPr lang="en-GB" sz="1100" u="none">
              <a:effectLst/>
            </a:rPr>
            <a:t>Stage A	2435	3536	68.9%	</a:t>
          </a:r>
        </a:p>
        <a:p>
          <a:r>
            <a:rPr lang="en-GB" sz="1100" u="none">
              <a:effectLst/>
            </a:rPr>
            <a:t>Stage</a:t>
          </a:r>
          <a:r>
            <a:rPr lang="en-GB" sz="1100" u="none" baseline="0">
              <a:effectLst/>
            </a:rPr>
            <a:t> B</a:t>
          </a:r>
          <a:r>
            <a:rPr lang="en-GB" sz="1100" u="none">
              <a:effectLst/>
            </a:rPr>
            <a:t>	5149	7710	66.8%</a:t>
          </a:r>
        </a:p>
        <a:p>
          <a:r>
            <a:rPr lang="en-GB" sz="1100" u="none">
              <a:effectLst/>
            </a:rPr>
            <a:t>Stage</a:t>
          </a:r>
          <a:r>
            <a:rPr lang="en-GB" sz="1100" u="none" baseline="0">
              <a:effectLst/>
            </a:rPr>
            <a:t> C</a:t>
          </a:r>
          <a:r>
            <a:rPr lang="en-GB" sz="1100" u="none">
              <a:effectLst/>
            </a:rPr>
            <a:t>	4482	6705	66.8%</a:t>
          </a:r>
        </a:p>
        <a:p>
          <a:r>
            <a:rPr lang="en-GB" sz="1100" u="none">
              <a:effectLst/>
            </a:rPr>
            <a:t>Stage D	1045	1766	59.2%</a:t>
          </a:r>
        </a:p>
        <a:p>
          <a:r>
            <a:rPr lang="en-GB" sz="1100" u="none">
              <a:effectLst/>
            </a:rPr>
            <a:t>Unknown	8691	14,750	58.9%</a:t>
          </a:r>
        </a:p>
      </xdr:txBody>
    </xdr:sp>
    <xdr:clientData/>
  </xdr:twoCellAnchor>
  <xdr:twoCellAnchor>
    <xdr:from>
      <xdr:col>7</xdr:col>
      <xdr:colOff>1114425</xdr:colOff>
      <xdr:row>71</xdr:row>
      <xdr:rowOff>122903</xdr:rowOff>
    </xdr:from>
    <xdr:to>
      <xdr:col>10</xdr:col>
      <xdr:colOff>704850</xdr:colOff>
      <xdr:row>79</xdr:row>
      <xdr:rowOff>184355</xdr:rowOff>
    </xdr:to>
    <xdr:sp macro="" textlink="">
      <xdr:nvSpPr>
        <xdr:cNvPr id="29" name="TextBox 28"/>
        <xdr:cNvSpPr txBox="1"/>
      </xdr:nvSpPr>
      <xdr:spPr>
        <a:xfrm>
          <a:off x="8836844" y="14154355"/>
          <a:ext cx="2120183" cy="161822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Response</a:t>
          </a:r>
          <a:r>
            <a:rPr lang="en-GB" sz="1100" baseline="0"/>
            <a:t> rates were compared by Duke's stage of disease. People in the earlier stages of bowel cancer (stage A) had a higher response rate (68.9%) compared with those in stage D (59.2%). </a:t>
          </a:r>
        </a:p>
        <a:p>
          <a:endParaRPr lang="en-GB" sz="1100"/>
        </a:p>
      </xdr:txBody>
    </xdr:sp>
    <xdr:clientData/>
  </xdr:twoCellAnchor>
  <xdr:twoCellAnchor>
    <xdr:from>
      <xdr:col>7</xdr:col>
      <xdr:colOff>1054920</xdr:colOff>
      <xdr:row>23</xdr:row>
      <xdr:rowOff>112662</xdr:rowOff>
    </xdr:from>
    <xdr:to>
      <xdr:col>10</xdr:col>
      <xdr:colOff>657226</xdr:colOff>
      <xdr:row>31</xdr:row>
      <xdr:rowOff>71694</xdr:rowOff>
    </xdr:to>
    <xdr:sp macro="" textlink="">
      <xdr:nvSpPr>
        <xdr:cNvPr id="30" name="TextBox 29"/>
        <xdr:cNvSpPr txBox="1"/>
      </xdr:nvSpPr>
      <xdr:spPr>
        <a:xfrm>
          <a:off x="8777339" y="4516694"/>
          <a:ext cx="2132064" cy="151580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Response rates were compared by age</a:t>
          </a:r>
          <a:r>
            <a:rPr lang="en-GB" sz="1100" baseline="0">
              <a:solidFill>
                <a:schemeClr val="dk1"/>
              </a:solidFill>
              <a:effectLst/>
              <a:latin typeface="+mn-lt"/>
              <a:ea typeface="+mn-ea"/>
              <a:cs typeface="+mn-cs"/>
            </a:rPr>
            <a:t> group. The 55-64 and 65-74 age groups had the highest response rates (both 67.7%), and the lowest response rate was the 85+ year olds with a response rate of 49.0%.</a:t>
          </a:r>
          <a:endParaRPr lang="en-GB">
            <a:effectLst/>
          </a:endParaRPr>
        </a:p>
      </xdr:txBody>
    </xdr:sp>
    <xdr:clientData/>
  </xdr:twoCellAnchor>
  <xdr:twoCellAnchor>
    <xdr:from>
      <xdr:col>7</xdr:col>
      <xdr:colOff>1000125</xdr:colOff>
      <xdr:row>37</xdr:row>
      <xdr:rowOff>51210</xdr:rowOff>
    </xdr:from>
    <xdr:to>
      <xdr:col>10</xdr:col>
      <xdr:colOff>676277</xdr:colOff>
      <xdr:row>43</xdr:row>
      <xdr:rowOff>81423</xdr:rowOff>
    </xdr:to>
    <xdr:sp macro="" textlink="">
      <xdr:nvSpPr>
        <xdr:cNvPr id="31" name="TextBox 30"/>
        <xdr:cNvSpPr txBox="1"/>
      </xdr:nvSpPr>
      <xdr:spPr>
        <a:xfrm>
          <a:off x="8927383" y="7128387"/>
          <a:ext cx="2308329" cy="11977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Response rates were compared by gender</a:t>
          </a:r>
          <a:r>
            <a:rPr lang="en-GB" sz="1100" baseline="0">
              <a:solidFill>
                <a:schemeClr val="dk1"/>
              </a:solidFill>
              <a:effectLst/>
              <a:latin typeface="+mn-lt"/>
              <a:ea typeface="+mn-ea"/>
              <a:cs typeface="+mn-cs"/>
            </a:rPr>
            <a:t>. Males had a slightly higher response rate (64.8% for males v 61.3% for females).</a:t>
          </a:r>
          <a:endParaRPr lang="en-GB">
            <a:effectLst/>
          </a:endParaRPr>
        </a:p>
      </xdr:txBody>
    </xdr:sp>
    <xdr:clientData/>
  </xdr:twoCellAnchor>
  <xdr:twoCellAnchor>
    <xdr:from>
      <xdr:col>7</xdr:col>
      <xdr:colOff>1152524</xdr:colOff>
      <xdr:row>47</xdr:row>
      <xdr:rowOff>163870</xdr:rowOff>
    </xdr:from>
    <xdr:to>
      <xdr:col>10</xdr:col>
      <xdr:colOff>553065</xdr:colOff>
      <xdr:row>55</xdr:row>
      <xdr:rowOff>152399</xdr:rowOff>
    </xdr:to>
    <xdr:sp macro="" textlink="">
      <xdr:nvSpPr>
        <xdr:cNvPr id="32" name="TextBox 31"/>
        <xdr:cNvSpPr txBox="1"/>
      </xdr:nvSpPr>
      <xdr:spPr>
        <a:xfrm>
          <a:off x="8874943" y="9565967"/>
          <a:ext cx="1930299" cy="154530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Response rates were compared by tumour type for tumours</a:t>
          </a:r>
          <a:r>
            <a:rPr lang="en-GB" sz="1100" baseline="0">
              <a:solidFill>
                <a:schemeClr val="dk1"/>
              </a:solidFill>
              <a:effectLst/>
              <a:latin typeface="+mn-lt"/>
              <a:ea typeface="+mn-ea"/>
              <a:cs typeface="+mn-cs"/>
            </a:rPr>
            <a:t> of the colon, rectosigmoid tumours and rectal tumours. The response rates were found to be similar across all tumour types.</a:t>
          </a:r>
          <a:endParaRPr lang="en-GB">
            <a:effectLst/>
          </a:endParaRPr>
        </a:p>
      </xdr:txBody>
    </xdr:sp>
    <xdr:clientData/>
  </xdr:twoCellAnchor>
  <xdr:twoCellAnchor>
    <xdr:from>
      <xdr:col>1</xdr:col>
      <xdr:colOff>0</xdr:colOff>
      <xdr:row>83</xdr:row>
      <xdr:rowOff>0</xdr:rowOff>
    </xdr:from>
    <xdr:to>
      <xdr:col>3</xdr:col>
      <xdr:colOff>1162051</xdr:colOff>
      <xdr:row>94</xdr:row>
      <xdr:rowOff>19049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83</xdr:row>
      <xdr:rowOff>0</xdr:rowOff>
    </xdr:from>
    <xdr:to>
      <xdr:col>11</xdr:col>
      <xdr:colOff>10242</xdr:colOff>
      <xdr:row>94</xdr:row>
      <xdr:rowOff>28575</xdr:rowOff>
    </xdr:to>
    <xdr:sp macro="" textlink="">
      <xdr:nvSpPr>
        <xdr:cNvPr id="34" name="TextBox 33"/>
        <xdr:cNvSpPr txBox="1"/>
      </xdr:nvSpPr>
      <xdr:spPr>
        <a:xfrm>
          <a:off x="4690806" y="15956935"/>
          <a:ext cx="6810888" cy="21691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solidFill>
              <a:schemeClr val="dk1"/>
            </a:solidFill>
            <a:effectLst/>
            <a:latin typeface="+mn-lt"/>
            <a:ea typeface="+mn-ea"/>
            <a:cs typeface="+mn-cs"/>
          </a:endParaRPr>
        </a:p>
      </xdr:txBody>
    </xdr:sp>
    <xdr:clientData/>
  </xdr:twoCellAnchor>
  <xdr:twoCellAnchor>
    <xdr:from>
      <xdr:col>5</xdr:col>
      <xdr:colOff>57147</xdr:colOff>
      <xdr:row>85</xdr:row>
      <xdr:rowOff>153629</xdr:rowOff>
    </xdr:from>
    <xdr:to>
      <xdr:col>9</xdr:col>
      <xdr:colOff>112661</xdr:colOff>
      <xdr:row>93</xdr:row>
      <xdr:rowOff>142876</xdr:rowOff>
    </xdr:to>
    <xdr:sp macro="" textlink="">
      <xdr:nvSpPr>
        <xdr:cNvPr id="35" name="TextBox 34"/>
        <xdr:cNvSpPr txBox="1"/>
      </xdr:nvSpPr>
      <xdr:spPr>
        <a:xfrm>
          <a:off x="4747953" y="16899194"/>
          <a:ext cx="4787289" cy="154602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Response rates by quintile of deprivation</a:t>
          </a:r>
          <a:endParaRPr lang="en-GB" sz="1100" b="1" baseline="0">
            <a:solidFill>
              <a:schemeClr val="dk1"/>
            </a:solidFill>
            <a:effectLst/>
            <a:latin typeface="+mn-lt"/>
            <a:ea typeface="+mn-ea"/>
            <a:cs typeface="+mn-cs"/>
          </a:endParaRPr>
        </a:p>
        <a:p>
          <a:endParaRPr lang="en-GB" sz="800">
            <a:effectLst/>
          </a:endParaRPr>
        </a:p>
        <a:p>
          <a:r>
            <a:rPr lang="en-GB" sz="1100" b="1" u="sng">
              <a:solidFill>
                <a:schemeClr val="dk1"/>
              </a:solidFill>
              <a:effectLst/>
              <a:latin typeface="+mn-lt"/>
              <a:ea typeface="+mn-ea"/>
              <a:cs typeface="+mn-cs"/>
            </a:rPr>
            <a:t>Quintile of deprivation	Responders	Approached	Response rate</a:t>
          </a:r>
          <a:endParaRPr lang="en-GB" u="sng">
            <a:effectLst/>
          </a:endParaRPr>
        </a:p>
        <a:p>
          <a:r>
            <a:rPr lang="en-GB" sz="1100" u="none">
              <a:effectLst/>
            </a:rPr>
            <a:t>1- least deprived	5484	7812	70.2%</a:t>
          </a:r>
        </a:p>
        <a:p>
          <a:r>
            <a:rPr lang="en-GB" sz="1100" u="none">
              <a:effectLst/>
            </a:rPr>
            <a:t>2		5360	8090	66.3%</a:t>
          </a:r>
        </a:p>
        <a:p>
          <a:r>
            <a:rPr lang="en-GB" sz="1100" u="none">
              <a:effectLst/>
            </a:rPr>
            <a:t>3		4742	7391	64.2%</a:t>
          </a:r>
        </a:p>
        <a:p>
          <a:r>
            <a:rPr lang="en-GB" sz="1100" u="none">
              <a:effectLst/>
            </a:rPr>
            <a:t>4		3658	6267	58.4%</a:t>
          </a:r>
        </a:p>
        <a:p>
          <a:r>
            <a:rPr lang="en-GB" sz="1100" u="none">
              <a:effectLst/>
            </a:rPr>
            <a:t>5 - most deprived	2558	4907	52.1%</a:t>
          </a:r>
        </a:p>
      </xdr:txBody>
    </xdr:sp>
    <xdr:clientData/>
  </xdr:twoCellAnchor>
  <xdr:twoCellAnchor>
    <xdr:from>
      <xdr:col>9</xdr:col>
      <xdr:colOff>142875</xdr:colOff>
      <xdr:row>85</xdr:row>
      <xdr:rowOff>112660</xdr:rowOff>
    </xdr:from>
    <xdr:to>
      <xdr:col>10</xdr:col>
      <xdr:colOff>737420</xdr:colOff>
      <xdr:row>93</xdr:row>
      <xdr:rowOff>114299</xdr:rowOff>
    </xdr:to>
    <xdr:sp macro="" textlink="">
      <xdr:nvSpPr>
        <xdr:cNvPr id="36" name="TextBox 35"/>
        <xdr:cNvSpPr txBox="1"/>
      </xdr:nvSpPr>
      <xdr:spPr>
        <a:xfrm>
          <a:off x="9770294" y="16458789"/>
          <a:ext cx="1526561" cy="155841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Those individuals residing in the least deprived areas were more likely to respond to the survey (70.2%) compared with those in the most deprived areas (52.1%).</a:t>
          </a:r>
          <a:endParaRPr lang="en-GB" sz="1100"/>
        </a:p>
      </xdr:txBody>
    </xdr:sp>
    <xdr:clientData/>
  </xdr:twoCellAnchor>
  <xdr:twoCellAnchor>
    <xdr:from>
      <xdr:col>5</xdr:col>
      <xdr:colOff>112661</xdr:colOff>
      <xdr:row>59</xdr:row>
      <xdr:rowOff>92176</xdr:rowOff>
    </xdr:from>
    <xdr:to>
      <xdr:col>10</xdr:col>
      <xdr:colOff>716935</xdr:colOff>
      <xdr:row>61</xdr:row>
      <xdr:rowOff>184354</xdr:rowOff>
    </xdr:to>
    <xdr:sp macro="" textlink="">
      <xdr:nvSpPr>
        <xdr:cNvPr id="3" name="TextBox 2"/>
        <xdr:cNvSpPr txBox="1"/>
      </xdr:nvSpPr>
      <xdr:spPr>
        <a:xfrm>
          <a:off x="4803467" y="11829434"/>
          <a:ext cx="6165645" cy="48137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Response rates were compared by self-reported ethnicity. Due to small numbers,  non-whites were classed as one group. For a  large proportion of people,</a:t>
          </a:r>
          <a:r>
            <a:rPr lang="en-GB" sz="1100" baseline="0">
              <a:solidFill>
                <a:schemeClr val="dk1"/>
              </a:solidFill>
              <a:effectLst/>
              <a:latin typeface="+mn-lt"/>
              <a:ea typeface="+mn-ea"/>
              <a:cs typeface="+mn-cs"/>
            </a:rPr>
            <a:t> their ethnicity was unknown.</a:t>
          </a:r>
          <a:endParaRPr lang="en-GB">
            <a:effectLst/>
          </a:endParaRPr>
        </a:p>
      </xdr:txBody>
    </xdr:sp>
    <xdr:clientData/>
  </xdr:twoCellAnchor>
  <xdr:twoCellAnchor>
    <xdr:from>
      <xdr:col>5</xdr:col>
      <xdr:colOff>81937</xdr:colOff>
      <xdr:row>83</xdr:row>
      <xdr:rowOff>71694</xdr:rowOff>
    </xdr:from>
    <xdr:to>
      <xdr:col>10</xdr:col>
      <xdr:colOff>450646</xdr:colOff>
      <xdr:row>85</xdr:row>
      <xdr:rowOff>126282</xdr:rowOff>
    </xdr:to>
    <xdr:sp macro="" textlink="">
      <xdr:nvSpPr>
        <xdr:cNvPr id="39" name="TextBox 38"/>
        <xdr:cNvSpPr txBox="1"/>
      </xdr:nvSpPr>
      <xdr:spPr>
        <a:xfrm>
          <a:off x="4772743" y="16028629"/>
          <a:ext cx="6237338" cy="44378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Response</a:t>
          </a:r>
          <a:r>
            <a:rPr lang="en-GB" sz="1100" baseline="0">
              <a:solidFill>
                <a:schemeClr val="dk1"/>
              </a:solidFill>
              <a:effectLst/>
              <a:latin typeface="+mn-lt"/>
              <a:ea typeface="+mn-ea"/>
              <a:cs typeface="+mn-cs"/>
            </a:rPr>
            <a:t> rates were compared by deprivation quintile using the 2010 index of multiple deprivation. </a:t>
          </a:r>
          <a:endParaRPr lang="en-GB">
            <a:effectLst/>
          </a:endParaRP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0.14994</cdr:x>
      <cdr:y>0.94696</cdr:y>
    </cdr:from>
    <cdr:to>
      <cdr:x>0.97005</cdr:x>
      <cdr:y>0.99154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62896" y="2201607"/>
          <a:ext cx="3078747" cy="103641"/>
        </a:xfrm>
        <a:prstGeom xmlns:a="http://schemas.openxmlformats.org/drawingml/2006/main" prst="rect">
          <a:avLst/>
        </a:prstGeom>
      </cdr:spPr>
    </cdr:pic>
  </cdr:relSizeAnchor>
</c:userShapes>
</file>

<file path=xl/drawings/drawing51.xml><?xml version="1.0" encoding="utf-8"?>
<c:userShapes xmlns:c="http://schemas.openxmlformats.org/drawingml/2006/chart">
  <cdr:relSizeAnchor xmlns:cdr="http://schemas.openxmlformats.org/drawingml/2006/chartDrawing">
    <cdr:from>
      <cdr:x>0.14449</cdr:x>
      <cdr:y>0.93815</cdr:y>
    </cdr:from>
    <cdr:to>
      <cdr:x>0.96459</cdr:x>
      <cdr:y>0.98273</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42413" y="2181123"/>
          <a:ext cx="3078747" cy="103641"/>
        </a:xfrm>
        <a:prstGeom xmlns:a="http://schemas.openxmlformats.org/drawingml/2006/main" prst="rect">
          <a:avLst/>
        </a:prstGeom>
      </cdr:spPr>
    </cdr:pic>
  </cdr:relSizeAnchor>
</c:userShapes>
</file>

<file path=xl/drawings/drawing52.xml><?xml version="1.0" encoding="utf-8"?>
<c:userShapes xmlns:c="http://schemas.openxmlformats.org/drawingml/2006/chart">
  <cdr:relSizeAnchor xmlns:cdr="http://schemas.openxmlformats.org/drawingml/2006/chartDrawing">
    <cdr:from>
      <cdr:x>0.14196</cdr:x>
      <cdr:y>0.92493</cdr:y>
    </cdr:from>
    <cdr:to>
      <cdr:x>0.96321</cdr:x>
      <cdr:y>0.96951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32171" y="2150397"/>
          <a:ext cx="3078747" cy="103641"/>
        </a:xfrm>
        <a:prstGeom xmlns:a="http://schemas.openxmlformats.org/drawingml/2006/main" prst="rect">
          <a:avLst/>
        </a:prstGeom>
      </cdr:spPr>
    </cdr:pic>
  </cdr:relSizeAnchor>
</c:userShapes>
</file>

<file path=xl/drawings/drawing53.xml><?xml version="1.0" encoding="utf-8"?>
<xdr:wsDr xmlns:xdr="http://schemas.openxmlformats.org/drawingml/2006/spreadsheetDrawing" xmlns:a="http://schemas.openxmlformats.org/drawingml/2006/main">
  <xdr:twoCellAnchor>
    <xdr:from>
      <xdr:col>1</xdr:col>
      <xdr:colOff>30726</xdr:colOff>
      <xdr:row>59</xdr:row>
      <xdr:rowOff>10243</xdr:rowOff>
    </xdr:from>
    <xdr:to>
      <xdr:col>4</xdr:col>
      <xdr:colOff>2868</xdr:colOff>
      <xdr:row>70</xdr:row>
      <xdr:rowOff>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59</xdr:row>
      <xdr:rowOff>0</xdr:rowOff>
    </xdr:from>
    <xdr:to>
      <xdr:col>8</xdr:col>
      <xdr:colOff>5531</xdr:colOff>
      <xdr:row>69</xdr:row>
      <xdr:rowOff>184355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59</xdr:row>
      <xdr:rowOff>0</xdr:rowOff>
    </xdr:from>
    <xdr:to>
      <xdr:col>12</xdr:col>
      <xdr:colOff>5531</xdr:colOff>
      <xdr:row>69</xdr:row>
      <xdr:rowOff>184355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71</xdr:row>
      <xdr:rowOff>0</xdr:rowOff>
    </xdr:from>
    <xdr:to>
      <xdr:col>4</xdr:col>
      <xdr:colOff>307</xdr:colOff>
      <xdr:row>81</xdr:row>
      <xdr:rowOff>184354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20484</xdr:colOff>
      <xdr:row>7</xdr:row>
      <xdr:rowOff>0</xdr:rowOff>
    </xdr:from>
    <xdr:to>
      <xdr:col>4</xdr:col>
      <xdr:colOff>0</xdr:colOff>
      <xdr:row>17</xdr:row>
      <xdr:rowOff>184354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7</xdr:row>
      <xdr:rowOff>20484</xdr:rowOff>
    </xdr:from>
    <xdr:to>
      <xdr:col>7</xdr:col>
      <xdr:colOff>1280242</xdr:colOff>
      <xdr:row>17</xdr:row>
      <xdr:rowOff>184354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19</xdr:row>
      <xdr:rowOff>0</xdr:rowOff>
    </xdr:from>
    <xdr:to>
      <xdr:col>4</xdr:col>
      <xdr:colOff>10242</xdr:colOff>
      <xdr:row>29</xdr:row>
      <xdr:rowOff>163871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30725</xdr:colOff>
      <xdr:row>7</xdr:row>
      <xdr:rowOff>0</xdr:rowOff>
    </xdr:from>
    <xdr:to>
      <xdr:col>12</xdr:col>
      <xdr:colOff>2868</xdr:colOff>
      <xdr:row>17</xdr:row>
      <xdr:rowOff>184354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20484</xdr:colOff>
      <xdr:row>33</xdr:row>
      <xdr:rowOff>0</xdr:rowOff>
    </xdr:from>
    <xdr:to>
      <xdr:col>3</xdr:col>
      <xdr:colOff>1290484</xdr:colOff>
      <xdr:row>43</xdr:row>
      <xdr:rowOff>184354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xdr:colOff>
      <xdr:row>33</xdr:row>
      <xdr:rowOff>10242</xdr:rowOff>
    </xdr:from>
    <xdr:to>
      <xdr:col>8</xdr:col>
      <xdr:colOff>13111</xdr:colOff>
      <xdr:row>43</xdr:row>
      <xdr:rowOff>184354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45</xdr:row>
      <xdr:rowOff>10242</xdr:rowOff>
    </xdr:from>
    <xdr:to>
      <xdr:col>4</xdr:col>
      <xdr:colOff>10242</xdr:colOff>
      <xdr:row>55</xdr:row>
      <xdr:rowOff>184355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33</xdr:row>
      <xdr:rowOff>0</xdr:rowOff>
    </xdr:from>
    <xdr:to>
      <xdr:col>11</xdr:col>
      <xdr:colOff>1221659</xdr:colOff>
      <xdr:row>43</xdr:row>
      <xdr:rowOff>184354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85</xdr:row>
      <xdr:rowOff>10241</xdr:rowOff>
    </xdr:from>
    <xdr:to>
      <xdr:col>4</xdr:col>
      <xdr:colOff>0</xdr:colOff>
      <xdr:row>95</xdr:row>
      <xdr:rowOff>184354</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30726</xdr:colOff>
      <xdr:row>85</xdr:row>
      <xdr:rowOff>20484</xdr:rowOff>
    </xdr:from>
    <xdr:to>
      <xdr:col>7</xdr:col>
      <xdr:colOff>1300726</xdr:colOff>
      <xdr:row>95</xdr:row>
      <xdr:rowOff>194594</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163871</xdr:colOff>
      <xdr:row>85</xdr:row>
      <xdr:rowOff>20484</xdr:rowOff>
    </xdr:from>
    <xdr:to>
      <xdr:col>12</xdr:col>
      <xdr:colOff>0</xdr:colOff>
      <xdr:row>95</xdr:row>
      <xdr:rowOff>184354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97</xdr:row>
      <xdr:rowOff>0</xdr:rowOff>
    </xdr:from>
    <xdr:to>
      <xdr:col>4</xdr:col>
      <xdr:colOff>10242</xdr:colOff>
      <xdr:row>107</xdr:row>
      <xdr:rowOff>163871</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0</xdr:colOff>
      <xdr:row>19</xdr:row>
      <xdr:rowOff>0</xdr:rowOff>
    </xdr:from>
    <xdr:to>
      <xdr:col>11</xdr:col>
      <xdr:colOff>1229033</xdr:colOff>
      <xdr:row>30</xdr:row>
      <xdr:rowOff>10243</xdr:rowOff>
    </xdr:to>
    <xdr:sp macro="" textlink="">
      <xdr:nvSpPr>
        <xdr:cNvPr id="26" name="TextBox 25"/>
        <xdr:cNvSpPr txBox="1"/>
      </xdr:nvSpPr>
      <xdr:spPr>
        <a:xfrm>
          <a:off x="4158226" y="3472016"/>
          <a:ext cx="7794113"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without a stoma were asked to state whether they had diarrhoea in the past week. Overall  86.4% of respondents reported that they did not or only a little, 6.9% said somewhat and a further 6.7% (which equates 943 people out of 14,121 people without a stoma who responded to this question) reported that they had serious problems with diarrhoea.</a:t>
          </a:r>
          <a:endParaRPr lang="en-GB" sz="1100"/>
        </a:p>
      </xdr:txBody>
    </xdr:sp>
    <xdr:clientData/>
  </xdr:twoCellAnchor>
  <xdr:twoCellAnchor>
    <xdr:from>
      <xdr:col>5</xdr:col>
      <xdr:colOff>163871</xdr:colOff>
      <xdr:row>23</xdr:row>
      <xdr:rowOff>10242</xdr:rowOff>
    </xdr:from>
    <xdr:to>
      <xdr:col>9</xdr:col>
      <xdr:colOff>952500</xdr:colOff>
      <xdr:row>29</xdr:row>
      <xdr:rowOff>102419</xdr:rowOff>
    </xdr:to>
    <xdr:sp macro="" textlink="">
      <xdr:nvSpPr>
        <xdr:cNvPr id="27" name="TextBox 26"/>
        <xdr:cNvSpPr txBox="1"/>
      </xdr:nvSpPr>
      <xdr:spPr>
        <a:xfrm>
          <a:off x="4322097" y="4260645"/>
          <a:ext cx="4854677" cy="12597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diarrhoea</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9857	</a:t>
          </a:r>
          <a:endParaRPr lang="en-GB" b="0">
            <a:effectLst/>
          </a:endParaRPr>
        </a:p>
        <a:p>
          <a:r>
            <a:rPr lang="en-GB" sz="1100"/>
            <a:t>Rectosigmoid		1,015</a:t>
          </a:r>
        </a:p>
        <a:p>
          <a:r>
            <a:rPr lang="en-GB" sz="1100"/>
            <a:t>Rectum		3,249</a:t>
          </a:r>
        </a:p>
        <a:p>
          <a:r>
            <a:rPr lang="en-GB" sz="1100"/>
            <a:t>Overall		14,121</a:t>
          </a:r>
        </a:p>
      </xdr:txBody>
    </xdr:sp>
    <xdr:clientData/>
  </xdr:twoCellAnchor>
  <xdr:twoCellAnchor>
    <xdr:from>
      <xdr:col>9</xdr:col>
      <xdr:colOff>1136855</xdr:colOff>
      <xdr:row>23</xdr:row>
      <xdr:rowOff>30726</xdr:rowOff>
    </xdr:from>
    <xdr:to>
      <xdr:col>11</xdr:col>
      <xdr:colOff>972984</xdr:colOff>
      <xdr:row>29</xdr:row>
      <xdr:rowOff>81935</xdr:rowOff>
    </xdr:to>
    <xdr:sp macro="" textlink="">
      <xdr:nvSpPr>
        <xdr:cNvPr id="30" name="TextBox 29"/>
        <xdr:cNvSpPr txBox="1"/>
      </xdr:nvSpPr>
      <xdr:spPr>
        <a:xfrm>
          <a:off x="9361129" y="4281129"/>
          <a:ext cx="2335161" cy="121879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a:p>
          <a:r>
            <a:rPr lang="en-GB" sz="1100" baseline="0"/>
            <a:t>The split by tumour type for people experiencing diarrhoea is fairly even. </a:t>
          </a:r>
          <a:endParaRPr lang="en-GB" sz="1100"/>
        </a:p>
      </xdr:txBody>
    </xdr:sp>
    <xdr:clientData/>
  </xdr:twoCellAnchor>
  <xdr:twoCellAnchor>
    <xdr:from>
      <xdr:col>5</xdr:col>
      <xdr:colOff>0</xdr:colOff>
      <xdr:row>45</xdr:row>
      <xdr:rowOff>0</xdr:rowOff>
    </xdr:from>
    <xdr:to>
      <xdr:col>11</xdr:col>
      <xdr:colOff>1229033</xdr:colOff>
      <xdr:row>56</xdr:row>
      <xdr:rowOff>10244</xdr:rowOff>
    </xdr:to>
    <xdr:sp macro="" textlink="">
      <xdr:nvSpPr>
        <xdr:cNvPr id="33" name="TextBox 32"/>
        <xdr:cNvSpPr txBox="1"/>
      </xdr:nvSpPr>
      <xdr:spPr>
        <a:xfrm>
          <a:off x="4158226" y="8295968"/>
          <a:ext cx="7794113"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felt that they had a good appetite in the past week. Overall  70.0% of respondents  reported that they did, however 20.1% (4,125 out of 20,497 people) reported that they had little or no appetite</a:t>
          </a:r>
          <a:endParaRPr lang="en-GB" sz="1100"/>
        </a:p>
      </xdr:txBody>
    </xdr:sp>
    <xdr:clientData/>
  </xdr:twoCellAnchor>
  <xdr:twoCellAnchor>
    <xdr:from>
      <xdr:col>5</xdr:col>
      <xdr:colOff>174113</xdr:colOff>
      <xdr:row>48</xdr:row>
      <xdr:rowOff>40969</xdr:rowOff>
    </xdr:from>
    <xdr:to>
      <xdr:col>9</xdr:col>
      <xdr:colOff>870565</xdr:colOff>
      <xdr:row>55</xdr:row>
      <xdr:rowOff>40968</xdr:rowOff>
    </xdr:to>
    <xdr:sp macro="" textlink="">
      <xdr:nvSpPr>
        <xdr:cNvPr id="34" name="TextBox 33"/>
        <xdr:cNvSpPr txBox="1"/>
      </xdr:nvSpPr>
      <xdr:spPr>
        <a:xfrm>
          <a:off x="4332339" y="8920727"/>
          <a:ext cx="4762500" cy="13621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their appetite</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12,756	</a:t>
          </a:r>
          <a:endParaRPr lang="en-GB" b="0">
            <a:effectLst/>
          </a:endParaRPr>
        </a:p>
        <a:p>
          <a:r>
            <a:rPr lang="en-GB" sz="1100"/>
            <a:t>Rectosigmoid		1,434</a:t>
          </a:r>
        </a:p>
        <a:p>
          <a:r>
            <a:rPr lang="en-GB" sz="1100"/>
            <a:t>Rectum		6,307</a:t>
          </a:r>
        </a:p>
        <a:p>
          <a:r>
            <a:rPr lang="en-GB" sz="1100"/>
            <a:t>Overall		20,497</a:t>
          </a:r>
        </a:p>
      </xdr:txBody>
    </xdr:sp>
    <xdr:clientData/>
  </xdr:twoCellAnchor>
  <xdr:twoCellAnchor>
    <xdr:from>
      <xdr:col>10</xdr:col>
      <xdr:colOff>358468</xdr:colOff>
      <xdr:row>48</xdr:row>
      <xdr:rowOff>10242</xdr:rowOff>
    </xdr:from>
    <xdr:to>
      <xdr:col>11</xdr:col>
      <xdr:colOff>962743</xdr:colOff>
      <xdr:row>54</xdr:row>
      <xdr:rowOff>61451</xdr:rowOff>
    </xdr:to>
    <xdr:sp macro="" textlink="">
      <xdr:nvSpPr>
        <xdr:cNvPr id="35" name="TextBox 34"/>
        <xdr:cNvSpPr txBox="1"/>
      </xdr:nvSpPr>
      <xdr:spPr>
        <a:xfrm>
          <a:off x="9832258" y="8890000"/>
          <a:ext cx="1853791" cy="121879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a:p>
          <a:r>
            <a:rPr lang="en-GB" sz="1100" baseline="0"/>
            <a:t>The split by tumour type is similar across tumour types</a:t>
          </a:r>
          <a:endParaRPr lang="en-GB" sz="1100"/>
        </a:p>
      </xdr:txBody>
    </xdr:sp>
    <xdr:clientData/>
  </xdr:twoCellAnchor>
  <xdr:twoCellAnchor>
    <xdr:from>
      <xdr:col>5</xdr:col>
      <xdr:colOff>0</xdr:colOff>
      <xdr:row>71</xdr:row>
      <xdr:rowOff>0</xdr:rowOff>
    </xdr:from>
    <xdr:to>
      <xdr:col>12</xdr:col>
      <xdr:colOff>20483</xdr:colOff>
      <xdr:row>82</xdr:row>
      <xdr:rowOff>10243</xdr:rowOff>
    </xdr:to>
    <xdr:sp macro="" textlink="">
      <xdr:nvSpPr>
        <xdr:cNvPr id="36" name="TextBox 35"/>
        <xdr:cNvSpPr txBox="1"/>
      </xdr:nvSpPr>
      <xdr:spPr>
        <a:xfrm>
          <a:off x="4158226" y="13099435"/>
          <a:ext cx="7835080"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liked their overall appearance in the past week. Overall  35.3% of respondents were happy, 25.4% were somewhat happy and 39.3% (7,563 people out of 19,247) were unhappy with their appearance.</a:t>
          </a:r>
          <a:endParaRPr lang="en-GB" sz="1100"/>
        </a:p>
      </xdr:txBody>
    </xdr:sp>
    <xdr:clientData/>
  </xdr:twoCellAnchor>
  <xdr:twoCellAnchor>
    <xdr:from>
      <xdr:col>10</xdr:col>
      <xdr:colOff>337984</xdr:colOff>
      <xdr:row>74</xdr:row>
      <xdr:rowOff>40967</xdr:rowOff>
    </xdr:from>
    <xdr:to>
      <xdr:col>11</xdr:col>
      <xdr:colOff>1075403</xdr:colOff>
      <xdr:row>80</xdr:row>
      <xdr:rowOff>92177</xdr:rowOff>
    </xdr:to>
    <xdr:sp macro="" textlink="">
      <xdr:nvSpPr>
        <xdr:cNvPr id="37" name="TextBox 36"/>
        <xdr:cNvSpPr txBox="1"/>
      </xdr:nvSpPr>
      <xdr:spPr>
        <a:xfrm>
          <a:off x="9811774" y="13713951"/>
          <a:ext cx="1986935" cy="1218791"/>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a:p>
          <a:r>
            <a:rPr lang="en-GB" sz="1100" baseline="0"/>
            <a:t>Patients with rectal tumours tended to report a slightly more negative response to this question.</a:t>
          </a:r>
          <a:endParaRPr lang="en-GB" sz="1100"/>
        </a:p>
      </xdr:txBody>
    </xdr:sp>
    <xdr:clientData/>
  </xdr:twoCellAnchor>
  <xdr:twoCellAnchor>
    <xdr:from>
      <xdr:col>5</xdr:col>
      <xdr:colOff>184355</xdr:colOff>
      <xdr:row>74</xdr:row>
      <xdr:rowOff>71693</xdr:rowOff>
    </xdr:from>
    <xdr:to>
      <xdr:col>9</xdr:col>
      <xdr:colOff>1106129</xdr:colOff>
      <xdr:row>81</xdr:row>
      <xdr:rowOff>30726</xdr:rowOff>
    </xdr:to>
    <xdr:sp macro="" textlink="">
      <xdr:nvSpPr>
        <xdr:cNvPr id="38" name="TextBox 37"/>
        <xdr:cNvSpPr txBox="1"/>
      </xdr:nvSpPr>
      <xdr:spPr>
        <a:xfrm>
          <a:off x="4342581" y="13744677"/>
          <a:ext cx="4987822" cy="132121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their appearance</a:t>
          </a:r>
        </a:p>
        <a:p>
          <a:endParaRPr lang="en-GB" sz="700">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11,920	</a:t>
          </a:r>
          <a:endParaRPr lang="en-GB" b="0">
            <a:effectLst/>
          </a:endParaRPr>
        </a:p>
        <a:p>
          <a:r>
            <a:rPr lang="en-GB" sz="1100"/>
            <a:t>Rectosigmoid		1,336</a:t>
          </a:r>
        </a:p>
        <a:p>
          <a:r>
            <a:rPr lang="en-GB" sz="1100"/>
            <a:t>Rectum		5,991</a:t>
          </a:r>
        </a:p>
        <a:p>
          <a:r>
            <a:rPr lang="en-GB" sz="1100"/>
            <a:t>Overall		19,247</a:t>
          </a:r>
        </a:p>
      </xdr:txBody>
    </xdr:sp>
    <xdr:clientData/>
  </xdr:twoCellAnchor>
  <xdr:twoCellAnchor>
    <xdr:from>
      <xdr:col>5</xdr:col>
      <xdr:colOff>0</xdr:colOff>
      <xdr:row>97</xdr:row>
      <xdr:rowOff>0</xdr:rowOff>
    </xdr:from>
    <xdr:to>
      <xdr:col>11</xdr:col>
      <xdr:colOff>1229033</xdr:colOff>
      <xdr:row>108</xdr:row>
      <xdr:rowOff>10243</xdr:rowOff>
    </xdr:to>
    <xdr:sp macro="" textlink="">
      <xdr:nvSpPr>
        <xdr:cNvPr id="39" name="TextBox 38"/>
        <xdr:cNvSpPr txBox="1"/>
      </xdr:nvSpPr>
      <xdr:spPr>
        <a:xfrm>
          <a:off x="4158226" y="17913145"/>
          <a:ext cx="7794113"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had any difficulties urinating in the past week. Overall  92.7% of respondents said they had no difficulty and 3.8% had a lot of difficulty.</a:t>
          </a:r>
          <a:endParaRPr lang="en-GB" sz="1100"/>
        </a:p>
      </xdr:txBody>
    </xdr:sp>
    <xdr:clientData/>
  </xdr:twoCellAnchor>
  <xdr:twoCellAnchor>
    <xdr:from>
      <xdr:col>5</xdr:col>
      <xdr:colOff>102418</xdr:colOff>
      <xdr:row>100</xdr:row>
      <xdr:rowOff>40968</xdr:rowOff>
    </xdr:from>
    <xdr:to>
      <xdr:col>10</xdr:col>
      <xdr:colOff>20483</xdr:colOff>
      <xdr:row>106</xdr:row>
      <xdr:rowOff>184355</xdr:rowOff>
    </xdr:to>
    <xdr:sp macro="" textlink="">
      <xdr:nvSpPr>
        <xdr:cNvPr id="40" name="TextBox 39"/>
        <xdr:cNvSpPr txBox="1"/>
      </xdr:nvSpPr>
      <xdr:spPr>
        <a:xfrm>
          <a:off x="4260644" y="18558387"/>
          <a:ext cx="5233629" cy="131096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difficulties urinating</a:t>
          </a:r>
        </a:p>
        <a:p>
          <a:endParaRPr lang="en-GB">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12,410	</a:t>
          </a:r>
          <a:endParaRPr lang="en-GB" b="0">
            <a:effectLst/>
          </a:endParaRPr>
        </a:p>
        <a:p>
          <a:r>
            <a:rPr lang="en-GB" sz="1100"/>
            <a:t>Rectosigmoid		1,376</a:t>
          </a:r>
        </a:p>
        <a:p>
          <a:r>
            <a:rPr lang="en-GB" sz="1100"/>
            <a:t>Rectum		6,162</a:t>
          </a:r>
        </a:p>
        <a:p>
          <a:r>
            <a:rPr lang="en-GB" sz="1100"/>
            <a:t>Overall		19,948</a:t>
          </a:r>
        </a:p>
      </xdr:txBody>
    </xdr:sp>
    <xdr:clientData/>
  </xdr:twoCellAnchor>
  <xdr:twoCellAnchor>
    <xdr:from>
      <xdr:col>10</xdr:col>
      <xdr:colOff>276533</xdr:colOff>
      <xdr:row>99</xdr:row>
      <xdr:rowOff>122902</xdr:rowOff>
    </xdr:from>
    <xdr:to>
      <xdr:col>11</xdr:col>
      <xdr:colOff>1044677</xdr:colOff>
      <xdr:row>105</xdr:row>
      <xdr:rowOff>174112</xdr:rowOff>
    </xdr:to>
    <xdr:sp macro="" textlink="">
      <xdr:nvSpPr>
        <xdr:cNvPr id="47" name="TextBox 46"/>
        <xdr:cNvSpPr txBox="1"/>
      </xdr:nvSpPr>
      <xdr:spPr>
        <a:xfrm>
          <a:off x="9750323" y="18445725"/>
          <a:ext cx="2017660" cy="121879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Proportionally, slightly more people with rectal tumours had quite a bit or a lot of difficulty urinating (5.1%) </a:t>
          </a:r>
          <a:r>
            <a:rPr lang="en-GB" sz="1100" baseline="0">
              <a:solidFill>
                <a:schemeClr val="dk1"/>
              </a:solidFill>
              <a:effectLst/>
              <a:latin typeface="+mn-lt"/>
              <a:ea typeface="+mn-ea"/>
              <a:cs typeface="+mn-cs"/>
            </a:rPr>
            <a:t>compared to other tumour types.</a:t>
          </a:r>
          <a:endParaRPr lang="en-GB">
            <a:effectLst/>
          </a:endParaRPr>
        </a:p>
        <a:p>
          <a:endParaRPr lang="en-GB" sz="1100"/>
        </a:p>
      </xdr:txBody>
    </xdr:sp>
    <xdr:clientData/>
  </xdr:twoCellAnchor>
</xdr:wsDr>
</file>

<file path=xl/drawings/drawing54.xml><?xml version="1.0" encoding="utf-8"?>
<c:userShapes xmlns:c="http://schemas.openxmlformats.org/drawingml/2006/chart">
  <cdr:relSizeAnchor xmlns:cdr="http://schemas.openxmlformats.org/drawingml/2006/chartDrawing">
    <cdr:from>
      <cdr:x>0.15129</cdr:x>
      <cdr:y>0.94696</cdr:y>
    </cdr:from>
    <cdr:to>
      <cdr:x>0.97875</cdr:x>
      <cdr:y>0.99154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62897" y="2201606"/>
          <a:ext cx="3078747" cy="103641"/>
        </a:xfrm>
        <a:prstGeom xmlns:a="http://schemas.openxmlformats.org/drawingml/2006/main" prst="rect">
          <a:avLst/>
        </a:prstGeom>
      </cdr:spPr>
    </cdr:pic>
  </cdr:relSizeAnchor>
</c:userShapes>
</file>

<file path=xl/drawings/drawing55.xml><?xml version="1.0" encoding="utf-8"?>
<c:userShapes xmlns:c="http://schemas.openxmlformats.org/drawingml/2006/chart">
  <cdr:relSizeAnchor xmlns:cdr="http://schemas.openxmlformats.org/drawingml/2006/chartDrawing">
    <cdr:from>
      <cdr:x>0.13085</cdr:x>
      <cdr:y>0.93374</cdr:y>
    </cdr:from>
    <cdr:to>
      <cdr:x>0.95095</cdr:x>
      <cdr:y>0.97832</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491203" y="2170881"/>
          <a:ext cx="3078747" cy="103641"/>
        </a:xfrm>
        <a:prstGeom xmlns:a="http://schemas.openxmlformats.org/drawingml/2006/main" prst="rect">
          <a:avLst/>
        </a:prstGeom>
      </cdr:spPr>
    </cdr:pic>
  </cdr:relSizeAnchor>
</c:userShapes>
</file>

<file path=xl/drawings/drawing56.xml><?xml version="1.0" encoding="utf-8"?>
<c:userShapes xmlns:c="http://schemas.openxmlformats.org/drawingml/2006/chart">
  <cdr:relSizeAnchor xmlns:cdr="http://schemas.openxmlformats.org/drawingml/2006/chartDrawing">
    <cdr:from>
      <cdr:x>0.13903</cdr:x>
      <cdr:y>0.94255</cdr:y>
    </cdr:from>
    <cdr:to>
      <cdr:x>0.95914</cdr:x>
      <cdr:y>0.98713</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21929" y="2191364"/>
          <a:ext cx="3078747" cy="103641"/>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0.13376</cdr:x>
      <cdr:y>0.95137</cdr:y>
    </cdr:from>
    <cdr:to>
      <cdr:x>0.95501</cdr:x>
      <cdr:y>0.99594</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01446" y="2211849"/>
          <a:ext cx="3078747" cy="103641"/>
        </a:xfrm>
        <a:prstGeom xmlns:a="http://schemas.openxmlformats.org/drawingml/2006/main" prst="rect">
          <a:avLst/>
        </a:prstGeom>
      </cdr:spPr>
    </cdr:pic>
  </cdr:relSizeAnchor>
</c:userShapes>
</file>

<file path=xl/drawings/drawing58.xml><?xml version="1.0" encoding="utf-8"?>
<c:userShapes xmlns:c="http://schemas.openxmlformats.org/drawingml/2006/chart">
  <cdr:relSizeAnchor xmlns:cdr="http://schemas.openxmlformats.org/drawingml/2006/chartDrawing">
    <cdr:from>
      <cdr:x>0.14303</cdr:x>
      <cdr:y>0.94696</cdr:y>
    </cdr:from>
    <cdr:to>
      <cdr:x>0.97587</cdr:x>
      <cdr:y>0.99335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2170" y="2201606"/>
          <a:ext cx="3098747" cy="107849"/>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0.17335</cdr:x>
      <cdr:y>0.94273</cdr:y>
    </cdr:from>
    <cdr:to>
      <cdr:x>1</cdr:x>
      <cdr:y>0.98892</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44972" y="2191773"/>
          <a:ext cx="3075719" cy="107376"/>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1</xdr:col>
      <xdr:colOff>9526</xdr:colOff>
      <xdr:row>4</xdr:row>
      <xdr:rowOff>27348</xdr:rowOff>
    </xdr:from>
    <xdr:to>
      <xdr:col>9</xdr:col>
      <xdr:colOff>1152526</xdr:colOff>
      <xdr:row>23</xdr:row>
      <xdr:rowOff>81935</xdr:rowOff>
    </xdr:to>
    <xdr:sp macro="" textlink="">
      <xdr:nvSpPr>
        <xdr:cNvPr id="2" name="TextBox 1"/>
        <xdr:cNvSpPr txBox="1"/>
      </xdr:nvSpPr>
      <xdr:spPr>
        <a:xfrm>
          <a:off x="111945" y="682832"/>
          <a:ext cx="11374694" cy="37519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The table below examines the characteristics of the respondents compared with non-respondents.  This presents the information on response rates in a different format and allows comparison of the distribution of the characteristics (age, gender, etc) in the respondents, non-respondents and total approached. See the other worksheets in the response section for more information.</a:t>
          </a:r>
        </a:p>
        <a:p>
          <a:pPr rtl="0"/>
          <a:endParaRPr lang="en-GB" sz="1100" b="0" i="0" u="none" strike="noStrike" baseline="0" smtClean="0">
            <a:solidFill>
              <a:schemeClr val="dk1"/>
            </a:solidFill>
            <a:latin typeface="+mn-lt"/>
            <a:ea typeface="+mn-ea"/>
            <a:cs typeface="+mn-cs"/>
          </a:endParaRPr>
        </a:p>
        <a:p>
          <a:pPr rtl="0"/>
          <a:r>
            <a:rPr lang="en-GB" sz="1100" b="1" i="0" u="none" strike="noStrike" baseline="0" smtClean="0">
              <a:solidFill>
                <a:schemeClr val="dk1"/>
              </a:solidFill>
              <a:latin typeface="+mn-lt"/>
              <a:ea typeface="+mn-ea"/>
              <a:cs typeface="+mn-cs"/>
            </a:rPr>
            <a:t>Key notes</a:t>
          </a:r>
        </a:p>
        <a:p>
          <a:pPr rtl="0"/>
          <a:endParaRPr lang="en-GB" sz="1100" b="1"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The overall response rate was 63.4% (21,802 responses out of 34,467 people approached to take part).  Responses to the questionnaire included all returned surveys that were fully or partially completed (returned blank questionnaires were excluded)</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A higher proportion of respondents were aged 55-64 and 65-74 years whilst a lower proportion were &lt;55 and &gt;75 years (compared to non-respondents)</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A higher proportion of respondents were male and a lower proportion were female (compared to non-respondents)</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The proportions of respondents and non-respondents did not vary by tumour type</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A higher proportion of respondents were white and a lower proportion were non-white (compared to non-respondents)</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A higher proportion of respondents lived in the least deprived areas whilst a lower proportion lived in the most deprived areas (compared to non-respondents)</a:t>
          </a:r>
        </a:p>
      </xdr:txBody>
    </xdr:sp>
    <xdr:clientData/>
  </xdr:twoCellAnchor>
  <xdr:twoCellAnchor>
    <xdr:from>
      <xdr:col>1</xdr:col>
      <xdr:colOff>10242</xdr:colOff>
      <xdr:row>59</xdr:row>
      <xdr:rowOff>0</xdr:rowOff>
    </xdr:from>
    <xdr:to>
      <xdr:col>5</xdr:col>
      <xdr:colOff>153629</xdr:colOff>
      <xdr:row>73</xdr:row>
      <xdr:rowOff>10242</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481372</xdr:colOff>
      <xdr:row>59</xdr:row>
      <xdr:rowOff>0</xdr:rowOff>
    </xdr:from>
    <xdr:to>
      <xdr:col>9</xdr:col>
      <xdr:colOff>1157340</xdr:colOff>
      <xdr:row>72</xdr:row>
      <xdr:rowOff>163872</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10240</xdr:colOff>
      <xdr:row>74</xdr:row>
      <xdr:rowOff>10242</xdr:rowOff>
    </xdr:from>
    <xdr:to>
      <xdr:col>5</xdr:col>
      <xdr:colOff>163871</xdr:colOff>
      <xdr:row>87</xdr:row>
      <xdr:rowOff>184355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542822</xdr:colOff>
      <xdr:row>73</xdr:row>
      <xdr:rowOff>143387</xdr:rowOff>
    </xdr:from>
    <xdr:to>
      <xdr:col>9</xdr:col>
      <xdr:colOff>1167581</xdr:colOff>
      <xdr:row>87</xdr:row>
      <xdr:rowOff>133145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81935</xdr:colOff>
      <xdr:row>89</xdr:row>
      <xdr:rowOff>51210</xdr:rowOff>
    </xdr:from>
    <xdr:to>
      <xdr:col>5</xdr:col>
      <xdr:colOff>174112</xdr:colOff>
      <xdr:row>102</xdr:row>
      <xdr:rowOff>163870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573548</xdr:colOff>
      <xdr:row>89</xdr:row>
      <xdr:rowOff>10242</xdr:rowOff>
    </xdr:from>
    <xdr:to>
      <xdr:col>9</xdr:col>
      <xdr:colOff>1167580</xdr:colOff>
      <xdr:row>102</xdr:row>
      <xdr:rowOff>163871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0.12927</cdr:x>
      <cdr:y>0.94696</cdr:y>
    </cdr:from>
    <cdr:to>
      <cdr:x>0.95592</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80962" y="2201606"/>
          <a:ext cx="3075719" cy="107376"/>
        </a:xfrm>
        <a:prstGeom xmlns:a="http://schemas.openxmlformats.org/drawingml/2006/main" prst="rect">
          <a:avLst/>
        </a:prstGeom>
      </cdr:spPr>
    </cdr:pic>
  </cdr:relSizeAnchor>
</c:userShapes>
</file>

<file path=xl/drawings/drawing61.xml><?xml version="1.0" encoding="utf-8"?>
<c:userShapes xmlns:c="http://schemas.openxmlformats.org/drawingml/2006/chart">
  <cdr:relSizeAnchor xmlns:cdr="http://schemas.openxmlformats.org/drawingml/2006/chartDrawing">
    <cdr:from>
      <cdr:x>0.15679</cdr:x>
      <cdr:y>0.94696</cdr:y>
    </cdr:from>
    <cdr:to>
      <cdr:x>0.98345</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83381" y="2201607"/>
          <a:ext cx="3075719" cy="107376"/>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0.14303</cdr:x>
      <cdr:y>0.95137</cdr:y>
    </cdr:from>
    <cdr:to>
      <cdr:x>0.9705</cdr:x>
      <cdr:y>0.99594</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32171" y="2211849"/>
          <a:ext cx="3078747" cy="103641"/>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0.12651</cdr:x>
      <cdr:y>0.94255</cdr:y>
    </cdr:from>
    <cdr:to>
      <cdr:x>0.95398</cdr:x>
      <cdr:y>0.98713</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470719" y="2191364"/>
          <a:ext cx="3078747" cy="103641"/>
        </a:xfrm>
        <a:prstGeom xmlns:a="http://schemas.openxmlformats.org/drawingml/2006/main" prst="rect">
          <a:avLst/>
        </a:prstGeom>
      </cdr:spPr>
    </cdr:pic>
  </cdr:relSizeAnchor>
</c:userShapes>
</file>

<file path=xl/drawings/drawing64.xml><?xml version="1.0" encoding="utf-8"?>
<c:userShapes xmlns:c="http://schemas.openxmlformats.org/drawingml/2006/chart">
  <cdr:relSizeAnchor xmlns:cdr="http://schemas.openxmlformats.org/drawingml/2006/chartDrawing">
    <cdr:from>
      <cdr:x>0.13613</cdr:x>
      <cdr:y>0.93788</cdr:y>
    </cdr:from>
    <cdr:to>
      <cdr:x>0.95521</cdr:x>
      <cdr:y>0.98265</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11687" y="2170881"/>
          <a:ext cx="3078747" cy="103641"/>
        </a:xfrm>
        <a:prstGeom xmlns:a="http://schemas.openxmlformats.org/drawingml/2006/main" prst="rect">
          <a:avLst/>
        </a:prstGeom>
      </cdr:spPr>
    </cdr:pic>
  </cdr:relSizeAnchor>
</c:userShapes>
</file>

<file path=xl/drawings/drawing65.xml><?xml version="1.0" encoding="utf-8"?>
<c:userShapes xmlns:c="http://schemas.openxmlformats.org/drawingml/2006/chart">
  <cdr:relSizeAnchor xmlns:cdr="http://schemas.openxmlformats.org/drawingml/2006/chartDrawing">
    <cdr:from>
      <cdr:x>0.14028</cdr:x>
      <cdr:y>0.94696</cdr:y>
    </cdr:from>
    <cdr:to>
      <cdr:x>0.96774</cdr:x>
      <cdr:y>0.99154</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rot="10800000">
          <a:off x="521929" y="2201606"/>
          <a:ext cx="3078747" cy="103641"/>
        </a:xfrm>
        <a:prstGeom xmlns:a="http://schemas.openxmlformats.org/drawingml/2006/main" prst="rect">
          <a:avLst/>
        </a:prstGeom>
      </cdr:spPr>
    </cdr:pic>
  </cdr:relSizeAnchor>
</c:userShapes>
</file>

<file path=xl/drawings/drawing66.xml><?xml version="1.0" encoding="utf-8"?>
<c:userShapes xmlns:c="http://schemas.openxmlformats.org/drawingml/2006/chart">
  <cdr:relSizeAnchor xmlns:cdr="http://schemas.openxmlformats.org/drawingml/2006/chartDrawing">
    <cdr:from>
      <cdr:x>0.14303</cdr:x>
      <cdr:y>0.94696</cdr:y>
    </cdr:from>
    <cdr:to>
      <cdr:x>0.97587</cdr:x>
      <cdr:y>0.99335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2170" y="2201606"/>
          <a:ext cx="3098747" cy="107849"/>
        </a:xfrm>
        <a:prstGeom xmlns:a="http://schemas.openxmlformats.org/drawingml/2006/main" prst="rect">
          <a:avLst/>
        </a:prstGeom>
      </cdr:spPr>
    </cdr:pic>
  </cdr:relSizeAnchor>
</c:userShapes>
</file>

<file path=xl/drawings/drawing67.xml><?xml version="1.0" encoding="utf-8"?>
<c:userShapes xmlns:c="http://schemas.openxmlformats.org/drawingml/2006/chart">
  <cdr:relSizeAnchor xmlns:cdr="http://schemas.openxmlformats.org/drawingml/2006/chartDrawing">
    <cdr:from>
      <cdr:x>0.17335</cdr:x>
      <cdr:y>0.94273</cdr:y>
    </cdr:from>
    <cdr:to>
      <cdr:x>1</cdr:x>
      <cdr:y>0.98892</cdr:y>
    </cdr:to>
    <cdr:pic>
      <cdr:nvPicPr>
        <cdr:cNvPr id="5" name="Picture 4"/>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44972" y="2191773"/>
          <a:ext cx="3075719" cy="107376"/>
        </a:xfrm>
        <a:prstGeom xmlns:a="http://schemas.openxmlformats.org/drawingml/2006/main" prst="rect">
          <a:avLst/>
        </a:prstGeom>
      </cdr:spPr>
    </cdr:pic>
  </cdr:relSizeAnchor>
</c:userShapes>
</file>

<file path=xl/drawings/drawing68.xml><?xml version="1.0" encoding="utf-8"?>
<c:userShapes xmlns:c="http://schemas.openxmlformats.org/drawingml/2006/chart">
  <cdr:relSizeAnchor xmlns:cdr="http://schemas.openxmlformats.org/drawingml/2006/chartDrawing">
    <cdr:from>
      <cdr:x>0.15679</cdr:x>
      <cdr:y>0.94696</cdr:y>
    </cdr:from>
    <cdr:to>
      <cdr:x>0.98345</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83381" y="2201607"/>
          <a:ext cx="3075719" cy="107376"/>
        </a:xfrm>
        <a:prstGeom xmlns:a="http://schemas.openxmlformats.org/drawingml/2006/main" prst="rect">
          <a:avLst/>
        </a:prstGeom>
      </cdr:spPr>
    </cdr:pic>
  </cdr:relSizeAnchor>
</c:userShapes>
</file>

<file path=xl/drawings/drawing69.xml><?xml version="1.0" encoding="utf-8"?>
<c:userShapes xmlns:c="http://schemas.openxmlformats.org/drawingml/2006/chart">
  <cdr:relSizeAnchor xmlns:cdr="http://schemas.openxmlformats.org/drawingml/2006/chartDrawing">
    <cdr:from>
      <cdr:x>0.12927</cdr:x>
      <cdr:y>0.94696</cdr:y>
    </cdr:from>
    <cdr:to>
      <cdr:x>0.95592</cdr:x>
      <cdr:y>0.99315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80962" y="2201606"/>
          <a:ext cx="3075719" cy="107376"/>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xdr:from>
      <xdr:col>1</xdr:col>
      <xdr:colOff>38101</xdr:colOff>
      <xdr:row>3</xdr:row>
      <xdr:rowOff>71695</xdr:rowOff>
    </xdr:from>
    <xdr:to>
      <xdr:col>8</xdr:col>
      <xdr:colOff>0</xdr:colOff>
      <xdr:row>23</xdr:row>
      <xdr:rowOff>163871</xdr:rowOff>
    </xdr:to>
    <xdr:sp macro="" textlink="">
      <xdr:nvSpPr>
        <xdr:cNvPr id="2" name="TextBox 1"/>
        <xdr:cNvSpPr txBox="1"/>
      </xdr:nvSpPr>
      <xdr:spPr>
        <a:xfrm>
          <a:off x="120036" y="655485"/>
          <a:ext cx="11832303" cy="39431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0" smtClean="0">
              <a:solidFill>
                <a:schemeClr val="dk1"/>
              </a:solidFill>
              <a:latin typeface="+mn-lt"/>
              <a:ea typeface="+mn-ea"/>
              <a:cs typeface="+mn-cs"/>
            </a:rPr>
            <a:t>The table below examined the survey respondents on various characteristics split by tumour type . Knowing the characteristics of the different tumour groups was useful to help interpret the outcome data. Individuals with tumours of the colon accounted for 62% of respondents, 7% were rectosigmoid tumours and 31% were rectal tumours. See other worksheets in the response section for more information.</a:t>
          </a:r>
        </a:p>
        <a:p>
          <a:pPr rtl="0"/>
          <a:endParaRPr lang="en-GB" sz="1100" b="0" i="0" u="none" strike="noStrike" baseline="0" smtClean="0">
            <a:solidFill>
              <a:schemeClr val="dk1"/>
            </a:solidFill>
            <a:latin typeface="+mn-lt"/>
            <a:ea typeface="+mn-ea"/>
            <a:cs typeface="+mn-cs"/>
          </a:endParaRPr>
        </a:p>
        <a:p>
          <a:pPr rtl="0"/>
          <a:r>
            <a:rPr lang="en-GB" sz="1100" b="1" i="0" u="none" strike="noStrike" baseline="0" smtClean="0">
              <a:solidFill>
                <a:schemeClr val="dk1"/>
              </a:solidFill>
              <a:latin typeface="+mn-lt"/>
              <a:ea typeface="+mn-ea"/>
              <a:cs typeface="+mn-cs"/>
            </a:rPr>
            <a:t>Key notes</a:t>
          </a:r>
        </a:p>
        <a:p>
          <a:pPr rtl="0"/>
          <a:r>
            <a:rPr lang="en-GB" sz="1100" b="0" i="0" u="none" strike="noStrike" baseline="0" smtClean="0">
              <a:solidFill>
                <a:schemeClr val="dk1"/>
              </a:solidFill>
              <a:latin typeface="+mn-lt"/>
              <a:ea typeface="+mn-ea"/>
              <a:cs typeface="+mn-cs"/>
            </a:rPr>
            <a:t>▹   Individuals with tumours of the colon tended to be slightly older - a lower proportion of responders were under 65 years old (29%, compared to 37% for rectosigmoid tumours and 39% for rectal tumours). A higher proportion of respondents with tumours of the colon were over 75 years old (35%, compared to 27% for rectosigmoid tumours and 25% for rectal tumours).</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A higher proportion of respondents were male (58% compared to 42% overall). This pattern was reflected across all tumour types, particularly for rectosigmoid and rectal tumours where the proportion of males was much higher than females.</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Around 50% of respondents were from the least and second least deprived areas. This was the case for all tumour types.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Over three-quarters of patients reported they were in remission, 5% said the cancer was still present, 3% said it had returned and 10 % did not respond. The split across tumour types was fairly even.</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10% individuals with tumours of the colon reported having a stoma and 7% said it had been reversed. For rectosigmoid tumours the proportions were 21% with a stoma and 23% reversed, and for rectal tumours 42% said they had a stoma and 31% said it had been reversed.</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55% of respondents with tumours of the colon reported having surgery only, with another 39% reporting that they had surgery combined with chemotherapy and/or radiotherapy treatment. For individuals with rectosigmoid tumours this was  43% and 50% respectively, and for rectal tumours, 30% had surgery only, and 60% had surgery with chemotherapy and/or radiotherapy. </a:t>
          </a:r>
        </a:p>
        <a:p>
          <a:pPr rtl="0"/>
          <a:endParaRPr lang="en-GB" sz="1100" b="0" i="0" u="none" strike="noStrike" baseline="0" smtClean="0">
            <a:solidFill>
              <a:schemeClr val="dk1"/>
            </a:solidFill>
            <a:latin typeface="+mn-lt"/>
            <a:ea typeface="+mn-ea"/>
            <a:cs typeface="+mn-cs"/>
          </a:endParaRPr>
        </a:p>
        <a:p>
          <a:pPr rtl="0"/>
          <a:r>
            <a:rPr lang="en-GB" sz="1100" b="0" i="0" u="none" strike="noStrike" baseline="0" smtClean="0">
              <a:solidFill>
                <a:schemeClr val="dk1"/>
              </a:solidFill>
              <a:latin typeface="+mn-lt"/>
              <a:ea typeface="+mn-ea"/>
              <a:cs typeface="+mn-cs"/>
            </a:rPr>
            <a:t>▹   The split by number of long term conditions was consistent across all 3 tumour sites ,with around 20% of people reporting that they had no other long term conditions around one third reporting that they had one other long term condition, and around 40% stating they had 2 or more long term conditions. </a:t>
          </a:r>
        </a:p>
      </xdr:txBody>
    </xdr:sp>
    <xdr:clientData/>
  </xdr:twoCellAnchor>
  <xdr:twoCellAnchor>
    <xdr:from>
      <xdr:col>1</xdr:col>
      <xdr:colOff>20483</xdr:colOff>
      <xdr:row>76</xdr:row>
      <xdr:rowOff>81937</xdr:rowOff>
    </xdr:from>
    <xdr:to>
      <xdr:col>3</xdr:col>
      <xdr:colOff>1013951</xdr:colOff>
      <xdr:row>85</xdr:row>
      <xdr:rowOff>184354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1266825</xdr:colOff>
      <xdr:row>76</xdr:row>
      <xdr:rowOff>81936</xdr:rowOff>
    </xdr:from>
    <xdr:to>
      <xdr:col>5</xdr:col>
      <xdr:colOff>714375</xdr:colOff>
      <xdr:row>86</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911531</xdr:colOff>
      <xdr:row>76</xdr:row>
      <xdr:rowOff>102421</xdr:rowOff>
    </xdr:from>
    <xdr:to>
      <xdr:col>7</xdr:col>
      <xdr:colOff>1515601</xdr:colOff>
      <xdr:row>86</xdr:row>
      <xdr:rowOff>20485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40967</xdr:colOff>
      <xdr:row>87</xdr:row>
      <xdr:rowOff>0</xdr:rowOff>
    </xdr:from>
    <xdr:to>
      <xdr:col>3</xdr:col>
      <xdr:colOff>1034435</xdr:colOff>
      <xdr:row>96</xdr:row>
      <xdr:rowOff>112661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1257300</xdr:colOff>
      <xdr:row>87</xdr:row>
      <xdr:rowOff>19050</xdr:rowOff>
    </xdr:from>
    <xdr:to>
      <xdr:col>5</xdr:col>
      <xdr:colOff>704850</xdr:colOff>
      <xdr:row>96</xdr:row>
      <xdr:rowOff>104775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921774</xdr:colOff>
      <xdr:row>87</xdr:row>
      <xdr:rowOff>10242</xdr:rowOff>
    </xdr:from>
    <xdr:to>
      <xdr:col>8</xdr:col>
      <xdr:colOff>0</xdr:colOff>
      <xdr:row>96</xdr:row>
      <xdr:rowOff>122903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3</xdr:col>
      <xdr:colOff>993468</xdr:colOff>
      <xdr:row>107</xdr:row>
      <xdr:rowOff>112661</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1266824</xdr:colOff>
      <xdr:row>98</xdr:row>
      <xdr:rowOff>28575</xdr:rowOff>
    </xdr:from>
    <xdr:to>
      <xdr:col>5</xdr:col>
      <xdr:colOff>685799</xdr:colOff>
      <xdr:row>107</xdr:row>
      <xdr:rowOff>123825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942258</xdr:colOff>
      <xdr:row>98</xdr:row>
      <xdr:rowOff>0</xdr:rowOff>
    </xdr:from>
    <xdr:to>
      <xdr:col>8</xdr:col>
      <xdr:colOff>0</xdr:colOff>
      <xdr:row>107</xdr:row>
      <xdr:rowOff>143387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30726</xdr:colOff>
      <xdr:row>33</xdr:row>
      <xdr:rowOff>10243</xdr:rowOff>
    </xdr:from>
    <xdr:to>
      <xdr:col>4</xdr:col>
      <xdr:colOff>2868</xdr:colOff>
      <xdr:row>44</xdr:row>
      <xdr:rowOff>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33</xdr:row>
      <xdr:rowOff>0</xdr:rowOff>
    </xdr:from>
    <xdr:to>
      <xdr:col>8</xdr:col>
      <xdr:colOff>5531</xdr:colOff>
      <xdr:row>43</xdr:row>
      <xdr:rowOff>184355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33</xdr:row>
      <xdr:rowOff>0</xdr:rowOff>
    </xdr:from>
    <xdr:to>
      <xdr:col>12</xdr:col>
      <xdr:colOff>5531</xdr:colOff>
      <xdr:row>43</xdr:row>
      <xdr:rowOff>184355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45</xdr:row>
      <xdr:rowOff>0</xdr:rowOff>
    </xdr:from>
    <xdr:to>
      <xdr:col>4</xdr:col>
      <xdr:colOff>307</xdr:colOff>
      <xdr:row>55</xdr:row>
      <xdr:rowOff>184354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20483</xdr:colOff>
      <xdr:row>6</xdr:row>
      <xdr:rowOff>102418</xdr:rowOff>
    </xdr:from>
    <xdr:to>
      <xdr:col>4</xdr:col>
      <xdr:colOff>30724</xdr:colOff>
      <xdr:row>17</xdr:row>
      <xdr:rowOff>184354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307259</xdr:colOff>
      <xdr:row>7</xdr:row>
      <xdr:rowOff>0</xdr:rowOff>
    </xdr:from>
    <xdr:to>
      <xdr:col>8</xdr:col>
      <xdr:colOff>13111</xdr:colOff>
      <xdr:row>17</xdr:row>
      <xdr:rowOff>184355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19</xdr:row>
      <xdr:rowOff>10242</xdr:rowOff>
    </xdr:from>
    <xdr:to>
      <xdr:col>4</xdr:col>
      <xdr:colOff>10242</xdr:colOff>
      <xdr:row>29</xdr:row>
      <xdr:rowOff>184355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184354</xdr:colOff>
      <xdr:row>6</xdr:row>
      <xdr:rowOff>81936</xdr:rowOff>
    </xdr:from>
    <xdr:to>
      <xdr:col>12</xdr:col>
      <xdr:colOff>0</xdr:colOff>
      <xdr:row>17</xdr:row>
      <xdr:rowOff>184354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19</xdr:row>
      <xdr:rowOff>10242</xdr:rowOff>
    </xdr:from>
    <xdr:to>
      <xdr:col>11</xdr:col>
      <xdr:colOff>1300726</xdr:colOff>
      <xdr:row>30</xdr:row>
      <xdr:rowOff>10243</xdr:rowOff>
    </xdr:to>
    <xdr:sp macro="" textlink="">
      <xdr:nvSpPr>
        <xdr:cNvPr id="17" name="TextBox 16"/>
        <xdr:cNvSpPr txBox="1"/>
      </xdr:nvSpPr>
      <xdr:spPr>
        <a:xfrm>
          <a:off x="4209435" y="3461774"/>
          <a:ext cx="8039920" cy="214056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urinated more frequently than normal in the past week. Overall 76.8% said they did not or only very little, 10.6% said somewhat and 12.7% said they urinated a lot more frequently (2,553 out of 20,157).</a:t>
          </a:r>
          <a:endParaRPr lang="en-GB" sz="1100"/>
        </a:p>
      </xdr:txBody>
    </xdr:sp>
    <xdr:clientData/>
  </xdr:twoCellAnchor>
  <xdr:twoCellAnchor>
    <xdr:from>
      <xdr:col>5</xdr:col>
      <xdr:colOff>143387</xdr:colOff>
      <xdr:row>22</xdr:row>
      <xdr:rowOff>122902</xdr:rowOff>
    </xdr:from>
    <xdr:to>
      <xdr:col>10</xdr:col>
      <xdr:colOff>1106129</xdr:colOff>
      <xdr:row>29</xdr:row>
      <xdr:rowOff>81934</xdr:rowOff>
    </xdr:to>
    <xdr:sp macro="" textlink="">
      <xdr:nvSpPr>
        <xdr:cNvPr id="18" name="TextBox 17"/>
        <xdr:cNvSpPr txBox="1"/>
      </xdr:nvSpPr>
      <xdr:spPr>
        <a:xfrm>
          <a:off x="4301613" y="4158225"/>
          <a:ext cx="6278306" cy="13212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whether they urinated more frequently</a:t>
          </a:r>
        </a:p>
        <a:p>
          <a:endParaRPr lang="en-GB">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12,523	</a:t>
          </a:r>
          <a:endParaRPr lang="en-GB" b="0">
            <a:effectLst/>
          </a:endParaRPr>
        </a:p>
        <a:p>
          <a:r>
            <a:rPr lang="en-GB" sz="1100"/>
            <a:t>Rectosigmoid		1,394</a:t>
          </a:r>
        </a:p>
        <a:p>
          <a:r>
            <a:rPr lang="en-GB" sz="1100"/>
            <a:t>Rectum		6,240</a:t>
          </a:r>
        </a:p>
        <a:p>
          <a:r>
            <a:rPr lang="en-GB" sz="1100"/>
            <a:t>Overall		20,157</a:t>
          </a:r>
        </a:p>
      </xdr:txBody>
    </xdr:sp>
    <xdr:clientData/>
  </xdr:twoCellAnchor>
  <xdr:twoCellAnchor>
    <xdr:from>
      <xdr:col>10</xdr:col>
      <xdr:colOff>1116371</xdr:colOff>
      <xdr:row>21</xdr:row>
      <xdr:rowOff>174113</xdr:rowOff>
    </xdr:from>
    <xdr:to>
      <xdr:col>11</xdr:col>
      <xdr:colOff>1136854</xdr:colOff>
      <xdr:row>29</xdr:row>
      <xdr:rowOff>92177</xdr:rowOff>
    </xdr:to>
    <xdr:sp macro="" textlink="">
      <xdr:nvSpPr>
        <xdr:cNvPr id="19" name="TextBox 18"/>
        <xdr:cNvSpPr txBox="1"/>
      </xdr:nvSpPr>
      <xdr:spPr>
        <a:xfrm>
          <a:off x="10590161" y="4014839"/>
          <a:ext cx="1269999" cy="1474838"/>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Proportionally, slightly more people with rectal tumours reported urinating more frequently (14.6%) compared to other tumour types.</a:t>
          </a:r>
          <a:endParaRPr lang="en-GB">
            <a:effectLst/>
          </a:endParaRPr>
        </a:p>
        <a:p>
          <a:endParaRPr lang="en-GB" sz="1100" baseline="0"/>
        </a:p>
        <a:p>
          <a:endParaRPr lang="en-GB" sz="1100"/>
        </a:p>
      </xdr:txBody>
    </xdr:sp>
    <xdr:clientData/>
  </xdr:twoCellAnchor>
  <xdr:twoCellAnchor>
    <xdr:from>
      <xdr:col>5</xdr:col>
      <xdr:colOff>0</xdr:colOff>
      <xdr:row>45</xdr:row>
      <xdr:rowOff>0</xdr:rowOff>
    </xdr:from>
    <xdr:to>
      <xdr:col>12</xdr:col>
      <xdr:colOff>10242</xdr:colOff>
      <xdr:row>56</xdr:row>
      <xdr:rowOff>10243</xdr:rowOff>
    </xdr:to>
    <xdr:sp macro="" textlink="">
      <xdr:nvSpPr>
        <xdr:cNvPr id="20" name="TextBox 19"/>
        <xdr:cNvSpPr txBox="1"/>
      </xdr:nvSpPr>
      <xdr:spPr>
        <a:xfrm>
          <a:off x="4209435" y="8255000"/>
          <a:ext cx="8060404" cy="2150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were asked to state whether they had any problems leaking urine in the past week. Overall 91.7% said they did not or only very little, 3.7% said somewhat and 4.6% said they had a lot of problems (918 people out of 19,956).</a:t>
          </a:r>
          <a:endParaRPr lang="en-GB" sz="1100"/>
        </a:p>
      </xdr:txBody>
    </xdr:sp>
    <xdr:clientData/>
  </xdr:twoCellAnchor>
  <xdr:twoCellAnchor>
    <xdr:from>
      <xdr:col>5</xdr:col>
      <xdr:colOff>153629</xdr:colOff>
      <xdr:row>48</xdr:row>
      <xdr:rowOff>71694</xdr:rowOff>
    </xdr:from>
    <xdr:to>
      <xdr:col>10</xdr:col>
      <xdr:colOff>512097</xdr:colOff>
      <xdr:row>55</xdr:row>
      <xdr:rowOff>51209</xdr:rowOff>
    </xdr:to>
    <xdr:sp macro="" textlink="">
      <xdr:nvSpPr>
        <xdr:cNvPr id="21" name="TextBox 20"/>
        <xdr:cNvSpPr txBox="1"/>
      </xdr:nvSpPr>
      <xdr:spPr>
        <a:xfrm>
          <a:off x="4311855" y="8910484"/>
          <a:ext cx="5674032" cy="134169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question on whether they leaked urine</a:t>
          </a:r>
        </a:p>
        <a:p>
          <a:endParaRPr lang="en-GB">
            <a:effectLst/>
          </a:endParaRPr>
        </a:p>
        <a:p>
          <a:r>
            <a:rPr lang="en-GB" sz="1100" b="1" u="sng">
              <a:solidFill>
                <a:schemeClr val="dk1"/>
              </a:solidFill>
              <a:effectLst/>
              <a:latin typeface="+mn-lt"/>
              <a:ea typeface="+mn-ea"/>
              <a:cs typeface="+mn-cs"/>
            </a:rPr>
            <a:t>Tumour type</a:t>
          </a:r>
        </a:p>
        <a:p>
          <a:r>
            <a:rPr lang="en-GB" sz="1100" b="0" baseline="0">
              <a:solidFill>
                <a:schemeClr val="dk1"/>
              </a:solidFill>
              <a:effectLst/>
              <a:latin typeface="+mn-lt"/>
              <a:ea typeface="+mn-ea"/>
              <a:cs typeface="+mn-cs"/>
            </a:rPr>
            <a:t>Colon		12,377	</a:t>
          </a:r>
          <a:endParaRPr lang="en-GB" b="0">
            <a:effectLst/>
          </a:endParaRPr>
        </a:p>
        <a:p>
          <a:r>
            <a:rPr lang="en-GB" sz="1100"/>
            <a:t>Rectosigmoid		1,373</a:t>
          </a:r>
        </a:p>
        <a:p>
          <a:r>
            <a:rPr lang="en-GB" sz="1100"/>
            <a:t>Rectum		6,206</a:t>
          </a:r>
        </a:p>
        <a:p>
          <a:r>
            <a:rPr lang="en-GB" sz="1100"/>
            <a:t>Overall		19,956</a:t>
          </a:r>
        </a:p>
      </xdr:txBody>
    </xdr:sp>
    <xdr:clientData/>
  </xdr:twoCellAnchor>
  <xdr:twoCellAnchor>
    <xdr:from>
      <xdr:col>10</xdr:col>
      <xdr:colOff>614516</xdr:colOff>
      <xdr:row>47</xdr:row>
      <xdr:rowOff>122903</xdr:rowOff>
    </xdr:from>
    <xdr:to>
      <xdr:col>11</xdr:col>
      <xdr:colOff>1075404</xdr:colOff>
      <xdr:row>55</xdr:row>
      <xdr:rowOff>40967</xdr:rowOff>
    </xdr:to>
    <xdr:sp macro="" textlink="">
      <xdr:nvSpPr>
        <xdr:cNvPr id="22" name="TextBox 21"/>
        <xdr:cNvSpPr txBox="1"/>
      </xdr:nvSpPr>
      <xdr:spPr>
        <a:xfrm>
          <a:off x="10088306" y="8767097"/>
          <a:ext cx="1710404" cy="1474838"/>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a:p>
          <a:r>
            <a:rPr lang="en-GB" sz="1100" baseline="0">
              <a:solidFill>
                <a:schemeClr val="dk1"/>
              </a:solidFill>
              <a:effectLst/>
              <a:latin typeface="+mn-lt"/>
              <a:ea typeface="+mn-ea"/>
              <a:cs typeface="+mn-cs"/>
            </a:rPr>
            <a:t>Proportionally, slightly more people with rectal tumours reported leaking urine (5.9%) compared to other tumour types.</a:t>
          </a:r>
          <a:endParaRPr lang="en-GB">
            <a:effectLst/>
          </a:endParaRPr>
        </a:p>
        <a:p>
          <a:endParaRPr lang="en-GB" sz="1100" baseline="0"/>
        </a:p>
        <a:p>
          <a:endParaRPr lang="en-GB" sz="1100"/>
        </a:p>
      </xdr:txBody>
    </xdr:sp>
    <xdr:clientData/>
  </xdr:twoCellAnchor>
  <xdr:twoCellAnchor>
    <xdr:from>
      <xdr:col>1</xdr:col>
      <xdr:colOff>1</xdr:colOff>
      <xdr:row>58</xdr:row>
      <xdr:rowOff>184355</xdr:rowOff>
    </xdr:from>
    <xdr:to>
      <xdr:col>4</xdr:col>
      <xdr:colOff>0</xdr:colOff>
      <xdr:row>68</xdr:row>
      <xdr:rowOff>10242</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297016</xdr:colOff>
      <xdr:row>58</xdr:row>
      <xdr:rowOff>174113</xdr:rowOff>
    </xdr:from>
    <xdr:to>
      <xdr:col>8</xdr:col>
      <xdr:colOff>20484</xdr:colOff>
      <xdr:row>68</xdr:row>
      <xdr:rowOff>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20485</xdr:colOff>
      <xdr:row>69</xdr:row>
      <xdr:rowOff>0</xdr:rowOff>
    </xdr:from>
    <xdr:to>
      <xdr:col>4</xdr:col>
      <xdr:colOff>0</xdr:colOff>
      <xdr:row>77</xdr:row>
      <xdr:rowOff>184355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297014</xdr:colOff>
      <xdr:row>68</xdr:row>
      <xdr:rowOff>184355</xdr:rowOff>
    </xdr:from>
    <xdr:to>
      <xdr:col>8</xdr:col>
      <xdr:colOff>10242</xdr:colOff>
      <xdr:row>77</xdr:row>
      <xdr:rowOff>194595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183433</xdr:colOff>
      <xdr:row>59</xdr:row>
      <xdr:rowOff>6452</xdr:rowOff>
    </xdr:from>
    <xdr:to>
      <xdr:col>12</xdr:col>
      <xdr:colOff>10242</xdr:colOff>
      <xdr:row>68</xdr:row>
      <xdr:rowOff>10242</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10242</xdr:colOff>
      <xdr:row>69</xdr:row>
      <xdr:rowOff>10241</xdr:rowOff>
    </xdr:from>
    <xdr:to>
      <xdr:col>12</xdr:col>
      <xdr:colOff>1</xdr:colOff>
      <xdr:row>77</xdr:row>
      <xdr:rowOff>174113</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573548</xdr:colOff>
      <xdr:row>59</xdr:row>
      <xdr:rowOff>61450</xdr:rowOff>
    </xdr:from>
    <xdr:to>
      <xdr:col>11</xdr:col>
      <xdr:colOff>1034436</xdr:colOff>
      <xdr:row>61</xdr:row>
      <xdr:rowOff>92176</xdr:rowOff>
    </xdr:to>
    <xdr:sp macro="" textlink="">
      <xdr:nvSpPr>
        <xdr:cNvPr id="7" name="TextBox 6"/>
        <xdr:cNvSpPr txBox="1"/>
      </xdr:nvSpPr>
      <xdr:spPr>
        <a:xfrm>
          <a:off x="8797822" y="11051047"/>
          <a:ext cx="2959920" cy="419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For those with a stoma, the proportion who were 'quite a bit'  or 'very' embarrassed by the stoma</a:t>
          </a:r>
        </a:p>
      </xdr:txBody>
    </xdr:sp>
    <xdr:clientData/>
  </xdr:twoCellAnchor>
  <xdr:twoCellAnchor>
    <xdr:from>
      <xdr:col>9</xdr:col>
      <xdr:colOff>655484</xdr:colOff>
      <xdr:row>69</xdr:row>
      <xdr:rowOff>174112</xdr:rowOff>
    </xdr:from>
    <xdr:to>
      <xdr:col>11</xdr:col>
      <xdr:colOff>1116372</xdr:colOff>
      <xdr:row>72</xdr:row>
      <xdr:rowOff>10241</xdr:rowOff>
    </xdr:to>
    <xdr:sp macro="" textlink="">
      <xdr:nvSpPr>
        <xdr:cNvPr id="31" name="TextBox 30"/>
        <xdr:cNvSpPr txBox="1"/>
      </xdr:nvSpPr>
      <xdr:spPr>
        <a:xfrm>
          <a:off x="8879758" y="13109677"/>
          <a:ext cx="2959920" cy="419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For those with a stoma, the proportion had 'quite a bit'  or 'very much' difficulty caring for the stoma</a:t>
          </a:r>
        </a:p>
      </xdr:txBody>
    </xdr:sp>
    <xdr:clientData/>
  </xdr:twoCellAnchor>
  <xdr:twoCellAnchor>
    <xdr:from>
      <xdr:col>1</xdr:col>
      <xdr:colOff>1</xdr:colOff>
      <xdr:row>84</xdr:row>
      <xdr:rowOff>184355</xdr:rowOff>
    </xdr:from>
    <xdr:to>
      <xdr:col>4</xdr:col>
      <xdr:colOff>0</xdr:colOff>
      <xdr:row>94</xdr:row>
      <xdr:rowOff>10242</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297016</xdr:colOff>
      <xdr:row>84</xdr:row>
      <xdr:rowOff>174113</xdr:rowOff>
    </xdr:from>
    <xdr:to>
      <xdr:col>8</xdr:col>
      <xdr:colOff>20484</xdr:colOff>
      <xdr:row>94</xdr:row>
      <xdr:rowOff>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20485</xdr:colOff>
      <xdr:row>95</xdr:row>
      <xdr:rowOff>0</xdr:rowOff>
    </xdr:from>
    <xdr:to>
      <xdr:col>4</xdr:col>
      <xdr:colOff>0</xdr:colOff>
      <xdr:row>103</xdr:row>
      <xdr:rowOff>184355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297014</xdr:colOff>
      <xdr:row>94</xdr:row>
      <xdr:rowOff>184355</xdr:rowOff>
    </xdr:from>
    <xdr:to>
      <xdr:col>8</xdr:col>
      <xdr:colOff>10242</xdr:colOff>
      <xdr:row>103</xdr:row>
      <xdr:rowOff>194595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184149</xdr:colOff>
      <xdr:row>85</xdr:row>
      <xdr:rowOff>6452</xdr:rowOff>
    </xdr:from>
    <xdr:to>
      <xdr:col>11</xdr:col>
      <xdr:colOff>1290484</xdr:colOff>
      <xdr:row>97</xdr:row>
      <xdr:rowOff>112661</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573548</xdr:colOff>
      <xdr:row>85</xdr:row>
      <xdr:rowOff>61450</xdr:rowOff>
    </xdr:from>
    <xdr:to>
      <xdr:col>11</xdr:col>
      <xdr:colOff>1034436</xdr:colOff>
      <xdr:row>86</xdr:row>
      <xdr:rowOff>153629</xdr:rowOff>
    </xdr:to>
    <xdr:sp macro="" textlink="">
      <xdr:nvSpPr>
        <xdr:cNvPr id="38" name="TextBox 37"/>
        <xdr:cNvSpPr txBox="1"/>
      </xdr:nvSpPr>
      <xdr:spPr>
        <a:xfrm>
          <a:off x="8797822" y="15854515"/>
          <a:ext cx="2959920" cy="28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Frequency of difficulty with bowel control</a:t>
          </a:r>
        </a:p>
      </xdr:txBody>
    </xdr:sp>
    <xdr:clientData/>
  </xdr:twoCellAnchor>
  <xdr:twoCellAnchor>
    <xdr:from>
      <xdr:col>1</xdr:col>
      <xdr:colOff>10242</xdr:colOff>
      <xdr:row>79</xdr:row>
      <xdr:rowOff>10242</xdr:rowOff>
    </xdr:from>
    <xdr:to>
      <xdr:col>12</xdr:col>
      <xdr:colOff>10242</xdr:colOff>
      <xdr:row>82</xdr:row>
      <xdr:rowOff>61451</xdr:rowOff>
    </xdr:to>
    <xdr:sp macro="" textlink="">
      <xdr:nvSpPr>
        <xdr:cNvPr id="8" name="TextBox 7"/>
        <xdr:cNvSpPr txBox="1"/>
      </xdr:nvSpPr>
      <xdr:spPr>
        <a:xfrm>
          <a:off x="102419" y="14707419"/>
          <a:ext cx="11880646" cy="635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 much larger proportion of people with rectal tumours reported having</a:t>
          </a:r>
          <a:r>
            <a:rPr lang="en-GB" sz="1100" baseline="0"/>
            <a:t> a stoma, particularly compared to colon (42.6% versus 10.0%). However proportionally slightly  fewer  individuals with rectal tumours reported being embarrassed by their stoma and fewer also reported having difficulty caring for it. This suggests there is potentially more  support and advice around stomas and the expectation of having a stoma is higher for people with rectal tumours.</a:t>
          </a:r>
          <a:endParaRPr lang="en-GB" sz="1100"/>
        </a:p>
      </xdr:txBody>
    </xdr:sp>
    <xdr:clientData/>
  </xdr:twoCellAnchor>
  <xdr:twoCellAnchor>
    <xdr:from>
      <xdr:col>8</xdr:col>
      <xdr:colOff>183432</xdr:colOff>
      <xdr:row>98</xdr:row>
      <xdr:rowOff>10242</xdr:rowOff>
    </xdr:from>
    <xdr:to>
      <xdr:col>11</xdr:col>
      <xdr:colOff>1310967</xdr:colOff>
      <xdr:row>104</xdr:row>
      <xdr:rowOff>0</xdr:rowOff>
    </xdr:to>
    <xdr:sp macro="" textlink="">
      <xdr:nvSpPr>
        <xdr:cNvPr id="40" name="TextBox 39"/>
        <xdr:cNvSpPr txBox="1"/>
      </xdr:nvSpPr>
      <xdr:spPr>
        <a:xfrm>
          <a:off x="8325771" y="18210161"/>
          <a:ext cx="3933825" cy="115733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More people with rectal tumours reported difficulty with bowel control. </a:t>
          </a:r>
        </a:p>
        <a:p>
          <a:endParaRPr lang="en-GB" sz="1100"/>
        </a:p>
        <a:p>
          <a:r>
            <a:rPr lang="en-GB" sz="1100"/>
            <a:t>In</a:t>
          </a:r>
          <a:r>
            <a:rPr lang="en-GB" sz="1100" baseline="0"/>
            <a:t> terms of the frequency of problems this was fairly consistent by tumour site with the majority of people saying it varies.</a:t>
          </a:r>
          <a:endParaRPr lang="en-GB" sz="1100"/>
        </a:p>
      </xdr:txBody>
    </xdr:sp>
    <xdr:clientData/>
  </xdr:twoCellAnchor>
</xdr:wsDr>
</file>

<file path=xl/drawings/drawing71.xml><?xml version="1.0" encoding="utf-8"?>
<c:userShapes xmlns:c="http://schemas.openxmlformats.org/drawingml/2006/chart">
  <cdr:relSizeAnchor xmlns:cdr="http://schemas.openxmlformats.org/drawingml/2006/chartDrawing">
    <cdr:from>
      <cdr:x>0.15679</cdr:x>
      <cdr:y>0.95422</cdr:y>
    </cdr:from>
    <cdr:to>
      <cdr:x>0.99191</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83380" y="2218477"/>
          <a:ext cx="3107204" cy="106442"/>
        </a:xfrm>
        <a:prstGeom xmlns:a="http://schemas.openxmlformats.org/drawingml/2006/main" prst="rect">
          <a:avLst/>
        </a:prstGeom>
      </cdr:spPr>
    </cdr:pic>
  </cdr:relSizeAnchor>
</c:userShapes>
</file>

<file path=xl/drawings/drawing72.xml><?xml version="1.0" encoding="utf-8"?>
<c:userShapes xmlns:c="http://schemas.openxmlformats.org/drawingml/2006/chart">
  <cdr:relSizeAnchor xmlns:cdr="http://schemas.openxmlformats.org/drawingml/2006/chartDrawing">
    <cdr:from>
      <cdr:x>0.10629</cdr:x>
      <cdr:y>0.94696</cdr:y>
    </cdr:from>
    <cdr:to>
      <cdr:x>0.93398</cdr:x>
      <cdr:y>0.99274</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99026" y="2201606"/>
          <a:ext cx="3107204" cy="106442"/>
        </a:xfrm>
        <a:prstGeom xmlns:a="http://schemas.openxmlformats.org/drawingml/2006/main" prst="rect">
          <a:avLst/>
        </a:prstGeom>
      </cdr:spPr>
    </cdr:pic>
  </cdr:relSizeAnchor>
</c:userShapes>
</file>

<file path=xl/drawings/drawing73.xml><?xml version="1.0" encoding="utf-8"?>
<c:userShapes xmlns:c="http://schemas.openxmlformats.org/drawingml/2006/chart">
  <cdr:relSizeAnchor xmlns:cdr="http://schemas.openxmlformats.org/drawingml/2006/chartDrawing">
    <cdr:from>
      <cdr:x>0.17231</cdr:x>
      <cdr:y>0.94696</cdr:y>
    </cdr:from>
    <cdr:to>
      <cdr:x>1</cdr:x>
      <cdr:y>0.99274</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46876" y="2201607"/>
          <a:ext cx="3107204" cy="106442"/>
        </a:xfrm>
        <a:prstGeom xmlns:a="http://schemas.openxmlformats.org/drawingml/2006/main" prst="rect">
          <a:avLst/>
        </a:prstGeom>
      </cdr:spPr>
    </cdr:pic>
  </cdr:relSizeAnchor>
</c:userShapes>
</file>

<file path=xl/drawings/drawing74.xml><?xml version="1.0" encoding="utf-8"?>
<c:userShapes xmlns:c="http://schemas.openxmlformats.org/drawingml/2006/chart">
  <cdr:relSizeAnchor xmlns:cdr="http://schemas.openxmlformats.org/drawingml/2006/chartDrawing">
    <cdr:from>
      <cdr:x>0.17116</cdr:x>
      <cdr:y>0.95422</cdr:y>
    </cdr:from>
    <cdr:to>
      <cdr:x>1</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41652" y="2218477"/>
          <a:ext cx="3107204" cy="106442"/>
        </a:xfrm>
        <a:prstGeom xmlns:a="http://schemas.openxmlformats.org/drawingml/2006/main" prst="rect">
          <a:avLst/>
        </a:prstGeom>
      </cdr:spPr>
    </cdr:pic>
  </cdr:relSizeAnchor>
</c:userShapes>
</file>

<file path=xl/drawings/drawing75.xml><?xml version="1.0" encoding="utf-8"?>
<c:userShapes xmlns:c="http://schemas.openxmlformats.org/drawingml/2006/chart">
  <cdr:relSizeAnchor xmlns:cdr="http://schemas.openxmlformats.org/drawingml/2006/chartDrawing">
    <cdr:from>
      <cdr:x>0.14028</cdr:x>
      <cdr:y>0.95137</cdr:y>
    </cdr:from>
    <cdr:to>
      <cdr:x>0.97539</cdr:x>
      <cdr:y>0.99715</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21929" y="2211848"/>
          <a:ext cx="3107204" cy="106442"/>
        </a:xfrm>
        <a:prstGeom xmlns:a="http://schemas.openxmlformats.org/drawingml/2006/main" prst="rect">
          <a:avLst/>
        </a:prstGeom>
      </cdr:spPr>
    </cdr:pic>
  </cdr:relSizeAnchor>
</c:userShapes>
</file>

<file path=xl/drawings/drawing76.xml><?xml version="1.0" encoding="utf-8"?>
<c:userShapes xmlns:c="http://schemas.openxmlformats.org/drawingml/2006/chart">
  <cdr:relSizeAnchor xmlns:cdr="http://schemas.openxmlformats.org/drawingml/2006/chartDrawing">
    <cdr:from>
      <cdr:x>0.14028</cdr:x>
      <cdr:y>0.95137</cdr:y>
    </cdr:from>
    <cdr:to>
      <cdr:x>0.97539</cdr:x>
      <cdr:y>0.99715</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21929" y="2211848"/>
          <a:ext cx="3107204" cy="106442"/>
        </a:xfrm>
        <a:prstGeom xmlns:a="http://schemas.openxmlformats.org/drawingml/2006/main" prst="rect">
          <a:avLst/>
        </a:prstGeom>
      </cdr:spPr>
    </cdr:pic>
  </cdr:relSizeAnchor>
</c:userShapes>
</file>

<file path=xl/drawings/drawing77.xml><?xml version="1.0" encoding="utf-8"?>
<c:userShapes xmlns:c="http://schemas.openxmlformats.org/drawingml/2006/chart">
  <cdr:relSizeAnchor xmlns:cdr="http://schemas.openxmlformats.org/drawingml/2006/chartDrawing">
    <cdr:from>
      <cdr:x>0.16065</cdr:x>
      <cdr:y>0.94673</cdr:y>
    </cdr:from>
    <cdr:to>
      <cdr:x>0.9873</cdr:x>
      <cdr:y>0.99271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3864" y="2191365"/>
          <a:ext cx="3107204" cy="106442"/>
        </a:xfrm>
        <a:prstGeom xmlns:a="http://schemas.openxmlformats.org/drawingml/2006/main" prst="rect">
          <a:avLst/>
        </a:prstGeom>
      </cdr:spPr>
    </cdr:pic>
  </cdr:relSizeAnchor>
</c:userShapes>
</file>

<file path=xl/drawings/drawing78.xml><?xml version="1.0" encoding="utf-8"?>
<c:userShapes xmlns:c="http://schemas.openxmlformats.org/drawingml/2006/chart">
  <cdr:relSizeAnchor xmlns:cdr="http://schemas.openxmlformats.org/drawingml/2006/chartDrawing">
    <cdr:from>
      <cdr:x>0.13477</cdr:x>
      <cdr:y>0.95422</cdr:y>
    </cdr:from>
    <cdr:to>
      <cdr:x>0.96989</cdr:x>
      <cdr:y>1</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1445" y="2218477"/>
          <a:ext cx="3107204" cy="106442"/>
        </a:xfrm>
        <a:prstGeom xmlns:a="http://schemas.openxmlformats.org/drawingml/2006/main" prst="rect">
          <a:avLst/>
        </a:prstGeom>
      </cdr:spPr>
    </cdr:pic>
  </cdr:relSizeAnchor>
</c:userShapes>
</file>

<file path=xl/drawings/drawing79.xml><?xml version="1.0" encoding="utf-8"?>
<xdr:wsDr xmlns:xdr="http://schemas.openxmlformats.org/drawingml/2006/spreadsheetDrawing" xmlns:a="http://schemas.openxmlformats.org/drawingml/2006/main">
  <xdr:twoCellAnchor>
    <xdr:from>
      <xdr:col>5</xdr:col>
      <xdr:colOff>8398</xdr:colOff>
      <xdr:row>87</xdr:row>
      <xdr:rowOff>110203</xdr:rowOff>
    </xdr:from>
    <xdr:to>
      <xdr:col>11</xdr:col>
      <xdr:colOff>1300726</xdr:colOff>
      <xdr:row>102</xdr:row>
      <xdr:rowOff>2982</xdr:rowOff>
    </xdr:to>
    <xdr:sp macro="" textlink="">
      <xdr:nvSpPr>
        <xdr:cNvPr id="27" name="TextBox 26"/>
        <xdr:cNvSpPr txBox="1"/>
      </xdr:nvSpPr>
      <xdr:spPr>
        <a:xfrm>
          <a:off x="4361323" y="4082128"/>
          <a:ext cx="8178903" cy="275027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Individuals who scored more than 10 on the  SDI-16 indicating that they were in 'social distress', were analysed by age group. The youngest (under 55) and oldest (85+) age groups had higher proportions of people reporting 'social distress'. </a:t>
          </a:r>
          <a:endParaRPr lang="en-GB">
            <a:effectLst/>
          </a:endParaRPr>
        </a:p>
        <a:p>
          <a:endParaRPr lang="en-GB" baseline="0"/>
        </a:p>
      </xdr:txBody>
    </xdr:sp>
    <xdr:clientData/>
  </xdr:twoCellAnchor>
  <xdr:twoCellAnchor>
    <xdr:from>
      <xdr:col>0</xdr:col>
      <xdr:colOff>85725</xdr:colOff>
      <xdr:row>72</xdr:row>
      <xdr:rowOff>190500</xdr:rowOff>
    </xdr:from>
    <xdr:to>
      <xdr:col>4</xdr:col>
      <xdr:colOff>0</xdr:colOff>
      <xdr:row>87</xdr:row>
      <xdr:rowOff>9525</xdr:rowOff>
    </xdr:to>
    <xdr:graphicFrame macro="">
      <xdr:nvGraphicFramePr>
        <xdr:cNvPr id="28"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73</xdr:row>
      <xdr:rowOff>0</xdr:rowOff>
    </xdr:from>
    <xdr:to>
      <xdr:col>8</xdr:col>
      <xdr:colOff>10242</xdr:colOff>
      <xdr:row>86</xdr:row>
      <xdr:rowOff>171450</xdr:rowOff>
    </xdr:to>
    <xdr:graphicFrame macro="">
      <xdr:nvGraphicFramePr>
        <xdr:cNvPr id="29"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73</xdr:row>
      <xdr:rowOff>0</xdr:rowOff>
    </xdr:from>
    <xdr:to>
      <xdr:col>12</xdr:col>
      <xdr:colOff>0</xdr:colOff>
      <xdr:row>86</xdr:row>
      <xdr:rowOff>180975</xdr:rowOff>
    </xdr:to>
    <xdr:graphicFrame macro="">
      <xdr:nvGraphicFramePr>
        <xdr:cNvPr id="3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87</xdr:row>
      <xdr:rowOff>123825</xdr:rowOff>
    </xdr:from>
    <xdr:to>
      <xdr:col>4</xdr:col>
      <xdr:colOff>28575</xdr:colOff>
      <xdr:row>102</xdr:row>
      <xdr:rowOff>9525</xdr:rowOff>
    </xdr:to>
    <xdr:graphicFrame macro="">
      <xdr:nvGraphicFramePr>
        <xdr:cNvPr id="3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30725</xdr:colOff>
      <xdr:row>73</xdr:row>
      <xdr:rowOff>10241</xdr:rowOff>
    </xdr:from>
    <xdr:to>
      <xdr:col>7</xdr:col>
      <xdr:colOff>1290483</xdr:colOff>
      <xdr:row>73</xdr:row>
      <xdr:rowOff>174113</xdr:rowOff>
    </xdr:to>
    <xdr:sp macro="" textlink="">
      <xdr:nvSpPr>
        <xdr:cNvPr id="32" name="TextBox 31"/>
        <xdr:cNvSpPr txBox="1"/>
      </xdr:nvSpPr>
      <xdr:spPr>
        <a:xfrm>
          <a:off x="4383650" y="1315166"/>
          <a:ext cx="3888658" cy="16387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185,   SDI rectosigmoid patients n=1,252,   % in 'social distress' 14.7% </a:t>
          </a:r>
          <a:endParaRPr lang="en-GB" sz="900"/>
        </a:p>
      </xdr:txBody>
    </xdr:sp>
    <xdr:clientData/>
  </xdr:twoCellAnchor>
  <xdr:twoCellAnchor>
    <xdr:from>
      <xdr:col>1</xdr:col>
      <xdr:colOff>71695</xdr:colOff>
      <xdr:row>87</xdr:row>
      <xdr:rowOff>194596</xdr:rowOff>
    </xdr:from>
    <xdr:to>
      <xdr:col>3</xdr:col>
      <xdr:colOff>1259758</xdr:colOff>
      <xdr:row>88</xdr:row>
      <xdr:rowOff>163870</xdr:rowOff>
    </xdr:to>
    <xdr:sp macro="" textlink="">
      <xdr:nvSpPr>
        <xdr:cNvPr id="33" name="TextBox 32"/>
        <xdr:cNvSpPr txBox="1"/>
      </xdr:nvSpPr>
      <xdr:spPr>
        <a:xfrm>
          <a:off x="166945" y="4166521"/>
          <a:ext cx="3816963" cy="15977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2,688,   SDI overall patients n=17,830,   % in 'social distress' 15.0% </a:t>
          </a:r>
          <a:endParaRPr lang="en-GB" sz="900"/>
        </a:p>
      </xdr:txBody>
    </xdr:sp>
    <xdr:clientData/>
  </xdr:twoCellAnchor>
  <xdr:twoCellAnchor>
    <xdr:from>
      <xdr:col>5</xdr:col>
      <xdr:colOff>151785</xdr:colOff>
      <xdr:row>92</xdr:row>
      <xdr:rowOff>174115</xdr:rowOff>
    </xdr:from>
    <xdr:to>
      <xdr:col>10</xdr:col>
      <xdr:colOff>122903</xdr:colOff>
      <xdr:row>100</xdr:row>
      <xdr:rowOff>163872</xdr:rowOff>
    </xdr:to>
    <xdr:sp macro="" textlink="">
      <xdr:nvSpPr>
        <xdr:cNvPr id="34" name="TextBox 33"/>
        <xdr:cNvSpPr txBox="1"/>
      </xdr:nvSpPr>
      <xdr:spPr>
        <a:xfrm>
          <a:off x="4494366" y="17718550"/>
          <a:ext cx="5532489" cy="154653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age for which an SDI score could be generated</a:t>
          </a: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&lt;55years		962	151	    747	1,860</a:t>
          </a:r>
          <a:endParaRPr lang="en-GB">
            <a:effectLst/>
          </a:endParaRPr>
        </a:p>
        <a:p>
          <a:r>
            <a:rPr lang="en-GB" sz="1100" b="0" baseline="0">
              <a:solidFill>
                <a:schemeClr val="dk1"/>
              </a:solidFill>
              <a:effectLst/>
              <a:latin typeface="+mn-lt"/>
              <a:ea typeface="+mn-ea"/>
              <a:cs typeface="+mn-cs"/>
            </a:rPr>
            <a:t>55-64 years	</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2,603	356	    1,643	4,602</a:t>
          </a:r>
          <a:endParaRPr lang="en-GB">
            <a:effectLst/>
          </a:endParaRPr>
        </a:p>
        <a:p>
          <a:r>
            <a:rPr lang="en-GB" sz="1100" b="0" baseline="0">
              <a:solidFill>
                <a:schemeClr val="dk1"/>
              </a:solidFill>
              <a:effectLst/>
              <a:latin typeface="+mn-lt"/>
              <a:ea typeface="+mn-ea"/>
              <a:cs typeface="+mn-cs"/>
            </a:rPr>
            <a:t>65-74 years		4,004	462	    1,962	6,428</a:t>
          </a:r>
        </a:p>
        <a:p>
          <a:r>
            <a:rPr lang="en-GB" sz="1100" b="0" baseline="0">
              <a:solidFill>
                <a:schemeClr val="dk1"/>
              </a:solidFill>
              <a:effectLst/>
              <a:latin typeface="+mn-lt"/>
              <a:ea typeface="+mn-ea"/>
              <a:cs typeface="+mn-cs"/>
            </a:rPr>
            <a:t>75-84 years		2,890	241	    1,020	4,151</a:t>
          </a:r>
          <a:endParaRPr lang="en-GB">
            <a:effectLst/>
          </a:endParaRPr>
        </a:p>
        <a:p>
          <a:r>
            <a:rPr lang="en-GB" sz="1100" b="0" baseline="0">
              <a:solidFill>
                <a:schemeClr val="dk1"/>
              </a:solidFill>
              <a:effectLst/>
              <a:latin typeface="+mn-lt"/>
              <a:ea typeface="+mn-ea"/>
              <a:cs typeface="+mn-cs"/>
            </a:rPr>
            <a:t>85+ years		572	 42	    175	789</a:t>
          </a:r>
          <a:endParaRPr lang="en-GB">
            <a:effectLst/>
          </a:endParaRPr>
        </a:p>
        <a:p>
          <a:r>
            <a:rPr lang="en-GB" sz="1100" b="0" baseline="0">
              <a:solidFill>
                <a:schemeClr val="dk1"/>
              </a:solidFill>
              <a:effectLst/>
              <a:latin typeface="+mn-lt"/>
              <a:ea typeface="+mn-ea"/>
              <a:cs typeface="+mn-cs"/>
            </a:rPr>
            <a:t>	</a:t>
          </a:r>
          <a:endParaRPr lang="en-GB" b="0">
            <a:effectLst/>
          </a:endParaRPr>
        </a:p>
        <a:p>
          <a:endParaRPr lang="en-GB" sz="1100"/>
        </a:p>
      </xdr:txBody>
    </xdr:sp>
    <xdr:clientData/>
  </xdr:twoCellAnchor>
  <xdr:twoCellAnchor>
    <xdr:from>
      <xdr:col>10</xdr:col>
      <xdr:colOff>243963</xdr:colOff>
      <xdr:row>92</xdr:row>
      <xdr:rowOff>174112</xdr:rowOff>
    </xdr:from>
    <xdr:to>
      <xdr:col>11</xdr:col>
      <xdr:colOff>1237432</xdr:colOff>
      <xdr:row>101</xdr:row>
      <xdr:rowOff>102420</xdr:rowOff>
    </xdr:to>
    <xdr:sp macro="" textlink="">
      <xdr:nvSpPr>
        <xdr:cNvPr id="35" name="TextBox 34"/>
        <xdr:cNvSpPr txBox="1"/>
      </xdr:nvSpPr>
      <xdr:spPr>
        <a:xfrm>
          <a:off x="10169013" y="5098537"/>
          <a:ext cx="2307919" cy="164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effectLst/>
          </a:endParaRPr>
        </a:p>
      </xdr:txBody>
    </xdr:sp>
    <xdr:clientData/>
  </xdr:twoCellAnchor>
  <xdr:twoCellAnchor>
    <xdr:from>
      <xdr:col>10</xdr:col>
      <xdr:colOff>399435</xdr:colOff>
      <xdr:row>91</xdr:row>
      <xdr:rowOff>174112</xdr:rowOff>
    </xdr:from>
    <xdr:to>
      <xdr:col>11</xdr:col>
      <xdr:colOff>1085646</xdr:colOff>
      <xdr:row>101</xdr:row>
      <xdr:rowOff>122903</xdr:rowOff>
    </xdr:to>
    <xdr:sp macro="" textlink="">
      <xdr:nvSpPr>
        <xdr:cNvPr id="36" name="TextBox 35"/>
        <xdr:cNvSpPr txBox="1"/>
      </xdr:nvSpPr>
      <xdr:spPr>
        <a:xfrm>
          <a:off x="10303387" y="18066773"/>
          <a:ext cx="1997178" cy="189475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a:p>
          <a:r>
            <a:rPr lang="en-GB" sz="1100" baseline="0"/>
            <a:t>By tumour type, a higher proportion of respondents with rectal tumours reported  'social distress' in the under 55 and 65-74 age groups.</a:t>
          </a:r>
        </a:p>
      </xdr:txBody>
    </xdr:sp>
    <xdr:clientData/>
  </xdr:twoCellAnchor>
  <xdr:twoCellAnchor>
    <xdr:from>
      <xdr:col>5</xdr:col>
      <xdr:colOff>8398</xdr:colOff>
      <xdr:row>27</xdr:row>
      <xdr:rowOff>10242</xdr:rowOff>
    </xdr:from>
    <xdr:to>
      <xdr:col>11</xdr:col>
      <xdr:colOff>1300726</xdr:colOff>
      <xdr:row>41</xdr:row>
      <xdr:rowOff>2982</xdr:rowOff>
    </xdr:to>
    <xdr:sp macro="" textlink="">
      <xdr:nvSpPr>
        <xdr:cNvPr id="13" name="TextBox 12"/>
        <xdr:cNvSpPr txBox="1"/>
      </xdr:nvSpPr>
      <xdr:spPr>
        <a:xfrm>
          <a:off x="4217833" y="5387258"/>
          <a:ext cx="8031522" cy="271709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ysClr val="windowText" lastClr="000000"/>
              </a:solidFill>
              <a:effectLst/>
              <a:latin typeface="+mn-lt"/>
              <a:ea typeface="+mn-ea"/>
              <a:cs typeface="+mn-cs"/>
            </a:rPr>
            <a:t>16 out of 21 items on the SDI make up the SDI-16 sore. A high score of more than 10 is classed as 'social distress'. For the three subscales the following cut-off points were used: everyday living 5, money matters 2 , self and others 3. The cut-off points were derived from previous studies using the SDI. Across tumour types, a higher proportion of people with rectal tumours reported 'social distress' on the SDI-16 (18%, compared to 14% for tumours of the colon and 15% for rectosigmoid tumours). On the three subscales, a higher proportion of people with rectal tumours reported social difficulties compared to other tumour types.</a:t>
          </a:r>
        </a:p>
      </xdr:txBody>
    </xdr:sp>
    <xdr:clientData/>
  </xdr:twoCellAnchor>
  <xdr:twoCellAnchor>
    <xdr:from>
      <xdr:col>0</xdr:col>
      <xdr:colOff>85725</xdr:colOff>
      <xdr:row>12</xdr:row>
      <xdr:rowOff>0</xdr:rowOff>
    </xdr:from>
    <xdr:to>
      <xdr:col>4</xdr:col>
      <xdr:colOff>0</xdr:colOff>
      <xdr:row>26</xdr:row>
      <xdr:rowOff>9525</xdr:rowOff>
    </xdr:to>
    <xdr:graphicFrame macro="">
      <xdr:nvGraphicFramePr>
        <xdr:cNvPr id="1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90333</xdr:colOff>
      <xdr:row>32</xdr:row>
      <xdr:rowOff>174114</xdr:rowOff>
    </xdr:from>
    <xdr:to>
      <xdr:col>10</xdr:col>
      <xdr:colOff>297016</xdr:colOff>
      <xdr:row>40</xdr:row>
      <xdr:rowOff>81938</xdr:rowOff>
    </xdr:to>
    <xdr:sp macro="" textlink="">
      <xdr:nvSpPr>
        <xdr:cNvPr id="20" name="TextBox 19"/>
        <xdr:cNvSpPr txBox="1"/>
      </xdr:nvSpPr>
      <xdr:spPr>
        <a:xfrm>
          <a:off x="4299768" y="6524114"/>
          <a:ext cx="5634909" cy="14645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SDI-16 Social distress	11,031	1,252	   5,547	17,830	</a:t>
          </a:r>
        </a:p>
        <a:p>
          <a:pPr algn="l"/>
          <a:r>
            <a:rPr lang="en-GB" sz="1100" b="0" baseline="0">
              <a:solidFill>
                <a:schemeClr val="dk1"/>
              </a:solidFill>
              <a:effectLst/>
              <a:latin typeface="+mn-lt"/>
              <a:ea typeface="+mn-ea"/>
              <a:cs typeface="+mn-cs"/>
            </a:rPr>
            <a:t>Everyday living subscale	12,422	1,387	   6,226	20,035</a:t>
          </a:r>
        </a:p>
        <a:p>
          <a:pPr algn="l"/>
          <a:r>
            <a:rPr lang="en-GB" sz="1100" b="0" baseline="0">
              <a:solidFill>
                <a:schemeClr val="dk1"/>
              </a:solidFill>
              <a:effectLst/>
              <a:latin typeface="+mn-lt"/>
              <a:ea typeface="+mn-ea"/>
              <a:cs typeface="+mn-cs"/>
            </a:rPr>
            <a:t>Money matters subscale	12,038	1,357	   6,004	19,399</a:t>
          </a:r>
        </a:p>
        <a:p>
          <a:pPr algn="l"/>
          <a:r>
            <a:rPr lang="en-GB" sz="1100" b="0" baseline="0">
              <a:solidFill>
                <a:schemeClr val="dk1"/>
              </a:solidFill>
              <a:effectLst/>
              <a:latin typeface="+mn-lt"/>
              <a:ea typeface="+mn-ea"/>
              <a:cs typeface="+mn-cs"/>
            </a:rPr>
            <a:t>Self and others subscale	12,104	1,365	   6,064	19,533	</a:t>
          </a:r>
          <a:endParaRPr lang="en-GB" b="0">
            <a:effectLst/>
          </a:endParaRPr>
        </a:p>
      </xdr:txBody>
    </xdr:sp>
    <xdr:clientData/>
  </xdr:twoCellAnchor>
  <xdr:twoCellAnchor>
    <xdr:from>
      <xdr:col>10</xdr:col>
      <xdr:colOff>243963</xdr:colOff>
      <xdr:row>31</xdr:row>
      <xdr:rowOff>174112</xdr:rowOff>
    </xdr:from>
    <xdr:to>
      <xdr:col>11</xdr:col>
      <xdr:colOff>1237432</xdr:colOff>
      <xdr:row>40</xdr:row>
      <xdr:rowOff>102420</xdr:rowOff>
    </xdr:to>
    <xdr:sp macro="" textlink="">
      <xdr:nvSpPr>
        <xdr:cNvPr id="21" name="TextBox 20"/>
        <xdr:cNvSpPr txBox="1"/>
      </xdr:nvSpPr>
      <xdr:spPr>
        <a:xfrm>
          <a:off x="10147915" y="17718547"/>
          <a:ext cx="2304436" cy="1679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effectLst/>
          </a:endParaRPr>
        </a:p>
      </xdr:txBody>
    </xdr:sp>
    <xdr:clientData/>
  </xdr:twoCellAnchor>
  <xdr:twoCellAnchor>
    <xdr:from>
      <xdr:col>10</xdr:col>
      <xdr:colOff>399435</xdr:colOff>
      <xdr:row>33</xdr:row>
      <xdr:rowOff>40967</xdr:rowOff>
    </xdr:from>
    <xdr:to>
      <xdr:col>11</xdr:col>
      <xdr:colOff>1085646</xdr:colOff>
      <xdr:row>40</xdr:row>
      <xdr:rowOff>122903</xdr:rowOff>
    </xdr:to>
    <xdr:sp macro="" textlink="">
      <xdr:nvSpPr>
        <xdr:cNvPr id="22" name="TextBox 21"/>
        <xdr:cNvSpPr txBox="1"/>
      </xdr:nvSpPr>
      <xdr:spPr>
        <a:xfrm>
          <a:off x="10303387" y="6585564"/>
          <a:ext cx="1997178" cy="144411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The largest difference by tumour type was for the money matters subscale where 14% of those with tumours of the colon reported a high score, compared with 19% of people with rectal tumours.</a:t>
          </a:r>
        </a:p>
      </xdr:txBody>
    </xdr:sp>
    <xdr:clientData/>
  </xdr:twoCellAnchor>
  <xdr:twoCellAnchor>
    <xdr:from>
      <xdr:col>0</xdr:col>
      <xdr:colOff>71694</xdr:colOff>
      <xdr:row>6</xdr:row>
      <xdr:rowOff>81935</xdr:rowOff>
    </xdr:from>
    <xdr:to>
      <xdr:col>11</xdr:col>
      <xdr:colOff>1290484</xdr:colOff>
      <xdr:row>7</xdr:row>
      <xdr:rowOff>122904</xdr:rowOff>
    </xdr:to>
    <xdr:sp macro="" textlink="">
      <xdr:nvSpPr>
        <xdr:cNvPr id="2" name="TextBox 1"/>
        <xdr:cNvSpPr txBox="1"/>
      </xdr:nvSpPr>
      <xdr:spPr>
        <a:xfrm>
          <a:off x="71694" y="1229032"/>
          <a:ext cx="12433709" cy="24580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Social Difficulties inventory (SDI) was used to assess a number of problems that cancer survivors may have experienced during the previous month related to aspects of life around family, social activities, finances and work. Respondents rated themselves on a four-point scale ranging from "no difficulties" to "very much" with the additional option to say "does not apply". </a:t>
          </a:r>
          <a:r>
            <a:rPr lang="en-GB" sz="1050" i="1" baseline="0"/>
            <a:t>SDI reference-  Wright E, Kiely M, Johnston C, Smith A, Cull A, Selby P. Development and evaluation of an instrument to assess social difficulties in routine oncology practice. Qual Life Res 2005; 14(373):386</a:t>
          </a:r>
          <a:endParaRPr lang="en-GB" sz="1050" i="1"/>
        </a:p>
      </xdr:txBody>
    </xdr:sp>
    <xdr:clientData/>
  </xdr:twoCellAnchor>
  <xdr:twoCellAnchor>
    <xdr:from>
      <xdr:col>0</xdr:col>
      <xdr:colOff>81935</xdr:colOff>
      <xdr:row>9</xdr:row>
      <xdr:rowOff>112661</xdr:rowOff>
    </xdr:from>
    <xdr:to>
      <xdr:col>11</xdr:col>
      <xdr:colOff>1300725</xdr:colOff>
      <xdr:row>11</xdr:row>
      <xdr:rowOff>112661</xdr:rowOff>
    </xdr:to>
    <xdr:sp macro="" textlink="">
      <xdr:nvSpPr>
        <xdr:cNvPr id="24" name="TextBox 23">
          <a:hlinkClick xmlns:r="http://schemas.openxmlformats.org/officeDocument/2006/relationships" r:id="rId6" tooltip="SDI subscales"/>
        </xdr:cNvPr>
        <xdr:cNvSpPr txBox="1"/>
      </xdr:nvSpPr>
      <xdr:spPr>
        <a:xfrm>
          <a:off x="81935" y="1894758"/>
          <a:ext cx="12433709" cy="45064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charts below compared the proportion of people with high scores on a set of SDI</a:t>
          </a:r>
          <a:r>
            <a:rPr lang="en-GB" sz="1100" baseline="0"/>
            <a:t> scale</a:t>
          </a:r>
          <a:r>
            <a:rPr lang="en-GB" sz="1100"/>
            <a:t>s by tumour type.</a:t>
          </a:r>
          <a:r>
            <a:rPr lang="en-GB" sz="1100" baseline="0"/>
            <a:t> </a:t>
          </a:r>
          <a:r>
            <a:rPr lang="en-GB" sz="1100"/>
            <a:t>A</a:t>
          </a:r>
          <a:r>
            <a:rPr lang="en-GB" sz="1100" baseline="0"/>
            <a:t> high score is indicative of social difficulty. The SDI-16 score assess responses to 16 questions. The subscales are a sub-set of these 16 questions, and are structured around 3 areas: 'Everyday living,' 'Money matters' and 'Self and others.' See </a:t>
          </a:r>
          <a:r>
            <a:rPr lang="en-GB" sz="1100" u="sng" baseline="0">
              <a:solidFill>
                <a:srgbClr val="0000FF"/>
              </a:solidFill>
            </a:rPr>
            <a:t>context</a:t>
          </a:r>
          <a:r>
            <a:rPr lang="en-GB" sz="1100" baseline="0"/>
            <a:t> worksheet for further information on the subscale questions.</a:t>
          </a:r>
          <a:endParaRPr lang="en-GB" sz="1100"/>
        </a:p>
      </xdr:txBody>
    </xdr:sp>
    <xdr:clientData/>
  </xdr:twoCellAnchor>
  <xdr:twoCellAnchor>
    <xdr:from>
      <xdr:col>5</xdr:col>
      <xdr:colOff>0</xdr:colOff>
      <xdr:row>12</xdr:row>
      <xdr:rowOff>0</xdr:rowOff>
    </xdr:from>
    <xdr:to>
      <xdr:col>8</xdr:col>
      <xdr:colOff>6453</xdr:colOff>
      <xdr:row>26</xdr:row>
      <xdr:rowOff>9525</xdr:rowOff>
    </xdr:to>
    <xdr:graphicFrame macro="">
      <xdr:nvGraphicFramePr>
        <xdr:cNvPr id="2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12</xdr:row>
      <xdr:rowOff>0</xdr:rowOff>
    </xdr:from>
    <xdr:to>
      <xdr:col>12</xdr:col>
      <xdr:colOff>6453</xdr:colOff>
      <xdr:row>26</xdr:row>
      <xdr:rowOff>9525</xdr:rowOff>
    </xdr:to>
    <xdr:graphicFrame macro="">
      <xdr:nvGraphicFramePr>
        <xdr:cNvPr id="2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27</xdr:row>
      <xdr:rowOff>0</xdr:rowOff>
    </xdr:from>
    <xdr:to>
      <xdr:col>4</xdr:col>
      <xdr:colOff>6452</xdr:colOff>
      <xdr:row>41</xdr:row>
      <xdr:rowOff>9524</xdr:rowOff>
    </xdr:to>
    <xdr:graphicFrame macro="">
      <xdr:nvGraphicFramePr>
        <xdr:cNvPr id="37"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47</xdr:row>
      <xdr:rowOff>0</xdr:rowOff>
    </xdr:from>
    <xdr:to>
      <xdr:col>4</xdr:col>
      <xdr:colOff>20484</xdr:colOff>
      <xdr:row>58</xdr:row>
      <xdr:rowOff>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43</xdr:row>
      <xdr:rowOff>81936</xdr:rowOff>
    </xdr:from>
    <xdr:to>
      <xdr:col>11</xdr:col>
      <xdr:colOff>1310967</xdr:colOff>
      <xdr:row>46</xdr:row>
      <xdr:rowOff>112661</xdr:rowOff>
    </xdr:to>
    <xdr:sp macro="" textlink="">
      <xdr:nvSpPr>
        <xdr:cNvPr id="42" name="TextBox 41"/>
        <xdr:cNvSpPr txBox="1"/>
      </xdr:nvSpPr>
      <xdr:spPr>
        <a:xfrm>
          <a:off x="92177" y="8623710"/>
          <a:ext cx="12433709" cy="61451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charts below considers the 5 additional questions which form the rest of the social difficulties inventory (21 questions in total), that do not form part of the SD-16 score or any of the three subscale. Responses</a:t>
          </a:r>
          <a:r>
            <a:rPr lang="en-GB" sz="1100" baseline="0"/>
            <a:t> of 'no difficulty' or' a little difficulty' were combined as positive outcomes, and 'quite a bit' of difficulty and 'very much' difficulty were combined as negative outcomes. Where the respondents said that the statement did not apply to them, these were not included.</a:t>
          </a:r>
          <a:endParaRPr lang="en-GB" sz="1100"/>
        </a:p>
      </xdr:txBody>
    </xdr:sp>
    <xdr:clientData/>
  </xdr:twoCellAnchor>
  <xdr:twoCellAnchor>
    <xdr:from>
      <xdr:col>8</xdr:col>
      <xdr:colOff>174113</xdr:colOff>
      <xdr:row>58</xdr:row>
      <xdr:rowOff>174113</xdr:rowOff>
    </xdr:from>
    <xdr:to>
      <xdr:col>11</xdr:col>
      <xdr:colOff>1300726</xdr:colOff>
      <xdr:row>69</xdr:row>
      <xdr:rowOff>184355</xdr:rowOff>
    </xdr:to>
    <xdr:sp macro="" textlink="">
      <xdr:nvSpPr>
        <xdr:cNvPr id="3" name="TextBox 2"/>
        <xdr:cNvSpPr txBox="1"/>
      </xdr:nvSpPr>
      <xdr:spPr>
        <a:xfrm>
          <a:off x="8316452" y="11665565"/>
          <a:ext cx="3932903" cy="215080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Difficulty with sexual matters and plans to travel had the highest proportions of people responding 'quite a bit' or 'very much' difficulty. </a:t>
          </a:r>
        </a:p>
        <a:p>
          <a:endParaRPr lang="en-GB" sz="1100"/>
        </a:p>
        <a:p>
          <a:r>
            <a:rPr lang="en-GB" sz="1100"/>
            <a:t>On</a:t>
          </a:r>
          <a:r>
            <a:rPr lang="en-GB" sz="1100" baseline="0"/>
            <a:t> both of these questions the difference between tumours of the colon and rectal tumours was the largest. For sexual matters, 20% more people with rectal tumours reported difficulties compared to those with tumours of the colon. For plans to travel, this difference was 6%.</a:t>
          </a:r>
          <a:endParaRPr lang="en-GB" sz="1100"/>
        </a:p>
      </xdr:txBody>
    </xdr:sp>
    <xdr:clientData/>
  </xdr:twoCellAnchor>
  <xdr:twoCellAnchor>
    <xdr:from>
      <xdr:col>5</xdr:col>
      <xdr:colOff>0</xdr:colOff>
      <xdr:row>47</xdr:row>
      <xdr:rowOff>0</xdr:rowOff>
    </xdr:from>
    <xdr:to>
      <xdr:col>8</xdr:col>
      <xdr:colOff>20485</xdr:colOff>
      <xdr:row>58</xdr:row>
      <xdr:rowOff>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11</xdr:col>
      <xdr:colOff>1300726</xdr:colOff>
      <xdr:row>58</xdr:row>
      <xdr:rowOff>30725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59</xdr:row>
      <xdr:rowOff>0</xdr:rowOff>
    </xdr:from>
    <xdr:to>
      <xdr:col>4</xdr:col>
      <xdr:colOff>20484</xdr:colOff>
      <xdr:row>70</xdr:row>
      <xdr:rowOff>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59</xdr:row>
      <xdr:rowOff>0</xdr:rowOff>
    </xdr:from>
    <xdr:to>
      <xdr:col>8</xdr:col>
      <xdr:colOff>20485</xdr:colOff>
      <xdr:row>70</xdr:row>
      <xdr:rowOff>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62802</xdr:colOff>
      <xdr:row>9</xdr:row>
      <xdr:rowOff>10467</xdr:rowOff>
    </xdr:from>
    <xdr:to>
      <xdr:col>12</xdr:col>
      <xdr:colOff>2016</xdr:colOff>
      <xdr:row>9</xdr:row>
      <xdr:rowOff>3113548</xdr:rowOff>
    </xdr:to>
    <xdr:sp macro="" textlink="">
      <xdr:nvSpPr>
        <xdr:cNvPr id="13" name="TextBox 12"/>
        <xdr:cNvSpPr txBox="1"/>
      </xdr:nvSpPr>
      <xdr:spPr>
        <a:xfrm>
          <a:off x="154979" y="2130548"/>
          <a:ext cx="12106634" cy="310308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oneCellAnchor>
    <xdr:from>
      <xdr:col>1</xdr:col>
      <xdr:colOff>237143</xdr:colOff>
      <xdr:row>9</xdr:row>
      <xdr:rowOff>204837</xdr:rowOff>
    </xdr:from>
    <xdr:ext cx="6071890" cy="2693629"/>
    <xdr:pic>
      <xdr:nvPicPr>
        <xdr:cNvPr id="11" name="Picture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9320" y="2324918"/>
          <a:ext cx="6071890" cy="26936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245806</xdr:colOff>
      <xdr:row>9</xdr:row>
      <xdr:rowOff>259198</xdr:rowOff>
    </xdr:from>
    <xdr:ext cx="4916129" cy="2680238"/>
    <xdr:sp macro="" textlink="">
      <xdr:nvSpPr>
        <xdr:cNvPr id="4" name="TextBox 3"/>
        <xdr:cNvSpPr txBox="1"/>
      </xdr:nvSpPr>
      <xdr:spPr>
        <a:xfrm>
          <a:off x="7077177" y="2276859"/>
          <a:ext cx="4916129" cy="26802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aseline="0"/>
            <a:t>EQ5D u</a:t>
          </a:r>
          <a:r>
            <a:rPr lang="en-GB" sz="1100"/>
            <a:t>tility scores are</a:t>
          </a:r>
          <a:r>
            <a:rPr lang="en-GB" sz="1100" baseline="0"/>
            <a:t>  generated from the responses to the 5 domains. This is done through matching the  5 digit profile created from responses to the questions against a standard utility score list </a:t>
          </a:r>
          <a:r>
            <a:rPr lang="en-GB" sz="1100" i="1" baseline="0"/>
            <a:t>(http://www.euroqol.org/home.html).</a:t>
          </a:r>
        </a:p>
        <a:p>
          <a:endParaRPr lang="en-GB" sz="1100" baseline="0"/>
        </a:p>
        <a:p>
          <a:r>
            <a:rPr lang="en-GB" sz="1100" baseline="0"/>
            <a:t>Utility scores range from -0.594 (worst outcome) up to 1 (best outcome).</a:t>
          </a:r>
          <a:endParaRPr lang="en-GB" sz="1100"/>
        </a:p>
        <a:p>
          <a:endParaRPr lang="en-GB" sz="1100"/>
        </a:p>
        <a:p>
          <a:r>
            <a:rPr lang="en-GB" sz="1100"/>
            <a:t>The distributions in</a:t>
          </a:r>
          <a:r>
            <a:rPr lang="en-GB" sz="1100" baseline="0"/>
            <a:t> the charts opposite show that the data was skewed for each tumour type ,with a large proportion of responses being on the far right of the chart with a score of 1 which is classed as 'perfect health.' As a result of this, the data was examined  looking at the % of people in 'perfect health' (i.e. a score of 1 on all dimensions).</a:t>
          </a:r>
        </a:p>
        <a:p>
          <a:endParaRPr lang="en-GB" sz="1100" baseline="0"/>
        </a:p>
        <a:p>
          <a:r>
            <a:rPr lang="en-GB" sz="1100" baseline="0"/>
            <a:t>21,802 individuals responded to the survey, however the survey was only partially complete in some cases. 20,794 individuals completed the EQ-5D section of the survey.</a:t>
          </a:r>
          <a:endParaRPr lang="en-GB" sz="1100"/>
        </a:p>
      </xdr:txBody>
    </xdr:sp>
    <xdr:clientData/>
  </xdr:oneCellAnchor>
  <xdr:twoCellAnchor>
    <xdr:from>
      <xdr:col>5</xdr:col>
      <xdr:colOff>20935</xdr:colOff>
      <xdr:row>35</xdr:row>
      <xdr:rowOff>10468</xdr:rowOff>
    </xdr:from>
    <xdr:to>
      <xdr:col>11</xdr:col>
      <xdr:colOff>1300727</xdr:colOff>
      <xdr:row>49</xdr:row>
      <xdr:rowOff>40969</xdr:rowOff>
    </xdr:to>
    <xdr:sp macro="" textlink="">
      <xdr:nvSpPr>
        <xdr:cNvPr id="2" name="TextBox 1"/>
        <xdr:cNvSpPr txBox="1"/>
      </xdr:nvSpPr>
      <xdr:spPr>
        <a:xfrm>
          <a:off x="4230370" y="11604339"/>
          <a:ext cx="8018986" cy="275485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These  charts show the number and proportion of EQ-5D respondents in each age  group that reported 'perfect' health. For people with tumours of the colon for example, 2,001 respondents in the 65-74 age  group reported 'perfect' health. This equates to 42.8% of 65-74 year olds with tumours of the colon that responded to the EQ-5D section of the survey </a:t>
          </a:r>
          <a:r>
            <a:rPr lang="en-GB" sz="1100" baseline="0">
              <a:solidFill>
                <a:schemeClr val="dk1"/>
              </a:solidFill>
              <a:effectLst/>
              <a:latin typeface="+mn-lt"/>
              <a:ea typeface="+mn-ea"/>
              <a:cs typeface="+mn-cs"/>
            </a:rPr>
            <a:t>reporting 'perfect' health (2,001/4,673)</a:t>
          </a:r>
          <a:r>
            <a:rPr lang="en-GB" sz="1100" baseline="0"/>
            <a:t>. Across the three tumour types, the age group with the highest proportion respondents reporting 'perfect' health was the 65-74 year olds. </a:t>
          </a:r>
          <a:endParaRPr lang="en-GB" sz="1100"/>
        </a:p>
      </xdr:txBody>
    </xdr:sp>
    <xdr:clientData/>
  </xdr:twoCellAnchor>
  <xdr:twoCellAnchor>
    <xdr:from>
      <xdr:col>5</xdr:col>
      <xdr:colOff>0</xdr:colOff>
      <xdr:row>68</xdr:row>
      <xdr:rowOff>1</xdr:rowOff>
    </xdr:from>
    <xdr:to>
      <xdr:col>12</xdr:col>
      <xdr:colOff>10242</xdr:colOff>
      <xdr:row>81</xdr:row>
      <xdr:rowOff>184354</xdr:rowOff>
    </xdr:to>
    <xdr:sp macro="" textlink="">
      <xdr:nvSpPr>
        <xdr:cNvPr id="49" name="TextBox 48"/>
        <xdr:cNvSpPr txBox="1"/>
      </xdr:nvSpPr>
      <xdr:spPr>
        <a:xfrm>
          <a:off x="4209435" y="17851695"/>
          <a:ext cx="8060404" cy="27141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 this section, the proportion of</a:t>
          </a:r>
          <a:r>
            <a:rPr lang="en-GB" sz="1100" baseline="0"/>
            <a:t> males and females reporting 'perfect' heath were compared across the three tumour sites. For colon and rectosigmoid tumours, the proportion of males reporting 'perfect' health was higher than females. There was no difference  by gender in the proportion of people reporting 'perfect' health for those with rectal tumours. </a:t>
          </a:r>
        </a:p>
        <a:p>
          <a:endParaRPr lang="en-GB" sz="1100" baseline="0"/>
        </a:p>
      </xdr:txBody>
    </xdr:sp>
    <xdr:clientData/>
  </xdr:twoCellAnchor>
  <xdr:twoCellAnchor>
    <xdr:from>
      <xdr:col>1</xdr:col>
      <xdr:colOff>0</xdr:colOff>
      <xdr:row>20</xdr:row>
      <xdr:rowOff>0</xdr:rowOff>
    </xdr:from>
    <xdr:to>
      <xdr:col>4</xdr:col>
      <xdr:colOff>10242</xdr:colOff>
      <xdr:row>34</xdr:row>
      <xdr:rowOff>10242</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20</xdr:row>
      <xdr:rowOff>0</xdr:rowOff>
    </xdr:from>
    <xdr:to>
      <xdr:col>8</xdr:col>
      <xdr:colOff>20484</xdr:colOff>
      <xdr:row>34</xdr:row>
      <xdr:rowOff>10242</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20</xdr:row>
      <xdr:rowOff>0</xdr:rowOff>
    </xdr:from>
    <xdr:to>
      <xdr:col>12</xdr:col>
      <xdr:colOff>0</xdr:colOff>
      <xdr:row>34</xdr:row>
      <xdr:rowOff>30726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0</xdr:rowOff>
    </xdr:from>
    <xdr:to>
      <xdr:col>4</xdr:col>
      <xdr:colOff>0</xdr:colOff>
      <xdr:row>49</xdr:row>
      <xdr:rowOff>40968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53</xdr:row>
      <xdr:rowOff>0</xdr:rowOff>
    </xdr:from>
    <xdr:to>
      <xdr:col>4</xdr:col>
      <xdr:colOff>10242</xdr:colOff>
      <xdr:row>67</xdr:row>
      <xdr:rowOff>10242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53</xdr:row>
      <xdr:rowOff>0</xdr:rowOff>
    </xdr:from>
    <xdr:to>
      <xdr:col>8</xdr:col>
      <xdr:colOff>10242</xdr:colOff>
      <xdr:row>67</xdr:row>
      <xdr:rowOff>10242</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53</xdr:row>
      <xdr:rowOff>0</xdr:rowOff>
    </xdr:from>
    <xdr:to>
      <xdr:col>12</xdr:col>
      <xdr:colOff>0</xdr:colOff>
      <xdr:row>67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xdr:colOff>
      <xdr:row>68</xdr:row>
      <xdr:rowOff>0</xdr:rowOff>
    </xdr:from>
    <xdr:to>
      <xdr:col>3</xdr:col>
      <xdr:colOff>1300727</xdr:colOff>
      <xdr:row>82</xdr:row>
      <xdr:rowOff>10242</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40968</xdr:colOff>
      <xdr:row>20</xdr:row>
      <xdr:rowOff>61452</xdr:rowOff>
    </xdr:from>
    <xdr:to>
      <xdr:col>3</xdr:col>
      <xdr:colOff>1249516</xdr:colOff>
      <xdr:row>21</xdr:row>
      <xdr:rowOff>40968</xdr:rowOff>
    </xdr:to>
    <xdr:sp macro="" textlink="">
      <xdr:nvSpPr>
        <xdr:cNvPr id="5" name="TextBox 4"/>
        <xdr:cNvSpPr txBox="1"/>
      </xdr:nvSpPr>
      <xdr:spPr>
        <a:xfrm>
          <a:off x="133145" y="6196371"/>
          <a:ext cx="3830484" cy="17411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t>'perfect'</a:t>
          </a:r>
          <a:r>
            <a:rPr lang="en-GB" sz="800" baseline="0"/>
            <a:t> health n= 4779,     total colon n= 12920,     % in 'perfect' health 37.0% </a:t>
          </a:r>
          <a:endParaRPr lang="en-GB" sz="900"/>
        </a:p>
      </xdr:txBody>
    </xdr:sp>
    <xdr:clientData/>
  </xdr:twoCellAnchor>
  <xdr:twoCellAnchor>
    <xdr:from>
      <xdr:col>5</xdr:col>
      <xdr:colOff>133146</xdr:colOff>
      <xdr:row>20</xdr:row>
      <xdr:rowOff>61450</xdr:rowOff>
    </xdr:from>
    <xdr:to>
      <xdr:col>7</xdr:col>
      <xdr:colOff>1157339</xdr:colOff>
      <xdr:row>21</xdr:row>
      <xdr:rowOff>81934</xdr:rowOff>
    </xdr:to>
    <xdr:sp macro="" textlink="">
      <xdr:nvSpPr>
        <xdr:cNvPr id="31" name="TextBox 30"/>
        <xdr:cNvSpPr txBox="1"/>
      </xdr:nvSpPr>
      <xdr:spPr>
        <a:xfrm>
          <a:off x="4342581" y="8971934"/>
          <a:ext cx="3646129" cy="2150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00"/>
            <a:t>'perfect'</a:t>
          </a:r>
          <a:r>
            <a:rPr lang="en-GB" sz="800" baseline="0"/>
            <a:t> health n= 529,  total rectosigmoid n= 1461,  % in 'perfect' health 36.2%</a:t>
          </a:r>
          <a:endParaRPr lang="en-GB" sz="900"/>
        </a:p>
      </xdr:txBody>
    </xdr:sp>
    <xdr:clientData/>
  </xdr:twoCellAnchor>
  <xdr:twoCellAnchor>
    <xdr:from>
      <xdr:col>9</xdr:col>
      <xdr:colOff>61452</xdr:colOff>
      <xdr:row>20</xdr:row>
      <xdr:rowOff>81936</xdr:rowOff>
    </xdr:from>
    <xdr:to>
      <xdr:col>11</xdr:col>
      <xdr:colOff>1198307</xdr:colOff>
      <xdr:row>21</xdr:row>
      <xdr:rowOff>40967</xdr:rowOff>
    </xdr:to>
    <xdr:sp macro="" textlink="">
      <xdr:nvSpPr>
        <xdr:cNvPr id="32" name="TextBox 31"/>
        <xdr:cNvSpPr txBox="1"/>
      </xdr:nvSpPr>
      <xdr:spPr>
        <a:xfrm>
          <a:off x="8388146" y="6216855"/>
          <a:ext cx="3758790" cy="15362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t>'perfect'</a:t>
          </a:r>
          <a:r>
            <a:rPr lang="en-GB" sz="800" baseline="0"/>
            <a:t> health n= 1864,   total rectum n= 6413,   % in 'perfect' health 29.1%</a:t>
          </a:r>
          <a:endParaRPr lang="en-GB" sz="900"/>
        </a:p>
      </xdr:txBody>
    </xdr:sp>
    <xdr:clientData/>
  </xdr:twoCellAnchor>
  <xdr:twoCellAnchor>
    <xdr:from>
      <xdr:col>1</xdr:col>
      <xdr:colOff>122903</xdr:colOff>
      <xdr:row>35</xdr:row>
      <xdr:rowOff>51210</xdr:rowOff>
    </xdr:from>
    <xdr:to>
      <xdr:col>3</xdr:col>
      <xdr:colOff>1188064</xdr:colOff>
      <xdr:row>36</xdr:row>
      <xdr:rowOff>20485</xdr:rowOff>
    </xdr:to>
    <xdr:sp macro="" textlink="">
      <xdr:nvSpPr>
        <xdr:cNvPr id="33" name="TextBox 32"/>
        <xdr:cNvSpPr txBox="1"/>
      </xdr:nvSpPr>
      <xdr:spPr>
        <a:xfrm>
          <a:off x="215080" y="11798710"/>
          <a:ext cx="3687097" cy="16387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t>'perfect'</a:t>
          </a:r>
          <a:r>
            <a:rPr lang="en-GB" sz="800" baseline="0"/>
            <a:t> health n= 7172,   overall n= 20794,   % in 'perfect' health 34.5% </a:t>
          </a:r>
          <a:endParaRPr lang="en-GB" sz="900"/>
        </a:p>
      </xdr:txBody>
    </xdr:sp>
    <xdr:clientData/>
  </xdr:twoCellAnchor>
  <xdr:twoCellAnchor>
    <xdr:from>
      <xdr:col>5</xdr:col>
      <xdr:colOff>143839</xdr:colOff>
      <xdr:row>40</xdr:row>
      <xdr:rowOff>174113</xdr:rowOff>
    </xdr:from>
    <xdr:to>
      <xdr:col>10</xdr:col>
      <xdr:colOff>248102</xdr:colOff>
      <xdr:row>48</xdr:row>
      <xdr:rowOff>81934</xdr:rowOff>
    </xdr:to>
    <xdr:sp macro="" textlink="">
      <xdr:nvSpPr>
        <xdr:cNvPr id="28" name="TextBox 27"/>
        <xdr:cNvSpPr txBox="1"/>
      </xdr:nvSpPr>
      <xdr:spPr>
        <a:xfrm>
          <a:off x="4353274" y="12771694"/>
          <a:ext cx="5532489" cy="146459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responding to the EQ-5D</a:t>
          </a:r>
        </a:p>
        <a:p>
          <a:endParaRPr lang="en-GB" sz="800">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&lt;55years		1028	166	    805	1,999</a:t>
          </a:r>
          <a:endParaRPr lang="en-GB">
            <a:effectLst/>
          </a:endParaRPr>
        </a:p>
        <a:p>
          <a:r>
            <a:rPr lang="en-GB" sz="1100" b="0" baseline="0">
              <a:solidFill>
                <a:schemeClr val="dk1"/>
              </a:solidFill>
              <a:effectLst/>
              <a:latin typeface="+mn-lt"/>
              <a:ea typeface="+mn-ea"/>
              <a:cs typeface="+mn-cs"/>
            </a:rPr>
            <a:t>55-64 years	</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2,846	373	    1,779	4,998</a:t>
          </a:r>
          <a:endParaRPr lang="en-GB">
            <a:effectLst/>
          </a:endParaRPr>
        </a:p>
        <a:p>
          <a:r>
            <a:rPr lang="en-GB" sz="1100" b="0" baseline="0">
              <a:solidFill>
                <a:schemeClr val="dk1"/>
              </a:solidFill>
              <a:effectLst/>
              <a:latin typeface="+mn-lt"/>
              <a:ea typeface="+mn-ea"/>
              <a:cs typeface="+mn-cs"/>
            </a:rPr>
            <a:t>65-74 years		4,673	537	    2,287	7,497</a:t>
          </a:r>
        </a:p>
        <a:p>
          <a:r>
            <a:rPr lang="en-GB" sz="1100" b="0" baseline="0">
              <a:solidFill>
                <a:schemeClr val="dk1"/>
              </a:solidFill>
              <a:effectLst/>
              <a:latin typeface="+mn-lt"/>
              <a:ea typeface="+mn-ea"/>
              <a:cs typeface="+mn-cs"/>
            </a:rPr>
            <a:t>75-84 years		3,617	328	    1,317	5,262</a:t>
          </a:r>
          <a:endParaRPr lang="en-GB">
            <a:effectLst/>
          </a:endParaRPr>
        </a:p>
        <a:p>
          <a:r>
            <a:rPr lang="en-GB" sz="1100" b="0" baseline="0">
              <a:solidFill>
                <a:schemeClr val="dk1"/>
              </a:solidFill>
              <a:effectLst/>
              <a:latin typeface="+mn-lt"/>
              <a:ea typeface="+mn-ea"/>
              <a:cs typeface="+mn-cs"/>
            </a:rPr>
            <a:t>85+ years		756	57	    225	1,038</a:t>
          </a:r>
          <a:endParaRPr lang="en-GB">
            <a:effectLst/>
          </a:endParaRPr>
        </a:p>
        <a:p>
          <a:r>
            <a:rPr lang="en-GB" sz="1100" b="0" baseline="0">
              <a:solidFill>
                <a:schemeClr val="dk1"/>
              </a:solidFill>
              <a:effectLst/>
              <a:latin typeface="+mn-lt"/>
              <a:ea typeface="+mn-ea"/>
              <a:cs typeface="+mn-cs"/>
            </a:rPr>
            <a:t>	</a:t>
          </a:r>
          <a:endParaRPr lang="en-GB" b="0">
            <a:effectLst/>
          </a:endParaRPr>
        </a:p>
      </xdr:txBody>
    </xdr:sp>
    <xdr:clientData/>
  </xdr:twoCellAnchor>
  <xdr:twoCellAnchor>
    <xdr:from>
      <xdr:col>6</xdr:col>
      <xdr:colOff>174113</xdr:colOff>
      <xdr:row>16</xdr:row>
      <xdr:rowOff>102421</xdr:rowOff>
    </xdr:from>
    <xdr:to>
      <xdr:col>11</xdr:col>
      <xdr:colOff>1177823</xdr:colOff>
      <xdr:row>16</xdr:row>
      <xdr:rowOff>1177823</xdr:rowOff>
    </xdr:to>
    <xdr:sp macro="" textlink="">
      <xdr:nvSpPr>
        <xdr:cNvPr id="38" name="TextBox 37"/>
        <xdr:cNvSpPr txBox="1"/>
      </xdr:nvSpPr>
      <xdr:spPr>
        <a:xfrm>
          <a:off x="5694516" y="6995244"/>
          <a:ext cx="6431936" cy="107540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patients by tumour type for EQ5D</a:t>
          </a:r>
          <a:endParaRPr lang="en-GB">
            <a:effectLst/>
          </a:endParaRPr>
        </a:p>
        <a:p>
          <a:endParaRPr lang="en-GB" sz="800" b="1" u="sng">
            <a:solidFill>
              <a:schemeClr val="dk1"/>
            </a:solidFill>
            <a:effectLst/>
            <a:latin typeface="+mn-lt"/>
            <a:ea typeface="+mn-ea"/>
            <a:cs typeface="+mn-cs"/>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p>
        <a:p>
          <a:pPr algn="l"/>
          <a:r>
            <a:rPr lang="en-GB" sz="1100" b="0" baseline="0">
              <a:solidFill>
                <a:schemeClr val="dk1"/>
              </a:solidFill>
              <a:effectLst/>
              <a:latin typeface="+mn-lt"/>
              <a:ea typeface="+mn-ea"/>
              <a:cs typeface="+mn-cs"/>
            </a:rPr>
            <a:t>Respondents reporting 'perfect' health	4779	529	   1,864	7,172</a:t>
          </a:r>
          <a:endParaRPr lang="en-GB" b="0">
            <a:effectLst/>
          </a:endParaRPr>
        </a:p>
        <a:p>
          <a:r>
            <a:rPr lang="en-GB" sz="1100"/>
            <a:t>Total EQ-5D</a:t>
          </a:r>
          <a:r>
            <a:rPr lang="en-GB" sz="1100" baseline="0"/>
            <a:t> respondents	</a:t>
          </a:r>
          <a:r>
            <a:rPr lang="en-GB" sz="1100"/>
            <a:t>	12,920	1,461	   6,413	20,794</a:t>
          </a:r>
        </a:p>
        <a:p>
          <a:r>
            <a:rPr lang="en-GB" sz="1100"/>
            <a:t>% reporting 'perfect health'		37.0%	36.2%	   29.1%	34.5%</a:t>
          </a:r>
        </a:p>
      </xdr:txBody>
    </xdr:sp>
    <xdr:clientData/>
  </xdr:twoCellAnchor>
  <xdr:twoCellAnchor>
    <xdr:from>
      <xdr:col>5</xdr:col>
      <xdr:colOff>112662</xdr:colOff>
      <xdr:row>73</xdr:row>
      <xdr:rowOff>30726</xdr:rowOff>
    </xdr:from>
    <xdr:to>
      <xdr:col>10</xdr:col>
      <xdr:colOff>216925</xdr:colOff>
      <xdr:row>78</xdr:row>
      <xdr:rowOff>112660</xdr:rowOff>
    </xdr:to>
    <xdr:sp macro="" textlink="">
      <xdr:nvSpPr>
        <xdr:cNvPr id="30" name="TextBox 29"/>
        <xdr:cNvSpPr txBox="1"/>
      </xdr:nvSpPr>
      <xdr:spPr>
        <a:xfrm>
          <a:off x="4322097" y="18916855"/>
          <a:ext cx="5532489" cy="105491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individuals by tumour type and gender responding to the EQ-5D</a:t>
          </a:r>
          <a:endParaRPr lang="en-GB">
            <a:effectLst/>
          </a:endParaRPr>
        </a:p>
        <a:p>
          <a:endParaRPr lang="en-GB" sz="900">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Male		7,055	929	   4,217	12,201</a:t>
          </a:r>
          <a:endParaRPr lang="en-GB">
            <a:effectLst/>
          </a:endParaRPr>
        </a:p>
        <a:p>
          <a:r>
            <a:rPr lang="en-GB" sz="1100" b="0" baseline="0">
              <a:solidFill>
                <a:schemeClr val="dk1"/>
              </a:solidFill>
              <a:effectLst/>
              <a:latin typeface="+mn-lt"/>
              <a:ea typeface="+mn-ea"/>
              <a:cs typeface="+mn-cs"/>
            </a:rPr>
            <a:t>Female		5,865	532	   2,196	8,593</a:t>
          </a:r>
          <a:endParaRPr lang="en-GB" b="0">
            <a:effectLst/>
          </a:endParaRPr>
        </a:p>
      </xdr:txBody>
    </xdr:sp>
    <xdr:clientData/>
  </xdr:twoCellAnchor>
  <xdr:oneCellAnchor>
    <xdr:from>
      <xdr:col>10</xdr:col>
      <xdr:colOff>523875</xdr:colOff>
      <xdr:row>39</xdr:row>
      <xdr:rowOff>81937</xdr:rowOff>
    </xdr:from>
    <xdr:ext cx="1962150" cy="1799338"/>
    <xdr:sp macro="" textlink="">
      <xdr:nvSpPr>
        <xdr:cNvPr id="3" name="TextBox 2"/>
        <xdr:cNvSpPr txBox="1"/>
      </xdr:nvSpPr>
      <xdr:spPr>
        <a:xfrm>
          <a:off x="10161536" y="12607824"/>
          <a:ext cx="1962150" cy="1799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t>The proportion</a:t>
          </a:r>
          <a:r>
            <a:rPr lang="en-GB" sz="1100" baseline="0"/>
            <a:t> of respondents reporting 'perfect' health was lower across all age groups for individuals with rectal tumours.</a:t>
          </a:r>
        </a:p>
        <a:p>
          <a:endParaRPr lang="en-GB" sz="1100" baseline="0"/>
        </a:p>
        <a:p>
          <a:r>
            <a:rPr lang="en-GB" sz="1100" baseline="0"/>
            <a:t>The oldest age group (85+) had the lowest proportion of people reporting 'perfect' health.</a:t>
          </a:r>
          <a:endParaRPr lang="en-GB" sz="1100"/>
        </a:p>
      </xdr:txBody>
    </xdr:sp>
    <xdr:clientData/>
  </xdr:oneCellAnchor>
  <xdr:twoCellAnchor>
    <xdr:from>
      <xdr:col>10</xdr:col>
      <xdr:colOff>409678</xdr:colOff>
      <xdr:row>72</xdr:row>
      <xdr:rowOff>143387</xdr:rowOff>
    </xdr:from>
    <xdr:to>
      <xdr:col>11</xdr:col>
      <xdr:colOff>1229033</xdr:colOff>
      <xdr:row>81</xdr:row>
      <xdr:rowOff>10242</xdr:rowOff>
    </xdr:to>
    <xdr:sp macro="" textlink="">
      <xdr:nvSpPr>
        <xdr:cNvPr id="6" name="TextBox 5"/>
        <xdr:cNvSpPr txBox="1"/>
      </xdr:nvSpPr>
      <xdr:spPr>
        <a:xfrm>
          <a:off x="10047339" y="18834919"/>
          <a:ext cx="2130323" cy="161822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By tumour site, the national proportion of females  reporting 'perfect' health ranged from 28.7% to 32.7%. For males this varies more widely with 29.3% to 40.5% of male respondents reporting 'perfect' health.</a:t>
          </a:r>
          <a:endParaRPr lang="en-GB" sz="1100"/>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0.0099</cdr:x>
      <cdr:y>0.02166</cdr:y>
    </cdr:from>
    <cdr:to>
      <cdr:x>0.98636</cdr:x>
      <cdr:y>0.08808</cdr:y>
    </cdr:to>
    <cdr:sp macro="" textlink="">
      <cdr:nvSpPr>
        <cdr:cNvPr id="2" name="TextBox 19"/>
        <cdr:cNvSpPr txBox="1"/>
      </cdr:nvSpPr>
      <cdr:spPr>
        <a:xfrm xmlns:a="http://schemas.openxmlformats.org/drawingml/2006/main">
          <a:off x="37178" y="55307"/>
          <a:ext cx="3666613" cy="169606"/>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'social</a:t>
          </a:r>
          <a:r>
            <a:rPr lang="en-GB" sz="800" baseline="0"/>
            <a:t> distress' n= 1,506,   SDI colon patients n=11,031,   % in 'social distress' 13.6% </a:t>
          </a:r>
          <a:endParaRPr lang="en-GB" sz="900"/>
        </a:p>
      </cdr:txBody>
    </cdr:sp>
  </cdr:relSizeAnchor>
</c:userShapes>
</file>

<file path=xl/drawings/drawing81.xml><?xml version="1.0" encoding="utf-8"?>
<c:userShapes xmlns:c="http://schemas.openxmlformats.org/drawingml/2006/chart">
  <cdr:relSizeAnchor xmlns:cdr="http://schemas.openxmlformats.org/drawingml/2006/chartDrawing">
    <cdr:from>
      <cdr:x>0.01062</cdr:x>
      <cdr:y>0.02019</cdr:y>
    </cdr:from>
    <cdr:to>
      <cdr:x>1</cdr:x>
      <cdr:y>0.08532</cdr:y>
    </cdr:to>
    <cdr:sp macro="" textlink="">
      <cdr:nvSpPr>
        <cdr:cNvPr id="2" name="TextBox 19"/>
        <cdr:cNvSpPr txBox="1"/>
      </cdr:nvSpPr>
      <cdr:spPr>
        <a:xfrm xmlns:a="http://schemas.openxmlformats.org/drawingml/2006/main">
          <a:off x="50800" y="50800"/>
          <a:ext cx="3881693" cy="163872"/>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'social</a:t>
          </a:r>
          <a:r>
            <a:rPr lang="en-GB" sz="800" baseline="0"/>
            <a:t> distress' n= 997,   SDI rectum patients n=5547,   % in 'social distress' 17.9% </a:t>
          </a:r>
          <a:endParaRPr lang="en-GB" sz="900"/>
        </a:p>
      </cdr:txBody>
    </cdr:sp>
  </cdr:relSizeAnchor>
</c:userShapes>
</file>

<file path=xl/drawings/drawing82.xml><?xml version="1.0" encoding="utf-8"?>
<xdr:wsDr xmlns:xdr="http://schemas.openxmlformats.org/drawingml/2006/spreadsheetDrawing" xmlns:a="http://schemas.openxmlformats.org/drawingml/2006/main">
  <xdr:twoCellAnchor>
    <xdr:from>
      <xdr:col>9</xdr:col>
      <xdr:colOff>0</xdr:colOff>
      <xdr:row>6</xdr:row>
      <xdr:rowOff>0</xdr:rowOff>
    </xdr:from>
    <xdr:to>
      <xdr:col>12</xdr:col>
      <xdr:colOff>9525</xdr:colOff>
      <xdr:row>6</xdr:row>
      <xdr:rowOff>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xdr:row>
      <xdr:rowOff>8603</xdr:rowOff>
    </xdr:from>
    <xdr:to>
      <xdr:col>12</xdr:col>
      <xdr:colOff>0</xdr:colOff>
      <xdr:row>6</xdr:row>
      <xdr:rowOff>8603</xdr:rowOff>
    </xdr:to>
    <xdr:sp macro="" textlink="">
      <xdr:nvSpPr>
        <xdr:cNvPr id="3" name="TextBox 2"/>
        <xdr:cNvSpPr txBox="1"/>
      </xdr:nvSpPr>
      <xdr:spPr>
        <a:xfrm>
          <a:off x="8210550" y="6504653"/>
          <a:ext cx="37433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p>
      </xdr:txBody>
    </xdr:sp>
    <xdr:clientData/>
  </xdr:twoCellAnchor>
  <xdr:twoCellAnchor>
    <xdr:from>
      <xdr:col>9</xdr:col>
      <xdr:colOff>0</xdr:colOff>
      <xdr:row>6</xdr:row>
      <xdr:rowOff>5429</xdr:rowOff>
    </xdr:from>
    <xdr:to>
      <xdr:col>12</xdr:col>
      <xdr:colOff>0</xdr:colOff>
      <xdr:row>6</xdr:row>
      <xdr:rowOff>5429</xdr:rowOff>
    </xdr:to>
    <xdr:sp macro="" textlink="">
      <xdr:nvSpPr>
        <xdr:cNvPr id="5" name="TextBox 4"/>
        <xdr:cNvSpPr txBox="1"/>
      </xdr:nvSpPr>
      <xdr:spPr>
        <a:xfrm>
          <a:off x="8210550" y="6501479"/>
          <a:ext cx="37433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p>
      </xdr:txBody>
    </xdr:sp>
    <xdr:clientData/>
  </xdr:twoCellAnchor>
  <xdr:twoCellAnchor editAs="oneCell">
    <xdr:from>
      <xdr:col>15</xdr:col>
      <xdr:colOff>0</xdr:colOff>
      <xdr:row>6</xdr:row>
      <xdr:rowOff>0</xdr:rowOff>
    </xdr:from>
    <xdr:to>
      <xdr:col>20</xdr:col>
      <xdr:colOff>9525</xdr:colOff>
      <xdr:row>6</xdr:row>
      <xdr:rowOff>104775</xdr:rowOff>
    </xdr:to>
    <xdr:pic>
      <xdr:nvPicPr>
        <xdr:cNvPr id="6" name="Picture 2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7850" y="6496050"/>
          <a:ext cx="3057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297016</xdr:colOff>
      <xdr:row>21</xdr:row>
      <xdr:rowOff>178517</xdr:rowOff>
    </xdr:from>
    <xdr:to>
      <xdr:col>11</xdr:col>
      <xdr:colOff>1300726</xdr:colOff>
      <xdr:row>36</xdr:row>
      <xdr:rowOff>4678</xdr:rowOff>
    </xdr:to>
    <xdr:sp macro="" textlink="">
      <xdr:nvSpPr>
        <xdr:cNvPr id="11" name="TextBox 10"/>
        <xdr:cNvSpPr txBox="1"/>
      </xdr:nvSpPr>
      <xdr:spPr>
        <a:xfrm>
          <a:off x="4322097" y="9467952"/>
          <a:ext cx="8193548" cy="255051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With regards to  gender, overall the proportion of males and females reporting 'social difficulties' for all tumour types is very similar (around 15%). Rectosigmoid is the only tumour type where there may be difference between gender in terms of the proportion individuals reporting 'social distress'  (13.3% for males and 17.4% for females). However the number of respondents for rectosigmoid tumours are much lower than for tumours of the colon and rectal tumours.</a:t>
          </a:r>
        </a:p>
        <a:p>
          <a:endParaRPr lang="en-GB" sz="1100" baseline="0">
            <a:solidFill>
              <a:schemeClr val="dk1"/>
            </a:solidFill>
            <a:effectLst/>
            <a:latin typeface="+mn-lt"/>
            <a:ea typeface="+mn-ea"/>
            <a:cs typeface="+mn-cs"/>
          </a:endParaRPr>
        </a:p>
        <a:p>
          <a:endParaRPr lang="en-GB"/>
        </a:p>
      </xdr:txBody>
    </xdr:sp>
    <xdr:clientData/>
  </xdr:twoCellAnchor>
  <xdr:twoCellAnchor>
    <xdr:from>
      <xdr:col>1</xdr:col>
      <xdr:colOff>0</xdr:colOff>
      <xdr:row>7</xdr:row>
      <xdr:rowOff>0</xdr:rowOff>
    </xdr:from>
    <xdr:to>
      <xdr:col>4</xdr:col>
      <xdr:colOff>0</xdr:colOff>
      <xdr:row>21</xdr:row>
      <xdr:rowOff>9525</xdr:rowOff>
    </xdr:to>
    <xdr:graphicFrame macro="">
      <xdr:nvGraphicFramePr>
        <xdr:cNvPr id="1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304800</xdr:colOff>
      <xdr:row>6</xdr:row>
      <xdr:rowOff>142875</xdr:rowOff>
    </xdr:from>
    <xdr:to>
      <xdr:col>8</xdr:col>
      <xdr:colOff>0</xdr:colOff>
      <xdr:row>21</xdr:row>
      <xdr:rowOff>0</xdr:rowOff>
    </xdr:to>
    <xdr:graphicFrame macro="">
      <xdr:nvGraphicFramePr>
        <xdr:cNvPr id="13"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9525</xdr:colOff>
      <xdr:row>7</xdr:row>
      <xdr:rowOff>0</xdr:rowOff>
    </xdr:from>
    <xdr:to>
      <xdr:col>12</xdr:col>
      <xdr:colOff>0</xdr:colOff>
      <xdr:row>20</xdr:row>
      <xdr:rowOff>180975</xdr:rowOff>
    </xdr:to>
    <xdr:graphicFrame macro="">
      <xdr:nvGraphicFramePr>
        <xdr:cNvPr id="1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180975</xdr:rowOff>
    </xdr:from>
    <xdr:to>
      <xdr:col>3</xdr:col>
      <xdr:colOff>1280242</xdr:colOff>
      <xdr:row>35</xdr:row>
      <xdr:rowOff>184354</xdr:rowOff>
    </xdr:to>
    <xdr:graphicFrame macro="">
      <xdr:nvGraphicFramePr>
        <xdr:cNvPr id="15"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61452</xdr:colOff>
      <xdr:row>7</xdr:row>
      <xdr:rowOff>71694</xdr:rowOff>
    </xdr:from>
    <xdr:to>
      <xdr:col>3</xdr:col>
      <xdr:colOff>1286145</xdr:colOff>
      <xdr:row>8</xdr:row>
      <xdr:rowOff>46703</xdr:rowOff>
    </xdr:to>
    <xdr:sp macro="" textlink="">
      <xdr:nvSpPr>
        <xdr:cNvPr id="22" name="TextBox 19"/>
        <xdr:cNvSpPr txBox="1"/>
      </xdr:nvSpPr>
      <xdr:spPr>
        <a:xfrm>
          <a:off x="153629" y="6831371"/>
          <a:ext cx="3846629" cy="16960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1,506,   SDI colon patients n=11,031,   % in 'social distress' 13.6% </a:t>
          </a:r>
          <a:endParaRPr lang="en-GB" sz="900"/>
        </a:p>
      </xdr:txBody>
    </xdr:sp>
    <xdr:clientData/>
  </xdr:twoCellAnchor>
  <xdr:twoCellAnchor>
    <xdr:from>
      <xdr:col>5</xdr:col>
      <xdr:colOff>30726</xdr:colOff>
      <xdr:row>7</xdr:row>
      <xdr:rowOff>40968</xdr:rowOff>
    </xdr:from>
    <xdr:to>
      <xdr:col>7</xdr:col>
      <xdr:colOff>1290484</xdr:colOff>
      <xdr:row>8</xdr:row>
      <xdr:rowOff>10243</xdr:rowOff>
    </xdr:to>
    <xdr:sp macro="" textlink="">
      <xdr:nvSpPr>
        <xdr:cNvPr id="23" name="TextBox 22"/>
        <xdr:cNvSpPr txBox="1"/>
      </xdr:nvSpPr>
      <xdr:spPr>
        <a:xfrm>
          <a:off x="4373307" y="6800645"/>
          <a:ext cx="3881693" cy="16387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185,   SDI rectosigmoid patients n=1,252,   % in 'social distress' 14.7% </a:t>
          </a:r>
          <a:endParaRPr lang="en-GB" sz="900"/>
        </a:p>
      </xdr:txBody>
    </xdr:sp>
    <xdr:clientData/>
  </xdr:twoCellAnchor>
  <xdr:twoCellAnchor>
    <xdr:from>
      <xdr:col>9</xdr:col>
      <xdr:colOff>102420</xdr:colOff>
      <xdr:row>7</xdr:row>
      <xdr:rowOff>51210</xdr:rowOff>
    </xdr:from>
    <xdr:to>
      <xdr:col>11</xdr:col>
      <xdr:colOff>1280243</xdr:colOff>
      <xdr:row>8</xdr:row>
      <xdr:rowOff>20484</xdr:rowOff>
    </xdr:to>
    <xdr:sp macro="" textlink="">
      <xdr:nvSpPr>
        <xdr:cNvPr id="24" name="TextBox 19"/>
        <xdr:cNvSpPr txBox="1"/>
      </xdr:nvSpPr>
      <xdr:spPr>
        <a:xfrm>
          <a:off x="8695404" y="6810887"/>
          <a:ext cx="3799758" cy="16387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997,   SDI rectum patients n=5547,   % in 'social distress' 17.9% </a:t>
          </a:r>
          <a:endParaRPr lang="en-GB" sz="900"/>
        </a:p>
      </xdr:txBody>
    </xdr:sp>
    <xdr:clientData/>
  </xdr:twoCellAnchor>
  <xdr:twoCellAnchor>
    <xdr:from>
      <xdr:col>1</xdr:col>
      <xdr:colOff>51210</xdr:colOff>
      <xdr:row>22</xdr:row>
      <xdr:rowOff>30725</xdr:rowOff>
    </xdr:from>
    <xdr:to>
      <xdr:col>3</xdr:col>
      <xdr:colOff>1188064</xdr:colOff>
      <xdr:row>23</xdr:row>
      <xdr:rowOff>10242</xdr:rowOff>
    </xdr:to>
    <xdr:sp macro="" textlink="">
      <xdr:nvSpPr>
        <xdr:cNvPr id="26" name="TextBox 25"/>
        <xdr:cNvSpPr txBox="1"/>
      </xdr:nvSpPr>
      <xdr:spPr>
        <a:xfrm>
          <a:off x="143387" y="9514757"/>
          <a:ext cx="3758790" cy="17411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2,688,   SDI overall patients n=17,830,   % in 'social distress' 15.0% </a:t>
          </a:r>
          <a:endParaRPr lang="en-GB" sz="900"/>
        </a:p>
      </xdr:txBody>
    </xdr:sp>
    <xdr:clientData/>
  </xdr:twoCellAnchor>
  <xdr:twoCellAnchor>
    <xdr:from>
      <xdr:col>5</xdr:col>
      <xdr:colOff>102418</xdr:colOff>
      <xdr:row>29</xdr:row>
      <xdr:rowOff>51209</xdr:rowOff>
    </xdr:from>
    <xdr:to>
      <xdr:col>10</xdr:col>
      <xdr:colOff>307257</xdr:colOff>
      <xdr:row>34</xdr:row>
      <xdr:rowOff>71693</xdr:rowOff>
    </xdr:to>
    <xdr:sp macro="" textlink="">
      <xdr:nvSpPr>
        <xdr:cNvPr id="34" name="TextBox 33"/>
        <xdr:cNvSpPr txBox="1"/>
      </xdr:nvSpPr>
      <xdr:spPr>
        <a:xfrm>
          <a:off x="4311853" y="5602338"/>
          <a:ext cx="5633065" cy="99346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gender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r>
            <a:rPr lang="en-GB" sz="1100" b="0" baseline="0">
              <a:solidFill>
                <a:schemeClr val="dk1"/>
              </a:solidFill>
              <a:effectLst/>
              <a:latin typeface="+mn-lt"/>
              <a:ea typeface="+mn-ea"/>
              <a:cs typeface="+mn-cs"/>
            </a:rPr>
            <a:t>Male		6,176</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809	    3,730	10,715</a:t>
          </a:r>
          <a:endParaRPr lang="en-GB" b="0">
            <a:effectLst/>
          </a:endParaRPr>
        </a:p>
        <a:p>
          <a:r>
            <a:rPr lang="en-GB" sz="1100"/>
            <a:t>Female		4,855	443	    1,817	7,115	</a:t>
          </a:r>
        </a:p>
      </xdr:txBody>
    </xdr:sp>
    <xdr:clientData/>
  </xdr:twoCellAnchor>
  <xdr:twoCellAnchor>
    <xdr:from>
      <xdr:col>10</xdr:col>
      <xdr:colOff>286774</xdr:colOff>
      <xdr:row>26</xdr:row>
      <xdr:rowOff>178516</xdr:rowOff>
    </xdr:from>
    <xdr:to>
      <xdr:col>11</xdr:col>
      <xdr:colOff>1280243</xdr:colOff>
      <xdr:row>35</xdr:row>
      <xdr:rowOff>106823</xdr:rowOff>
    </xdr:to>
    <xdr:sp macro="" textlink="">
      <xdr:nvSpPr>
        <xdr:cNvPr id="37" name="TextBox 36"/>
        <xdr:cNvSpPr txBox="1"/>
      </xdr:nvSpPr>
      <xdr:spPr>
        <a:xfrm>
          <a:off x="10190726" y="10440935"/>
          <a:ext cx="2304436" cy="1485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effectLst/>
          </a:endParaRPr>
        </a:p>
      </xdr:txBody>
    </xdr:sp>
    <xdr:clientData/>
  </xdr:twoCellAnchor>
  <xdr:twoCellAnchor>
    <xdr:from>
      <xdr:col>1</xdr:col>
      <xdr:colOff>0</xdr:colOff>
      <xdr:row>39</xdr:row>
      <xdr:rowOff>0</xdr:rowOff>
    </xdr:from>
    <xdr:to>
      <xdr:col>4</xdr:col>
      <xdr:colOff>0</xdr:colOff>
      <xdr:row>53</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30726</xdr:colOff>
      <xdr:row>39</xdr:row>
      <xdr:rowOff>10242</xdr:rowOff>
    </xdr:from>
    <xdr:to>
      <xdr:col>8</xdr:col>
      <xdr:colOff>10242</xdr:colOff>
      <xdr:row>53</xdr:row>
      <xdr:rowOff>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9525</xdr:colOff>
      <xdr:row>39</xdr:row>
      <xdr:rowOff>0</xdr:rowOff>
    </xdr:from>
    <xdr:to>
      <xdr:col>12</xdr:col>
      <xdr:colOff>0</xdr:colOff>
      <xdr:row>52</xdr:row>
      <xdr:rowOff>180975</xdr:rowOff>
    </xdr:to>
    <xdr:graphicFrame macro="">
      <xdr:nvGraphicFramePr>
        <xdr:cNvPr id="2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54</xdr:row>
      <xdr:rowOff>0</xdr:rowOff>
    </xdr:from>
    <xdr:to>
      <xdr:col>4</xdr:col>
      <xdr:colOff>0</xdr:colOff>
      <xdr:row>68</xdr:row>
      <xdr:rowOff>0</xdr:rowOff>
    </xdr:to>
    <xdr:graphicFrame macro="">
      <xdr:nvGraphicFramePr>
        <xdr:cNvPr id="30"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51210</xdr:colOff>
      <xdr:row>39</xdr:row>
      <xdr:rowOff>40968</xdr:rowOff>
    </xdr:from>
    <xdr:to>
      <xdr:col>3</xdr:col>
      <xdr:colOff>1275903</xdr:colOff>
      <xdr:row>40</xdr:row>
      <xdr:rowOff>15977</xdr:rowOff>
    </xdr:to>
    <xdr:sp macro="" textlink="">
      <xdr:nvSpPr>
        <xdr:cNvPr id="31" name="TextBox 19"/>
        <xdr:cNvSpPr txBox="1"/>
      </xdr:nvSpPr>
      <xdr:spPr>
        <a:xfrm>
          <a:off x="146460" y="1345893"/>
          <a:ext cx="3853593" cy="16550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1,506,   SDI colon patients n=11,031,   % in 'social distress' 13.6% </a:t>
          </a:r>
          <a:endParaRPr lang="en-GB" sz="900"/>
        </a:p>
      </xdr:txBody>
    </xdr:sp>
    <xdr:clientData/>
  </xdr:twoCellAnchor>
  <xdr:twoCellAnchor>
    <xdr:from>
      <xdr:col>5</xdr:col>
      <xdr:colOff>40968</xdr:colOff>
      <xdr:row>39</xdr:row>
      <xdr:rowOff>92178</xdr:rowOff>
    </xdr:from>
    <xdr:to>
      <xdr:col>7</xdr:col>
      <xdr:colOff>1229032</xdr:colOff>
      <xdr:row>40</xdr:row>
      <xdr:rowOff>71695</xdr:rowOff>
    </xdr:to>
    <xdr:sp macro="" textlink="">
      <xdr:nvSpPr>
        <xdr:cNvPr id="32" name="TextBox 31"/>
        <xdr:cNvSpPr txBox="1"/>
      </xdr:nvSpPr>
      <xdr:spPr>
        <a:xfrm>
          <a:off x="4393893" y="1397103"/>
          <a:ext cx="3816964" cy="17001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185,   SDI rectosigmoid patients n=1,252,   % in 'social distress' 14.7% </a:t>
          </a:r>
          <a:endParaRPr lang="en-GB" sz="900"/>
        </a:p>
      </xdr:txBody>
    </xdr:sp>
    <xdr:clientData/>
  </xdr:twoCellAnchor>
  <xdr:twoCellAnchor>
    <xdr:from>
      <xdr:col>9</xdr:col>
      <xdr:colOff>71694</xdr:colOff>
      <xdr:row>39</xdr:row>
      <xdr:rowOff>71694</xdr:rowOff>
    </xdr:from>
    <xdr:to>
      <xdr:col>11</xdr:col>
      <xdr:colOff>1249517</xdr:colOff>
      <xdr:row>40</xdr:row>
      <xdr:rowOff>40968</xdr:rowOff>
    </xdr:to>
    <xdr:sp macro="" textlink="">
      <xdr:nvSpPr>
        <xdr:cNvPr id="33" name="TextBox 19"/>
        <xdr:cNvSpPr txBox="1"/>
      </xdr:nvSpPr>
      <xdr:spPr>
        <a:xfrm>
          <a:off x="8682294" y="1376619"/>
          <a:ext cx="3806723" cy="15977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997,   SDI rectum patients n=5547,   % in 'social distress' 17.9% </a:t>
          </a:r>
          <a:endParaRPr lang="en-GB" sz="900"/>
        </a:p>
      </xdr:txBody>
    </xdr:sp>
    <xdr:clientData/>
  </xdr:twoCellAnchor>
  <xdr:twoCellAnchor>
    <xdr:from>
      <xdr:col>1</xdr:col>
      <xdr:colOff>81936</xdr:colOff>
      <xdr:row>54</xdr:row>
      <xdr:rowOff>51210</xdr:rowOff>
    </xdr:from>
    <xdr:to>
      <xdr:col>3</xdr:col>
      <xdr:colOff>1218790</xdr:colOff>
      <xdr:row>55</xdr:row>
      <xdr:rowOff>30727</xdr:rowOff>
    </xdr:to>
    <xdr:sp macro="" textlink="">
      <xdr:nvSpPr>
        <xdr:cNvPr id="38" name="TextBox 37"/>
        <xdr:cNvSpPr txBox="1"/>
      </xdr:nvSpPr>
      <xdr:spPr>
        <a:xfrm>
          <a:off x="177186" y="4213635"/>
          <a:ext cx="3765754" cy="17001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2,688,   SDI overall patients n=17,830,   % in 'social distress' 15.0% </a:t>
          </a:r>
          <a:endParaRPr lang="en-GB" sz="900"/>
        </a:p>
      </xdr:txBody>
    </xdr:sp>
    <xdr:clientData/>
  </xdr:twoCellAnchor>
  <xdr:twoCellAnchor>
    <xdr:from>
      <xdr:col>5</xdr:col>
      <xdr:colOff>0</xdr:colOff>
      <xdr:row>54</xdr:row>
      <xdr:rowOff>0</xdr:rowOff>
    </xdr:from>
    <xdr:to>
      <xdr:col>11</xdr:col>
      <xdr:colOff>1300726</xdr:colOff>
      <xdr:row>68</xdr:row>
      <xdr:rowOff>20758</xdr:rowOff>
    </xdr:to>
    <xdr:sp macro="" textlink="">
      <xdr:nvSpPr>
        <xdr:cNvPr id="39" name="TextBox 38"/>
        <xdr:cNvSpPr txBox="1"/>
      </xdr:nvSpPr>
      <xdr:spPr>
        <a:xfrm>
          <a:off x="4352925" y="4162425"/>
          <a:ext cx="8187301" cy="268775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mn-lt"/>
              <a:ea typeface="+mn-ea"/>
              <a:cs typeface="+mn-cs"/>
            </a:rPr>
            <a:t>Respondents reporting 'social difficulties' by deprivation quintile for all tumour types followed a similar pattern, with fewer respondents reporting 'social difficulties' from the least deprived areas. This suggests that deprivation is linked to the levels of social distress experienced 12-36 months after a diagnosis of colorectal cancer, with increasing deprivation being associated with a greater incidence of reported social distress. For all tumour types, the proportion of respondents reporting 'social distress' is at least 10% higher for the most deprived areas compared with the least deprived areas.</a:t>
          </a:r>
        </a:p>
        <a:p>
          <a:endParaRPr lang="en-GB" sz="1100" baseline="0">
            <a:solidFill>
              <a:schemeClr val="dk1"/>
            </a:solidFill>
            <a:effectLst/>
            <a:latin typeface="+mn-lt"/>
            <a:ea typeface="+mn-ea"/>
            <a:cs typeface="+mn-cs"/>
          </a:endParaRPr>
        </a:p>
        <a:p>
          <a:endParaRPr lang="en-GB" sz="1100" baseline="0">
            <a:solidFill>
              <a:schemeClr val="dk1"/>
            </a:solidFill>
            <a:effectLst/>
            <a:latin typeface="+mn-lt"/>
            <a:ea typeface="+mn-ea"/>
            <a:cs typeface="+mn-cs"/>
          </a:endParaRPr>
        </a:p>
        <a:p>
          <a:endParaRPr lang="en-GB" sz="1100" baseline="0">
            <a:solidFill>
              <a:schemeClr val="dk1"/>
            </a:solidFill>
            <a:effectLst/>
            <a:latin typeface="+mn-lt"/>
            <a:ea typeface="+mn-ea"/>
            <a:cs typeface="+mn-cs"/>
          </a:endParaRPr>
        </a:p>
      </xdr:txBody>
    </xdr:sp>
    <xdr:clientData/>
  </xdr:twoCellAnchor>
  <xdr:twoCellAnchor>
    <xdr:from>
      <xdr:col>5</xdr:col>
      <xdr:colOff>102420</xdr:colOff>
      <xdr:row>59</xdr:row>
      <xdr:rowOff>51209</xdr:rowOff>
    </xdr:from>
    <xdr:to>
      <xdr:col>10</xdr:col>
      <xdr:colOff>1167581</xdr:colOff>
      <xdr:row>67</xdr:row>
      <xdr:rowOff>51209</xdr:rowOff>
    </xdr:to>
    <xdr:sp macro="" textlink="">
      <xdr:nvSpPr>
        <xdr:cNvPr id="40" name="TextBox 39"/>
        <xdr:cNvSpPr txBox="1"/>
      </xdr:nvSpPr>
      <xdr:spPr>
        <a:xfrm>
          <a:off x="4311855" y="11235403"/>
          <a:ext cx="6493387" cy="15567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deprivation quintile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1=least deprived	2,992	297	    1,393	4,682</a:t>
          </a:r>
          <a:endParaRPr lang="en-GB">
            <a:effectLst/>
          </a:endParaRPr>
        </a:p>
        <a:p>
          <a:r>
            <a:rPr lang="en-GB" sz="1100" b="0" baseline="0">
              <a:solidFill>
                <a:schemeClr val="dk1"/>
              </a:solidFill>
              <a:effectLst/>
              <a:latin typeface="+mn-lt"/>
              <a:ea typeface="+mn-ea"/>
              <a:cs typeface="+mn-cs"/>
            </a:rPr>
            <a:t>2	</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2,774	308	    1,353	4,435</a:t>
          </a:r>
          <a:endParaRPr lang="en-GB">
            <a:effectLst/>
          </a:endParaRPr>
        </a:p>
        <a:p>
          <a:r>
            <a:rPr lang="en-GB" sz="1100" b="0" baseline="0">
              <a:solidFill>
                <a:schemeClr val="dk1"/>
              </a:solidFill>
              <a:effectLst/>
              <a:latin typeface="+mn-lt"/>
              <a:ea typeface="+mn-ea"/>
              <a:cs typeface="+mn-cs"/>
            </a:rPr>
            <a:t>3		2,352	261	    1,245	3,858</a:t>
          </a:r>
        </a:p>
        <a:p>
          <a:r>
            <a:rPr lang="en-GB" sz="1100" b="0" baseline="0">
              <a:solidFill>
                <a:schemeClr val="dk1"/>
              </a:solidFill>
              <a:effectLst/>
              <a:latin typeface="+mn-lt"/>
              <a:ea typeface="+mn-ea"/>
              <a:cs typeface="+mn-cs"/>
            </a:rPr>
            <a:t>4		1,739	222	    933	2,894	</a:t>
          </a:r>
          <a:endParaRPr lang="en-GB">
            <a:effectLst/>
          </a:endParaRPr>
        </a:p>
        <a:p>
          <a:r>
            <a:rPr lang="en-GB" sz="1100" b="0" baseline="0">
              <a:solidFill>
                <a:schemeClr val="dk1"/>
              </a:solidFill>
              <a:effectLst/>
              <a:latin typeface="+mn-lt"/>
              <a:ea typeface="+mn-ea"/>
              <a:cs typeface="+mn-cs"/>
            </a:rPr>
            <a:t>5=most deprived	1,174	164	    623	1,961</a:t>
          </a:r>
          <a:endParaRPr lang="en-GB">
            <a:effectLst/>
          </a:endParaRPr>
        </a:p>
        <a:p>
          <a:r>
            <a:rPr lang="en-GB" sz="1100" b="0" baseline="0">
              <a:solidFill>
                <a:schemeClr val="dk1"/>
              </a:solidFill>
              <a:effectLst/>
              <a:latin typeface="+mn-lt"/>
              <a:ea typeface="+mn-ea"/>
              <a:cs typeface="+mn-cs"/>
            </a:rPr>
            <a:t>	</a:t>
          </a:r>
          <a:endParaRPr lang="en-GB" b="0">
            <a:effectLst/>
          </a:endParaRPr>
        </a:p>
        <a:p>
          <a:endParaRPr lang="en-GB" sz="1100"/>
        </a:p>
      </xdr:txBody>
    </xdr:sp>
    <xdr:clientData/>
  </xdr:twoCellAnchor>
  <xdr:twoCellAnchor>
    <xdr:from>
      <xdr:col>10</xdr:col>
      <xdr:colOff>327742</xdr:colOff>
      <xdr:row>58</xdr:row>
      <xdr:rowOff>61452</xdr:rowOff>
    </xdr:from>
    <xdr:to>
      <xdr:col>11</xdr:col>
      <xdr:colOff>1280243</xdr:colOff>
      <xdr:row>67</xdr:row>
      <xdr:rowOff>71693</xdr:rowOff>
    </xdr:to>
    <xdr:sp macro="" textlink="">
      <xdr:nvSpPr>
        <xdr:cNvPr id="41" name="TextBox 40"/>
        <xdr:cNvSpPr txBox="1"/>
      </xdr:nvSpPr>
      <xdr:spPr>
        <a:xfrm>
          <a:off x="10252792" y="4985877"/>
          <a:ext cx="2266951" cy="1724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effectLst/>
          </a:endParaRPr>
        </a:p>
      </xdr:txBody>
    </xdr:sp>
    <xdr:clientData/>
  </xdr:twoCellAnchor>
  <xdr:twoCellAnchor>
    <xdr:from>
      <xdr:col>4</xdr:col>
      <xdr:colOff>184149</xdr:colOff>
      <xdr:row>85</xdr:row>
      <xdr:rowOff>143387</xdr:rowOff>
    </xdr:from>
    <xdr:to>
      <xdr:col>11</xdr:col>
      <xdr:colOff>1300726</xdr:colOff>
      <xdr:row>100</xdr:row>
      <xdr:rowOff>30725</xdr:rowOff>
    </xdr:to>
    <xdr:sp macro="" textlink="">
      <xdr:nvSpPr>
        <xdr:cNvPr id="42" name="TextBox 41"/>
        <xdr:cNvSpPr txBox="1"/>
      </xdr:nvSpPr>
      <xdr:spPr>
        <a:xfrm>
          <a:off x="4209230" y="16192500"/>
          <a:ext cx="8040125" cy="280629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High social distress scores were more likely in those reporting either recurrent (34.6%) or residual treated disease (35.3%) as opposed to those reporting to be in remission (11.3%).</a:t>
          </a:r>
          <a:endParaRPr lang="en-GB">
            <a:effectLst/>
          </a:endParaRPr>
        </a:p>
        <a:p>
          <a:endParaRPr lang="en-GB"/>
        </a:p>
        <a:p>
          <a:r>
            <a:rPr lang="en-GB" b="1" baseline="0"/>
            <a:t>	</a:t>
          </a:r>
          <a:endParaRPr lang="en-GB" b="1"/>
        </a:p>
      </xdr:txBody>
    </xdr:sp>
    <xdr:clientData/>
  </xdr:twoCellAnchor>
  <xdr:twoCellAnchor>
    <xdr:from>
      <xdr:col>1</xdr:col>
      <xdr:colOff>24274</xdr:colOff>
      <xdr:row>70</xdr:row>
      <xdr:rowOff>56433</xdr:rowOff>
    </xdr:from>
    <xdr:to>
      <xdr:col>4</xdr:col>
      <xdr:colOff>30726</xdr:colOff>
      <xdr:row>84</xdr:row>
      <xdr:rowOff>193880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71</xdr:row>
      <xdr:rowOff>0</xdr:rowOff>
    </xdr:from>
    <xdr:to>
      <xdr:col>8</xdr:col>
      <xdr:colOff>71693</xdr:colOff>
      <xdr:row>85</xdr:row>
      <xdr:rowOff>10242</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9525</xdr:colOff>
      <xdr:row>71</xdr:row>
      <xdr:rowOff>0</xdr:rowOff>
    </xdr:from>
    <xdr:to>
      <xdr:col>12</xdr:col>
      <xdr:colOff>0</xdr:colOff>
      <xdr:row>84</xdr:row>
      <xdr:rowOff>180975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85</xdr:row>
      <xdr:rowOff>123825</xdr:rowOff>
    </xdr:from>
    <xdr:to>
      <xdr:col>4</xdr:col>
      <xdr:colOff>28575</xdr:colOff>
      <xdr:row>100</xdr:row>
      <xdr:rowOff>9525</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30726</xdr:colOff>
      <xdr:row>71</xdr:row>
      <xdr:rowOff>71694</xdr:rowOff>
    </xdr:from>
    <xdr:to>
      <xdr:col>3</xdr:col>
      <xdr:colOff>1208548</xdr:colOff>
      <xdr:row>72</xdr:row>
      <xdr:rowOff>26219</xdr:rowOff>
    </xdr:to>
    <xdr:sp macro="" textlink="">
      <xdr:nvSpPr>
        <xdr:cNvPr id="47" name="TextBox 46"/>
        <xdr:cNvSpPr txBox="1"/>
      </xdr:nvSpPr>
      <xdr:spPr>
        <a:xfrm>
          <a:off x="125976" y="1376619"/>
          <a:ext cx="3806722" cy="14502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1,506,   SDI colon patients n=11,031,   % in 'social distress' 13.6% </a:t>
          </a:r>
          <a:endParaRPr lang="en-GB" sz="900"/>
        </a:p>
      </xdr:txBody>
    </xdr:sp>
    <xdr:clientData/>
  </xdr:twoCellAnchor>
  <xdr:twoCellAnchor>
    <xdr:from>
      <xdr:col>5</xdr:col>
      <xdr:colOff>40968</xdr:colOff>
      <xdr:row>71</xdr:row>
      <xdr:rowOff>51210</xdr:rowOff>
    </xdr:from>
    <xdr:to>
      <xdr:col>8</xdr:col>
      <xdr:colOff>30726</xdr:colOff>
      <xdr:row>72</xdr:row>
      <xdr:rowOff>30725</xdr:rowOff>
    </xdr:to>
    <xdr:sp macro="" textlink="">
      <xdr:nvSpPr>
        <xdr:cNvPr id="48" name="TextBox 47"/>
        <xdr:cNvSpPr txBox="1"/>
      </xdr:nvSpPr>
      <xdr:spPr>
        <a:xfrm>
          <a:off x="4393893" y="1356135"/>
          <a:ext cx="3933108" cy="17001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185,   SDI rectosigmoid patients n=1,252,   % in 'social distress' 14.7% </a:t>
          </a:r>
          <a:endParaRPr lang="en-GB" sz="900"/>
        </a:p>
      </xdr:txBody>
    </xdr:sp>
    <xdr:clientData/>
  </xdr:twoCellAnchor>
  <xdr:twoCellAnchor>
    <xdr:from>
      <xdr:col>9</xdr:col>
      <xdr:colOff>71694</xdr:colOff>
      <xdr:row>71</xdr:row>
      <xdr:rowOff>40968</xdr:rowOff>
    </xdr:from>
    <xdr:to>
      <xdr:col>11</xdr:col>
      <xdr:colOff>1249517</xdr:colOff>
      <xdr:row>72</xdr:row>
      <xdr:rowOff>10242</xdr:rowOff>
    </xdr:to>
    <xdr:sp macro="" textlink="">
      <xdr:nvSpPr>
        <xdr:cNvPr id="50" name="TextBox 19"/>
        <xdr:cNvSpPr txBox="1"/>
      </xdr:nvSpPr>
      <xdr:spPr>
        <a:xfrm>
          <a:off x="8682294" y="1345893"/>
          <a:ext cx="3806723" cy="15977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997,   SDI rectum patients n=5547,   % in 'social distress' 17.9% </a:t>
          </a:r>
          <a:endParaRPr lang="en-GB" sz="900"/>
        </a:p>
      </xdr:txBody>
    </xdr:sp>
    <xdr:clientData/>
  </xdr:twoCellAnchor>
  <xdr:twoCellAnchor>
    <xdr:from>
      <xdr:col>1</xdr:col>
      <xdr:colOff>81937</xdr:colOff>
      <xdr:row>85</xdr:row>
      <xdr:rowOff>163871</xdr:rowOff>
    </xdr:from>
    <xdr:to>
      <xdr:col>3</xdr:col>
      <xdr:colOff>1218791</xdr:colOff>
      <xdr:row>86</xdr:row>
      <xdr:rowOff>143388</xdr:rowOff>
    </xdr:to>
    <xdr:sp macro="" textlink="">
      <xdr:nvSpPr>
        <xdr:cNvPr id="51" name="TextBox 50"/>
        <xdr:cNvSpPr txBox="1"/>
      </xdr:nvSpPr>
      <xdr:spPr>
        <a:xfrm>
          <a:off x="177187" y="4135796"/>
          <a:ext cx="3765754" cy="17001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800"/>
            <a:t>'social</a:t>
          </a:r>
          <a:r>
            <a:rPr lang="en-GB" sz="800" baseline="0"/>
            <a:t> distress' n= 2,688,   SDI overall patients n=17,830,   % in 'social distress' 15.0% </a:t>
          </a:r>
          <a:endParaRPr lang="en-GB" sz="900"/>
        </a:p>
      </xdr:txBody>
    </xdr:sp>
    <xdr:clientData/>
  </xdr:twoCellAnchor>
  <xdr:twoCellAnchor>
    <xdr:from>
      <xdr:col>5</xdr:col>
      <xdr:colOff>71692</xdr:colOff>
      <xdr:row>89</xdr:row>
      <xdr:rowOff>143387</xdr:rowOff>
    </xdr:from>
    <xdr:to>
      <xdr:col>10</xdr:col>
      <xdr:colOff>471129</xdr:colOff>
      <xdr:row>99</xdr:row>
      <xdr:rowOff>51210</xdr:rowOff>
    </xdr:to>
    <xdr:sp macro="" textlink="">
      <xdr:nvSpPr>
        <xdr:cNvPr id="52" name="TextBox 51"/>
        <xdr:cNvSpPr txBox="1"/>
      </xdr:nvSpPr>
      <xdr:spPr>
        <a:xfrm>
          <a:off x="4414273" y="16960645"/>
          <a:ext cx="5960808" cy="185379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disease status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Remission		8,759	985	    4,323	14,067</a:t>
          </a:r>
          <a:endParaRPr lang="en-GB">
            <a:effectLst/>
          </a:endParaRPr>
        </a:p>
        <a:p>
          <a:r>
            <a:rPr lang="en-GB" sz="1100" b="0" baseline="0">
              <a:solidFill>
                <a:schemeClr val="dk1"/>
              </a:solidFill>
              <a:effectLst/>
              <a:latin typeface="+mn-lt"/>
              <a:ea typeface="+mn-ea"/>
              <a:cs typeface="+mn-cs"/>
            </a:rPr>
            <a:t>Treated but still present</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460	84	    336	880</a:t>
          </a:r>
          <a:endParaRPr lang="en-GB">
            <a:effectLst/>
          </a:endParaRPr>
        </a:p>
        <a:p>
          <a:r>
            <a:rPr lang="en-GB" sz="1100" b="0" baseline="0">
              <a:solidFill>
                <a:schemeClr val="dk1"/>
              </a:solidFill>
              <a:effectLst/>
              <a:latin typeface="+mn-lt"/>
              <a:ea typeface="+mn-ea"/>
              <a:cs typeface="+mn-cs"/>
            </a:rPr>
            <a:t>No treatment		99	12	    26	137</a:t>
          </a:r>
        </a:p>
        <a:p>
          <a:r>
            <a:rPr lang="en-GB" sz="1100" b="0" baseline="0">
              <a:solidFill>
                <a:schemeClr val="dk1"/>
              </a:solidFill>
              <a:effectLst/>
              <a:latin typeface="+mn-lt"/>
              <a:ea typeface="+mn-ea"/>
              <a:cs typeface="+mn-cs"/>
            </a:rPr>
            <a:t>Recurrence		314	27	    156	497	</a:t>
          </a:r>
          <a:endParaRPr lang="en-GB">
            <a:effectLst/>
          </a:endParaRPr>
        </a:p>
        <a:p>
          <a:r>
            <a:rPr lang="en-GB" sz="1100" b="0" baseline="0">
              <a:solidFill>
                <a:schemeClr val="dk1"/>
              </a:solidFill>
              <a:effectLst/>
              <a:latin typeface="+mn-lt"/>
              <a:ea typeface="+mn-ea"/>
              <a:cs typeface="+mn-cs"/>
            </a:rPr>
            <a:t>Not certain		923	102	    546	1,571</a:t>
          </a:r>
          <a:endParaRPr lang="en-GB">
            <a:effectLst/>
          </a:endParaRPr>
        </a:p>
        <a:p>
          <a:r>
            <a:rPr lang="en-GB" sz="1100" b="0" baseline="0">
              <a:solidFill>
                <a:schemeClr val="dk1"/>
              </a:solidFill>
              <a:effectLst/>
              <a:latin typeface="+mn-lt"/>
              <a:ea typeface="+mn-ea"/>
              <a:cs typeface="+mn-cs"/>
            </a:rPr>
            <a:t>No response		476</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42	    160	678	</a:t>
          </a:r>
          <a:endParaRPr lang="en-GB" b="0">
            <a:effectLst/>
          </a:endParaRPr>
        </a:p>
        <a:p>
          <a:endParaRPr lang="en-GB"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9</xdr:col>
      <xdr:colOff>0</xdr:colOff>
      <xdr:row>6</xdr:row>
      <xdr:rowOff>0</xdr:rowOff>
    </xdr:from>
    <xdr:to>
      <xdr:col>12</xdr:col>
      <xdr:colOff>9525</xdr:colOff>
      <xdr:row>6</xdr:row>
      <xdr:rowOff>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xdr:row>
      <xdr:rowOff>8603</xdr:rowOff>
    </xdr:from>
    <xdr:to>
      <xdr:col>12</xdr:col>
      <xdr:colOff>0</xdr:colOff>
      <xdr:row>6</xdr:row>
      <xdr:rowOff>8603</xdr:rowOff>
    </xdr:to>
    <xdr:sp macro="" textlink="">
      <xdr:nvSpPr>
        <xdr:cNvPr id="3" name="TextBox 2"/>
        <xdr:cNvSpPr txBox="1"/>
      </xdr:nvSpPr>
      <xdr:spPr>
        <a:xfrm>
          <a:off x="8210550" y="6504653"/>
          <a:ext cx="37433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p>
      </xdr:txBody>
    </xdr:sp>
    <xdr:clientData/>
  </xdr:twoCellAnchor>
  <xdr:twoCellAnchor>
    <xdr:from>
      <xdr:col>9</xdr:col>
      <xdr:colOff>0</xdr:colOff>
      <xdr:row>6</xdr:row>
      <xdr:rowOff>5429</xdr:rowOff>
    </xdr:from>
    <xdr:to>
      <xdr:col>12</xdr:col>
      <xdr:colOff>0</xdr:colOff>
      <xdr:row>6</xdr:row>
      <xdr:rowOff>5429</xdr:rowOff>
    </xdr:to>
    <xdr:sp macro="" textlink="">
      <xdr:nvSpPr>
        <xdr:cNvPr id="5" name="TextBox 4"/>
        <xdr:cNvSpPr txBox="1"/>
      </xdr:nvSpPr>
      <xdr:spPr>
        <a:xfrm>
          <a:off x="8210550" y="6501479"/>
          <a:ext cx="37433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p>
      </xdr:txBody>
    </xdr:sp>
    <xdr:clientData/>
  </xdr:twoCellAnchor>
  <xdr:twoCellAnchor>
    <xdr:from>
      <xdr:col>1</xdr:col>
      <xdr:colOff>0</xdr:colOff>
      <xdr:row>7</xdr:row>
      <xdr:rowOff>0</xdr:rowOff>
    </xdr:from>
    <xdr:to>
      <xdr:col>4</xdr:col>
      <xdr:colOff>0</xdr:colOff>
      <xdr:row>21</xdr:row>
      <xdr:rowOff>9525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304800</xdr:colOff>
      <xdr:row>6</xdr:row>
      <xdr:rowOff>142875</xdr:rowOff>
    </xdr:from>
    <xdr:to>
      <xdr:col>8</xdr:col>
      <xdr:colOff>0</xdr:colOff>
      <xdr:row>21</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xdr:colOff>
      <xdr:row>7</xdr:row>
      <xdr:rowOff>0</xdr:rowOff>
    </xdr:from>
    <xdr:to>
      <xdr:col>12</xdr:col>
      <xdr:colOff>0</xdr:colOff>
      <xdr:row>20</xdr:row>
      <xdr:rowOff>180975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21</xdr:row>
      <xdr:rowOff>180975</xdr:rowOff>
    </xdr:from>
    <xdr:to>
      <xdr:col>4</xdr:col>
      <xdr:colOff>9525</xdr:colOff>
      <xdr:row>36</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22</xdr:row>
      <xdr:rowOff>0</xdr:rowOff>
    </xdr:from>
    <xdr:to>
      <xdr:col>12</xdr:col>
      <xdr:colOff>1</xdr:colOff>
      <xdr:row>36</xdr:row>
      <xdr:rowOff>30725</xdr:rowOff>
    </xdr:to>
    <xdr:sp macro="" textlink="">
      <xdr:nvSpPr>
        <xdr:cNvPr id="26" name="TextBox 25"/>
        <xdr:cNvSpPr txBox="1"/>
      </xdr:nvSpPr>
      <xdr:spPr>
        <a:xfrm>
          <a:off x="4342582" y="9484032"/>
          <a:ext cx="8183306" cy="256048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The proportion of respondents in social difficulty was compared by tumour type for the number of long term conditions respondents reported to have. The pattern suggests a correlation between higher proportions of people reporting 'social distress' and increasing numbers of long term conditions. This pattern is reflected across all tumour sites.  This is in line with the EQ-5D data and the comparison with HSE which show a negative impact of more LTC on health outcomes.</a:t>
          </a:r>
          <a:endParaRPr lang="en-GB">
            <a:effectLst/>
          </a:endParaRPr>
        </a:p>
        <a:p>
          <a:endParaRPr lang="en-GB"/>
        </a:p>
        <a:p>
          <a:r>
            <a:rPr lang="en-GB" b="1" baseline="0"/>
            <a:t>	</a:t>
          </a:r>
          <a:endParaRPr lang="en-GB" b="1"/>
        </a:p>
      </xdr:txBody>
    </xdr:sp>
    <xdr:clientData/>
  </xdr:twoCellAnchor>
  <xdr:twoCellAnchor>
    <xdr:from>
      <xdr:col>5</xdr:col>
      <xdr:colOff>122904</xdr:colOff>
      <xdr:row>27</xdr:row>
      <xdr:rowOff>153628</xdr:rowOff>
    </xdr:from>
    <xdr:to>
      <xdr:col>11</xdr:col>
      <xdr:colOff>225323</xdr:colOff>
      <xdr:row>35</xdr:row>
      <xdr:rowOff>143385</xdr:rowOff>
    </xdr:to>
    <xdr:sp macro="" textlink="">
      <xdr:nvSpPr>
        <xdr:cNvPr id="28" name="TextBox 27"/>
        <xdr:cNvSpPr txBox="1"/>
      </xdr:nvSpPr>
      <xdr:spPr>
        <a:xfrm>
          <a:off x="4465485" y="5325805"/>
          <a:ext cx="6974757" cy="154653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number of long term conditions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None		2,399	289	    1,402	4,090</a:t>
          </a:r>
          <a:endParaRPr lang="en-GB">
            <a:effectLst/>
          </a:endParaRPr>
        </a:p>
        <a:p>
          <a:r>
            <a:rPr lang="en-GB" sz="1100" b="0" baseline="0">
              <a:solidFill>
                <a:schemeClr val="dk1"/>
              </a:solidFill>
              <a:effectLst/>
              <a:latin typeface="+mn-lt"/>
              <a:ea typeface="+mn-ea"/>
              <a:cs typeface="+mn-cs"/>
            </a:rPr>
            <a:t>1 long term condition</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3,253	407	    1,754	5,414</a:t>
          </a:r>
          <a:endParaRPr lang="en-GB">
            <a:effectLst/>
          </a:endParaRPr>
        </a:p>
        <a:p>
          <a:r>
            <a:rPr lang="en-GB" sz="1100" b="0" baseline="0">
              <a:solidFill>
                <a:schemeClr val="dk1"/>
              </a:solidFill>
              <a:effectLst/>
              <a:latin typeface="+mn-lt"/>
              <a:ea typeface="+mn-ea"/>
              <a:cs typeface="+mn-cs"/>
            </a:rPr>
            <a:t>2 long term conditions	2,296	257	    1,092	3,645</a:t>
          </a:r>
        </a:p>
        <a:p>
          <a:r>
            <a:rPr lang="en-GB" sz="1100" b="0" baseline="0">
              <a:solidFill>
                <a:schemeClr val="dk1"/>
              </a:solidFill>
              <a:effectLst/>
              <a:latin typeface="+mn-lt"/>
              <a:ea typeface="+mn-ea"/>
              <a:cs typeface="+mn-cs"/>
            </a:rPr>
            <a:t>3+ long term conditions	2,612	237	    1,009	3,858	</a:t>
          </a:r>
          <a:endParaRPr lang="en-GB">
            <a:effectLst/>
          </a:endParaRPr>
        </a:p>
        <a:p>
          <a:r>
            <a:rPr lang="en-GB" sz="1100" b="0" baseline="0">
              <a:solidFill>
                <a:schemeClr val="dk1"/>
              </a:solidFill>
              <a:effectLst/>
              <a:latin typeface="+mn-lt"/>
              <a:ea typeface="+mn-ea"/>
              <a:cs typeface="+mn-cs"/>
            </a:rPr>
            <a:t>No response		471</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62	    290	823	</a:t>
          </a:r>
          <a:endParaRPr lang="en-GB" b="0">
            <a:effectLst/>
          </a:endParaRPr>
        </a:p>
      </xdr:txBody>
    </xdr:sp>
    <xdr:clientData/>
  </xdr:twoCellAnchor>
  <xdr:twoCellAnchor>
    <xdr:from>
      <xdr:col>1</xdr:col>
      <xdr:colOff>0</xdr:colOff>
      <xdr:row>39</xdr:row>
      <xdr:rowOff>0</xdr:rowOff>
    </xdr:from>
    <xdr:to>
      <xdr:col>4</xdr:col>
      <xdr:colOff>0</xdr:colOff>
      <xdr:row>53</xdr:row>
      <xdr:rowOff>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39</xdr:row>
      <xdr:rowOff>0</xdr:rowOff>
    </xdr:from>
    <xdr:to>
      <xdr:col>8</xdr:col>
      <xdr:colOff>0</xdr:colOff>
      <xdr:row>53</xdr:row>
      <xdr:rowOff>9525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9525</xdr:colOff>
      <xdr:row>39</xdr:row>
      <xdr:rowOff>0</xdr:rowOff>
    </xdr:from>
    <xdr:to>
      <xdr:col>12</xdr:col>
      <xdr:colOff>0</xdr:colOff>
      <xdr:row>52</xdr:row>
      <xdr:rowOff>180975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54</xdr:row>
      <xdr:rowOff>0</xdr:rowOff>
    </xdr:from>
    <xdr:to>
      <xdr:col>4</xdr:col>
      <xdr:colOff>0</xdr:colOff>
      <xdr:row>67</xdr:row>
      <xdr:rowOff>171450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54</xdr:row>
      <xdr:rowOff>1</xdr:rowOff>
    </xdr:from>
    <xdr:to>
      <xdr:col>12</xdr:col>
      <xdr:colOff>0</xdr:colOff>
      <xdr:row>68</xdr:row>
      <xdr:rowOff>0</xdr:rowOff>
    </xdr:to>
    <xdr:sp macro="" textlink="">
      <xdr:nvSpPr>
        <xdr:cNvPr id="46" name="TextBox 45"/>
        <xdr:cNvSpPr txBox="1"/>
      </xdr:nvSpPr>
      <xdr:spPr>
        <a:xfrm>
          <a:off x="4152900" y="4171951"/>
          <a:ext cx="7800975" cy="266699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aseline="0">
              <a:solidFill>
                <a:schemeClr val="dk1"/>
              </a:solidFill>
              <a:effectLst/>
              <a:latin typeface="+mn-lt"/>
              <a:ea typeface="+mn-ea"/>
              <a:cs typeface="+mn-cs"/>
            </a:rPr>
            <a:t>The proportion of respondents reporting ' social difficulty' was compared across tumour types by treatment type. A higher proportion of respondents who underwent radiotherapy in addition to other treatments reported an SDI sore of higher than 10 indicating social difficulties. The lowest proportion of respondents reporting 'social distress' was for those who underwent surgery alone. </a:t>
          </a:r>
          <a:endParaRPr lang="en-GB">
            <a:effectLst/>
          </a:endParaRPr>
        </a:p>
        <a:p>
          <a:endParaRPr lang="en-GB"/>
        </a:p>
        <a:p>
          <a:r>
            <a:rPr lang="en-GB" b="1" baseline="0"/>
            <a:t>	</a:t>
          </a:r>
          <a:endParaRPr lang="en-GB" b="1"/>
        </a:p>
      </xdr:txBody>
    </xdr:sp>
    <xdr:clientData/>
  </xdr:twoCellAnchor>
  <xdr:twoCellAnchor>
    <xdr:from>
      <xdr:col>5</xdr:col>
      <xdr:colOff>112661</xdr:colOff>
      <xdr:row>58</xdr:row>
      <xdr:rowOff>153629</xdr:rowOff>
    </xdr:from>
    <xdr:to>
      <xdr:col>10</xdr:col>
      <xdr:colOff>921774</xdr:colOff>
      <xdr:row>67</xdr:row>
      <xdr:rowOff>61452</xdr:rowOff>
    </xdr:to>
    <xdr:sp macro="" textlink="">
      <xdr:nvSpPr>
        <xdr:cNvPr id="47" name="TextBox 46"/>
        <xdr:cNvSpPr txBox="1"/>
      </xdr:nvSpPr>
      <xdr:spPr>
        <a:xfrm>
          <a:off x="4455242" y="11204677"/>
          <a:ext cx="6370484" cy="165919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treatment type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Surgery alone		5,913	523	    1,654	8,090</a:t>
          </a:r>
          <a:endParaRPr lang="en-GB">
            <a:effectLst/>
          </a:endParaRPr>
        </a:p>
        <a:p>
          <a:r>
            <a:rPr lang="en-GB" sz="1100" b="0" baseline="0">
              <a:solidFill>
                <a:schemeClr val="dk1"/>
              </a:solidFill>
              <a:effectLst/>
              <a:latin typeface="+mn-lt"/>
              <a:ea typeface="+mn-ea"/>
              <a:cs typeface="+mn-cs"/>
            </a:rPr>
            <a:t>Surgery + chemo</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4,181	458	    754	5,393</a:t>
          </a:r>
          <a:endParaRPr lang="en-GB">
            <a:effectLst/>
          </a:endParaRPr>
        </a:p>
        <a:p>
          <a:r>
            <a:rPr lang="en-GB" sz="1100" b="0" baseline="0">
              <a:solidFill>
                <a:schemeClr val="dk1"/>
              </a:solidFill>
              <a:effectLst/>
              <a:latin typeface="+mn-lt"/>
              <a:ea typeface="+mn-ea"/>
              <a:cs typeface="+mn-cs"/>
            </a:rPr>
            <a:t>Surgey+radio+chemo	259	155	    2,054	2,468</a:t>
          </a:r>
        </a:p>
        <a:p>
          <a:r>
            <a:rPr lang="en-GB" sz="1100" b="0" baseline="0">
              <a:solidFill>
                <a:schemeClr val="dk1"/>
              </a:solidFill>
              <a:effectLst/>
              <a:latin typeface="+mn-lt"/>
              <a:ea typeface="+mn-ea"/>
              <a:cs typeface="+mn-cs"/>
            </a:rPr>
            <a:t>Surgey+radio		72	38	    557	667	</a:t>
          </a:r>
          <a:endParaRPr lang="en-GB">
            <a:effectLst/>
          </a:endParaRPr>
        </a:p>
        <a:p>
          <a:r>
            <a:rPr lang="en-GB" sz="1100" b="0" baseline="0">
              <a:solidFill>
                <a:schemeClr val="dk1"/>
              </a:solidFill>
              <a:effectLst/>
              <a:latin typeface="+mn-lt"/>
              <a:ea typeface="+mn-ea"/>
              <a:cs typeface="+mn-cs"/>
            </a:rPr>
            <a:t>Other		424</a:t>
          </a:r>
          <a:r>
            <a:rPr lang="en-GB" sz="1100" b="1" baseline="0">
              <a:solidFill>
                <a:schemeClr val="dk1"/>
              </a:solidFill>
              <a:effectLst/>
              <a:latin typeface="+mn-lt"/>
              <a:ea typeface="+mn-ea"/>
              <a:cs typeface="+mn-cs"/>
            </a:rPr>
            <a:t>	</a:t>
          </a:r>
          <a:r>
            <a:rPr lang="en-GB" sz="1100" b="0" baseline="0">
              <a:solidFill>
                <a:schemeClr val="dk1"/>
              </a:solidFill>
              <a:effectLst/>
              <a:latin typeface="+mn-lt"/>
              <a:ea typeface="+mn-ea"/>
              <a:cs typeface="+mn-cs"/>
            </a:rPr>
            <a:t>62	    459	945	</a:t>
          </a:r>
          <a:endParaRPr lang="en-GB" b="0">
            <a:effectLst/>
          </a:endParaRPr>
        </a:p>
        <a:p>
          <a:r>
            <a:rPr lang="en-GB" sz="1100"/>
            <a:t>No response		182	16	    69	267</a:t>
          </a:r>
        </a:p>
      </xdr:txBody>
    </xdr:sp>
    <xdr:clientData/>
  </xdr:twoCellAnchor>
  <xdr:twoCellAnchor>
    <xdr:from>
      <xdr:col>5</xdr:col>
      <xdr:colOff>8398</xdr:colOff>
      <xdr:row>85</xdr:row>
      <xdr:rowOff>110203</xdr:rowOff>
    </xdr:from>
    <xdr:to>
      <xdr:col>11</xdr:col>
      <xdr:colOff>1235353</xdr:colOff>
      <xdr:row>100</xdr:row>
      <xdr:rowOff>2982</xdr:rowOff>
    </xdr:to>
    <xdr:sp macro="" textlink="">
      <xdr:nvSpPr>
        <xdr:cNvPr id="48" name="TextBox 47"/>
        <xdr:cNvSpPr txBox="1"/>
      </xdr:nvSpPr>
      <xdr:spPr>
        <a:xfrm>
          <a:off x="4161298" y="10187653"/>
          <a:ext cx="7780155" cy="275027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aseline="0">
              <a:solidFill>
                <a:schemeClr val="dk1"/>
              </a:solidFill>
              <a:effectLst/>
              <a:latin typeface="+mn-lt"/>
              <a:ea typeface="+mn-ea"/>
              <a:cs typeface="+mn-cs"/>
            </a:rPr>
            <a:t>The proportion of respondents classed as having 'social difficulty' was compared across tumour according to whether the person stated that they had a stoma or not. A higher proportion of people who had a stoma reported 'social distress.'  Proportionally fewer individuals reported 'social distress' if the stoma had been reversed, and fewer still who had no stoma.</a:t>
          </a:r>
          <a:endParaRPr lang="en-GB">
            <a:effectLst/>
          </a:endParaRPr>
        </a:p>
      </xdr:txBody>
    </xdr:sp>
    <xdr:clientData/>
  </xdr:twoCellAnchor>
  <xdr:twoCellAnchor>
    <xdr:from>
      <xdr:col>0</xdr:col>
      <xdr:colOff>85725</xdr:colOff>
      <xdr:row>70</xdr:row>
      <xdr:rowOff>190500</xdr:rowOff>
    </xdr:from>
    <xdr:to>
      <xdr:col>4</xdr:col>
      <xdr:colOff>0</xdr:colOff>
      <xdr:row>85</xdr:row>
      <xdr:rowOff>9525</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71</xdr:row>
      <xdr:rowOff>0</xdr:rowOff>
    </xdr:from>
    <xdr:to>
      <xdr:col>7</xdr:col>
      <xdr:colOff>1300726</xdr:colOff>
      <xdr:row>85</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9525</xdr:colOff>
      <xdr:row>71</xdr:row>
      <xdr:rowOff>0</xdr:rowOff>
    </xdr:from>
    <xdr:to>
      <xdr:col>12</xdr:col>
      <xdr:colOff>0</xdr:colOff>
      <xdr:row>84</xdr:row>
      <xdr:rowOff>180975</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80501</xdr:colOff>
      <xdr:row>85</xdr:row>
      <xdr:rowOff>144309</xdr:rowOff>
    </xdr:from>
    <xdr:to>
      <xdr:col>3</xdr:col>
      <xdr:colOff>1308817</xdr:colOff>
      <xdr:row>100</xdr:row>
      <xdr:rowOff>30009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146459</xdr:colOff>
      <xdr:row>92</xdr:row>
      <xdr:rowOff>81935</xdr:rowOff>
    </xdr:from>
    <xdr:to>
      <xdr:col>10</xdr:col>
      <xdr:colOff>515170</xdr:colOff>
      <xdr:row>99</xdr:row>
      <xdr:rowOff>27652</xdr:rowOff>
    </xdr:to>
    <xdr:sp macro="" textlink="">
      <xdr:nvSpPr>
        <xdr:cNvPr id="53" name="TextBox 52"/>
        <xdr:cNvSpPr txBox="1"/>
      </xdr:nvSpPr>
      <xdr:spPr>
        <a:xfrm>
          <a:off x="4299359" y="11492885"/>
          <a:ext cx="5674136" cy="127921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Total</a:t>
          </a:r>
          <a:r>
            <a:rPr lang="en-GB" sz="1100" b="1" baseline="0">
              <a:solidFill>
                <a:schemeClr val="dk1"/>
              </a:solidFill>
              <a:effectLst/>
              <a:latin typeface="+mn-lt"/>
              <a:ea typeface="+mn-ea"/>
              <a:cs typeface="+mn-cs"/>
            </a:rPr>
            <a:t> respondents by tumour type and stoma status for which an SDI score could be generated</a:t>
          </a:r>
          <a:endParaRPr lang="en-GB">
            <a:effectLst/>
          </a:endParaRPr>
        </a:p>
        <a:p>
          <a:endParaRPr lang="en-GB">
            <a:effectLst/>
          </a:endParaRPr>
        </a:p>
        <a:p>
          <a:r>
            <a:rPr lang="en-GB" sz="1100" b="1" u="sng">
              <a:solidFill>
                <a:schemeClr val="dk1"/>
              </a:solidFill>
              <a:effectLst/>
              <a:latin typeface="+mn-lt"/>
              <a:ea typeface="+mn-ea"/>
              <a:cs typeface="+mn-cs"/>
            </a:rPr>
            <a:t>Disease status		Colon	Rectosigmoid	</a:t>
          </a:r>
          <a:r>
            <a:rPr lang="en-GB" sz="1100" b="1" u="sng" baseline="0">
              <a:solidFill>
                <a:schemeClr val="dk1"/>
              </a:solidFill>
              <a:effectLst/>
              <a:latin typeface="+mn-lt"/>
              <a:ea typeface="+mn-ea"/>
              <a:cs typeface="+mn-cs"/>
            </a:rPr>
            <a:t>    </a:t>
          </a:r>
          <a:r>
            <a:rPr lang="en-GB" sz="1100" b="1" u="sng">
              <a:solidFill>
                <a:schemeClr val="dk1"/>
              </a:solidFill>
              <a:effectLst/>
              <a:latin typeface="+mn-lt"/>
              <a:ea typeface="+mn-ea"/>
              <a:cs typeface="+mn-cs"/>
            </a:rPr>
            <a:t>Rectum	Overall</a:t>
          </a:r>
          <a:endParaRPr lang="en-GB" u="sng">
            <a:effectLst/>
          </a:endParaRPr>
        </a:p>
        <a:p>
          <a:pPr algn="l"/>
          <a:r>
            <a:rPr lang="en-GB" sz="1100" b="0" baseline="0">
              <a:solidFill>
                <a:schemeClr val="dk1"/>
              </a:solidFill>
              <a:effectLst/>
              <a:latin typeface="+mn-lt"/>
              <a:ea typeface="+mn-ea"/>
              <a:cs typeface="+mn-cs"/>
            </a:rPr>
            <a:t>Present		1,027	248	   2,296	3,571</a:t>
          </a:r>
          <a:endParaRPr lang="en-GB" b="0">
            <a:effectLst/>
          </a:endParaRPr>
        </a:p>
        <a:p>
          <a:r>
            <a:rPr lang="en-GB" sz="1100"/>
            <a:t>Reversed		812	290	   1,789	2,891</a:t>
          </a:r>
        </a:p>
        <a:p>
          <a:r>
            <a:rPr lang="en-GB" sz="1100"/>
            <a:t>No</a:t>
          </a:r>
          <a:r>
            <a:rPr lang="en-GB" sz="1100" baseline="0"/>
            <a:t> stoma		8,108	631	   1,210	9,949</a:t>
          </a:r>
        </a:p>
        <a:p>
          <a:r>
            <a:rPr lang="en-GB" sz="1100" baseline="0"/>
            <a:t>No response		1,084	83	   252	1,419</a:t>
          </a:r>
          <a:endParaRPr lang="en-GB"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20483</xdr:colOff>
      <xdr:row>12</xdr:row>
      <xdr:rowOff>10242</xdr:rowOff>
    </xdr:from>
    <xdr:to>
      <xdr:col>4</xdr:col>
      <xdr:colOff>20484</xdr:colOff>
      <xdr:row>23</xdr:row>
      <xdr:rowOff>184355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163871</xdr:rowOff>
    </xdr:from>
    <xdr:to>
      <xdr:col>11</xdr:col>
      <xdr:colOff>1300726</xdr:colOff>
      <xdr:row>11</xdr:row>
      <xdr:rowOff>51210</xdr:rowOff>
    </xdr:to>
    <xdr:sp macro="" textlink="">
      <xdr:nvSpPr>
        <xdr:cNvPr id="2" name="TextBox 1"/>
        <xdr:cNvSpPr txBox="1"/>
      </xdr:nvSpPr>
      <xdr:spPr>
        <a:xfrm>
          <a:off x="92177" y="1310968"/>
          <a:ext cx="12157178" cy="90129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ysClr val="windowText" lastClr="000000"/>
              </a:solidFill>
            </a:rPr>
            <a:t>The</a:t>
          </a:r>
          <a:r>
            <a:rPr lang="en-GB" sz="1100" baseline="0">
              <a:solidFill>
                <a:sysClr val="windowText" lastClr="000000"/>
              </a:solidFill>
            </a:rPr>
            <a:t> colorectal PROMs survey also asked respondents to rate how they felt on a set of 9 statements. The respondent selected between the following options </a:t>
          </a:r>
          <a:r>
            <a:rPr lang="en-GB" sz="1100" i="1" baseline="0">
              <a:solidFill>
                <a:sysClr val="windowText" lastClr="000000"/>
              </a:solidFill>
            </a:rPr>
            <a:t>:strongly agree, agree, neither agree or disagree, disagree, strongly disagree and not applicable</a:t>
          </a:r>
          <a:r>
            <a:rPr lang="en-GB" sz="1100" baseline="0">
              <a:solidFill>
                <a:sysClr val="windowText" lastClr="000000"/>
              </a:solidFill>
            </a:rPr>
            <a:t>. The statements were phrased such that agreeing with the statement indicated a negative effect on some aspect of quality of life.</a:t>
          </a:r>
        </a:p>
        <a:p>
          <a:endParaRPr lang="en-GB" sz="600">
            <a:solidFill>
              <a:sysClr val="windowText" lastClr="000000"/>
            </a:solidFill>
          </a:endParaRPr>
        </a:p>
        <a:p>
          <a:r>
            <a:rPr lang="en-GB" sz="1100">
              <a:solidFill>
                <a:sysClr val="windowText" lastClr="000000"/>
              </a:solidFill>
            </a:rPr>
            <a:t>The</a:t>
          </a:r>
          <a:r>
            <a:rPr lang="en-GB" sz="1100" baseline="0">
              <a:solidFill>
                <a:sysClr val="windowText" lastClr="000000"/>
              </a:solidFill>
            </a:rPr>
            <a:t> charts below looked</a:t>
          </a:r>
          <a:r>
            <a:rPr lang="en-GB" sz="1100">
              <a:solidFill>
                <a:sysClr val="windowText" lastClr="000000"/>
              </a:solidFill>
            </a:rPr>
            <a:t> at the proportion who '</a:t>
          </a:r>
          <a:r>
            <a:rPr lang="en-GB" sz="1100" b="1">
              <a:solidFill>
                <a:sysClr val="windowText" lastClr="000000"/>
              </a:solidFill>
            </a:rPr>
            <a:t>agreed' </a:t>
          </a:r>
          <a:r>
            <a:rPr lang="en-GB" sz="1100" b="0">
              <a:solidFill>
                <a:sysClr val="windowText" lastClr="000000"/>
              </a:solidFill>
            </a:rPr>
            <a:t>or</a:t>
          </a:r>
          <a:r>
            <a:rPr lang="en-GB" sz="1100" b="1">
              <a:solidFill>
                <a:sysClr val="windowText" lastClr="000000"/>
              </a:solidFill>
            </a:rPr>
            <a:t> 'strongly agreed' </a:t>
          </a:r>
          <a:r>
            <a:rPr lang="en-GB" sz="1100">
              <a:solidFill>
                <a:sysClr val="windowText" lastClr="000000"/>
              </a:solidFill>
            </a:rPr>
            <a:t>with</a:t>
          </a:r>
          <a:r>
            <a:rPr lang="en-GB" sz="1100" baseline="0">
              <a:solidFill>
                <a:sysClr val="windowText" lastClr="000000"/>
              </a:solidFill>
            </a:rPr>
            <a:t> each of statement. </a:t>
          </a:r>
          <a:r>
            <a:rPr lang="en-GB" sz="1100" b="1" baseline="0">
              <a:solidFill>
                <a:sysClr val="windowText" lastClr="000000"/>
              </a:solidFill>
            </a:rPr>
            <a:t>The results excluded people who did not respond to the question or who said that the question was not applicable to them</a:t>
          </a:r>
          <a:r>
            <a:rPr lang="en-GB" sz="1100" baseline="0">
              <a:solidFill>
                <a:sysClr val="windowText" lastClr="000000"/>
              </a:solidFill>
            </a:rPr>
            <a:t>. </a:t>
          </a:r>
          <a:r>
            <a:rPr lang="en-GB" sz="1100" b="0" i="0" baseline="0">
              <a:solidFill>
                <a:sysClr val="windowText" lastClr="000000"/>
              </a:solidFill>
            </a:rPr>
            <a:t> Higher percentages suggest that more people felt the statement applied to them.</a:t>
          </a:r>
          <a:endParaRPr lang="en-GB" sz="1100">
            <a:solidFill>
              <a:sysClr val="windowText" lastClr="000000"/>
            </a:solidFill>
          </a:endParaRPr>
        </a:p>
      </xdr:txBody>
    </xdr:sp>
    <xdr:clientData/>
  </xdr:twoCellAnchor>
  <xdr:twoCellAnchor>
    <xdr:from>
      <xdr:col>5</xdr:col>
      <xdr:colOff>20484</xdr:colOff>
      <xdr:row>12</xdr:row>
      <xdr:rowOff>0</xdr:rowOff>
    </xdr:from>
    <xdr:to>
      <xdr:col>8</xdr:col>
      <xdr:colOff>20484</xdr:colOff>
      <xdr:row>23</xdr:row>
      <xdr:rowOff>174113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12</xdr:row>
      <xdr:rowOff>0</xdr:rowOff>
    </xdr:from>
    <xdr:to>
      <xdr:col>11</xdr:col>
      <xdr:colOff>1290484</xdr:colOff>
      <xdr:row>23</xdr:row>
      <xdr:rowOff>143387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xdr:row>
      <xdr:rowOff>10242</xdr:rowOff>
    </xdr:from>
    <xdr:to>
      <xdr:col>3</xdr:col>
      <xdr:colOff>1280242</xdr:colOff>
      <xdr:row>36</xdr:row>
      <xdr:rowOff>174113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25</xdr:row>
      <xdr:rowOff>0</xdr:rowOff>
    </xdr:from>
    <xdr:to>
      <xdr:col>8</xdr:col>
      <xdr:colOff>0</xdr:colOff>
      <xdr:row>36</xdr:row>
      <xdr:rowOff>184355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25</xdr:row>
      <xdr:rowOff>20484</xdr:rowOff>
    </xdr:from>
    <xdr:to>
      <xdr:col>11</xdr:col>
      <xdr:colOff>1280242</xdr:colOff>
      <xdr:row>36</xdr:row>
      <xdr:rowOff>184355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0</xdr:rowOff>
    </xdr:from>
    <xdr:to>
      <xdr:col>4</xdr:col>
      <xdr:colOff>10242</xdr:colOff>
      <xdr:row>49</xdr:row>
      <xdr:rowOff>163871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38</xdr:row>
      <xdr:rowOff>0</xdr:rowOff>
    </xdr:from>
    <xdr:to>
      <xdr:col>7</xdr:col>
      <xdr:colOff>1280242</xdr:colOff>
      <xdr:row>49</xdr:row>
      <xdr:rowOff>174113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163871</xdr:colOff>
      <xdr:row>37</xdr:row>
      <xdr:rowOff>102419</xdr:rowOff>
    </xdr:from>
    <xdr:to>
      <xdr:col>11</xdr:col>
      <xdr:colOff>1290484</xdr:colOff>
      <xdr:row>49</xdr:row>
      <xdr:rowOff>174113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10242</xdr:colOff>
      <xdr:row>50</xdr:row>
      <xdr:rowOff>81936</xdr:rowOff>
    </xdr:from>
    <xdr:to>
      <xdr:col>11</xdr:col>
      <xdr:colOff>1290484</xdr:colOff>
      <xdr:row>53</xdr:row>
      <xdr:rowOff>112661</xdr:rowOff>
    </xdr:to>
    <xdr:sp macro="" textlink="">
      <xdr:nvSpPr>
        <xdr:cNvPr id="4" name="TextBox 3"/>
        <xdr:cNvSpPr txBox="1"/>
      </xdr:nvSpPr>
      <xdr:spPr>
        <a:xfrm>
          <a:off x="102419" y="9658146"/>
          <a:ext cx="12136694" cy="52233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Over half the respondents (55.7%) had fears of their cancer returning, 45.7% had fears of their cancer spreading and 29.5% had fears about death and dying.40.5% experienced trouble sleeping and 40.4% reported</a:t>
          </a:r>
          <a:r>
            <a:rPr lang="en-GB" sz="1100" baseline="0"/>
            <a:t> feeling tired. 34.0% reported memory loss, whilst 29.2% experienced mood swings, 29.3% reported irritability and 28.4% had difficulty concentrating.</a:t>
          </a:r>
          <a:endParaRPr lang="en-GB" sz="1100"/>
        </a:p>
      </xdr:txBody>
    </xdr:sp>
    <xdr:clientData/>
  </xdr:twoCellAnchor>
  <xdr:twoCellAnchor>
    <xdr:from>
      <xdr:col>1</xdr:col>
      <xdr:colOff>10244</xdr:colOff>
      <xdr:row>58</xdr:row>
      <xdr:rowOff>10243</xdr:rowOff>
    </xdr:from>
    <xdr:to>
      <xdr:col>4</xdr:col>
      <xdr:colOff>0</xdr:colOff>
      <xdr:row>66</xdr:row>
      <xdr:rowOff>10242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20484</xdr:colOff>
      <xdr:row>67</xdr:row>
      <xdr:rowOff>0</xdr:rowOff>
    </xdr:from>
    <xdr:to>
      <xdr:col>4</xdr:col>
      <xdr:colOff>10242</xdr:colOff>
      <xdr:row>75</xdr:row>
      <xdr:rowOff>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696449</xdr:colOff>
      <xdr:row>58</xdr:row>
      <xdr:rowOff>2</xdr:rowOff>
    </xdr:from>
    <xdr:to>
      <xdr:col>10</xdr:col>
      <xdr:colOff>522338</xdr:colOff>
      <xdr:row>66</xdr:row>
      <xdr:rowOff>30725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686210</xdr:colOff>
      <xdr:row>67</xdr:row>
      <xdr:rowOff>1</xdr:rowOff>
    </xdr:from>
    <xdr:to>
      <xdr:col>11</xdr:col>
      <xdr:colOff>1300726</xdr:colOff>
      <xdr:row>75</xdr:row>
      <xdr:rowOff>0</xdr:rowOff>
    </xdr:to>
    <xdr:sp macro="" textlink="">
      <xdr:nvSpPr>
        <xdr:cNvPr id="26" name="TextBox 25"/>
        <xdr:cNvSpPr txBox="1"/>
      </xdr:nvSpPr>
      <xdr:spPr>
        <a:xfrm>
          <a:off x="6206613" y="12843388"/>
          <a:ext cx="6042742" cy="18025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Over three quarters of people reported being supported all the time by their hospital with a further 14% some of the time.  6% reported not needing support whilst 1.7% felt never supported.</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55% reported being supported by their GP at all times with a further 14% some of the time.  9% felt they never needed support whilst 14% reported never receiving support.</a:t>
          </a: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Health and Social Service support was reported to be appropriate by 36% with a further 18% reporting support to a certain extent.  10% reported not receiving appropriate support whilst 36% felt they did not need help.</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p>
      </xdr:txBody>
    </xdr:sp>
    <xdr:clientData/>
  </xdr:twoCellAnchor>
  <xdr:twoCellAnchor>
    <xdr:from>
      <xdr:col>1</xdr:col>
      <xdr:colOff>92178</xdr:colOff>
      <xdr:row>89</xdr:row>
      <xdr:rowOff>30726</xdr:rowOff>
    </xdr:from>
    <xdr:to>
      <xdr:col>6</xdr:col>
      <xdr:colOff>409678</xdr:colOff>
      <xdr:row>101</xdr:row>
      <xdr:rowOff>163872</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512097</xdr:colOff>
      <xdr:row>88</xdr:row>
      <xdr:rowOff>133145</xdr:rowOff>
    </xdr:from>
    <xdr:to>
      <xdr:col>9</xdr:col>
      <xdr:colOff>686209</xdr:colOff>
      <xdr:row>101</xdr:row>
      <xdr:rowOff>184355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880806</xdr:colOff>
      <xdr:row>89</xdr:row>
      <xdr:rowOff>0</xdr:rowOff>
    </xdr:from>
    <xdr:to>
      <xdr:col>12</xdr:col>
      <xdr:colOff>10241</xdr:colOff>
      <xdr:row>101</xdr:row>
      <xdr:rowOff>184355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10242</xdr:colOff>
      <xdr:row>79</xdr:row>
      <xdr:rowOff>30727</xdr:rowOff>
    </xdr:from>
    <xdr:to>
      <xdr:col>11</xdr:col>
      <xdr:colOff>1300725</xdr:colOff>
      <xdr:row>88</xdr:row>
      <xdr:rowOff>1</xdr:rowOff>
    </xdr:to>
    <xdr:sp macro="" textlink="">
      <xdr:nvSpPr>
        <xdr:cNvPr id="23" name="TextBox 22"/>
        <xdr:cNvSpPr txBox="1"/>
      </xdr:nvSpPr>
      <xdr:spPr>
        <a:xfrm>
          <a:off x="102419" y="14000727"/>
          <a:ext cx="12146935" cy="133145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aseline="0"/>
            <a:t>The charts below provide additional information on lifestyle using information from respondents who completed this section of the survey. The exercise chart only includes overall percentages for ease of viewing the chart. 35% of respondents reported doing 30 minutes of exercise on no days each week and 44% did this between 1 and 4 days each week. 21% of respondents at least 30 minutes of exercise  on the recommended 5 or more days each week.</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Around 6% of respondents described themselves as smokers, nearly 40% as ex-smokers and over 50% as non-smokers. There was little difference between tumour sites with only a slightly higher proportion of people with rectal tumours self-reporting as smokers or ex-smokers. Of those respondents who had rectal tumours and classed themselves as ex-smokers, a slightly higher proportion quit 1-2 years ago and a slightly lower proportion quit more than 5 years ago compared with tumours of the colon and rectosigmoid tumours. </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Further analysis of the colorectal PROMs data is recommended around lifestyle and health outcomes.</a:t>
          </a:r>
        </a:p>
      </xdr:txBody>
    </xdr:sp>
    <xdr:clientData/>
  </xdr:twoCellAnchor>
  <xdr:twoCellAnchor>
    <xdr:from>
      <xdr:col>4</xdr:col>
      <xdr:colOff>143387</xdr:colOff>
      <xdr:row>58</xdr:row>
      <xdr:rowOff>20483</xdr:rowOff>
    </xdr:from>
    <xdr:to>
      <xdr:col>6</xdr:col>
      <xdr:colOff>430162</xdr:colOff>
      <xdr:row>66</xdr:row>
      <xdr:rowOff>0</xdr:rowOff>
    </xdr:to>
    <xdr:sp macro="" textlink="">
      <xdr:nvSpPr>
        <xdr:cNvPr id="24" name="TextBox 23"/>
        <xdr:cNvSpPr txBox="1"/>
      </xdr:nvSpPr>
      <xdr:spPr>
        <a:xfrm>
          <a:off x="4168468" y="10866693"/>
          <a:ext cx="1782097" cy="1536291"/>
        </a:xfrm>
        <a:prstGeom prst="rect">
          <a:avLst/>
        </a:prstGeom>
        <a:solidFill>
          <a:schemeClr val="bg1">
            <a:lumMod val="8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GB" sz="1200" i="1" baseline="0"/>
        </a:p>
        <a:p>
          <a:pPr marL="0" marR="0" indent="0" defTabSz="914400" eaLnBrk="1" fontAlgn="auto" latinLnBrk="0" hangingPunct="1">
            <a:lnSpc>
              <a:spcPct val="100000"/>
            </a:lnSpc>
            <a:spcBef>
              <a:spcPts val="0"/>
            </a:spcBef>
            <a:spcAft>
              <a:spcPts val="0"/>
            </a:spcAft>
            <a:buClrTx/>
            <a:buSzTx/>
            <a:buFontTx/>
            <a:buNone/>
            <a:tabLst/>
            <a:defRPr/>
          </a:pPr>
          <a:endParaRPr lang="en-GB" sz="1100" i="1" baseline="0"/>
        </a:p>
        <a:p>
          <a:pPr marL="0" marR="0" indent="0" defTabSz="914400" eaLnBrk="1" fontAlgn="auto" latinLnBrk="0" hangingPunct="1">
            <a:lnSpc>
              <a:spcPct val="100000"/>
            </a:lnSpc>
            <a:spcBef>
              <a:spcPts val="0"/>
            </a:spcBef>
            <a:spcAft>
              <a:spcPts val="0"/>
            </a:spcAft>
            <a:buClrTx/>
            <a:buSzTx/>
            <a:buFontTx/>
            <a:buNone/>
            <a:tabLst/>
            <a:defRPr/>
          </a:pPr>
          <a:r>
            <a:rPr lang="en-GB" sz="1100" i="1" baseline="0"/>
            <a:t>Do you think hospital staff did everything they could to support you following your cancer treatment?</a:t>
          </a:r>
        </a:p>
      </xdr:txBody>
    </xdr:sp>
    <xdr:clientData/>
  </xdr:twoCellAnchor>
  <xdr:twoCellAnchor>
    <xdr:from>
      <xdr:col>5</xdr:col>
      <xdr:colOff>1</xdr:colOff>
      <xdr:row>67</xdr:row>
      <xdr:rowOff>1</xdr:rowOff>
    </xdr:from>
    <xdr:to>
      <xdr:col>6</xdr:col>
      <xdr:colOff>409678</xdr:colOff>
      <xdr:row>75</xdr:row>
      <xdr:rowOff>10242</xdr:rowOff>
    </xdr:to>
    <xdr:sp macro="" textlink="">
      <xdr:nvSpPr>
        <xdr:cNvPr id="27" name="TextBox 26"/>
        <xdr:cNvSpPr txBox="1"/>
      </xdr:nvSpPr>
      <xdr:spPr>
        <a:xfrm>
          <a:off x="4209436" y="12843388"/>
          <a:ext cx="1720645" cy="1812822"/>
        </a:xfrm>
        <a:prstGeom prst="rect">
          <a:avLst/>
        </a:prstGeom>
        <a:solidFill>
          <a:schemeClr val="bg1">
            <a:lumMod val="8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050" i="1" baseline="0">
            <a:solidFill>
              <a:schemeClr val="dk1"/>
            </a:solidFill>
            <a:effectLst/>
            <a:latin typeface="+mn-lt"/>
            <a:ea typeface="+mn-ea"/>
            <a:cs typeface="+mn-cs"/>
          </a:endParaRPr>
        </a:p>
        <a:p>
          <a:pPr eaLnBrk="1" fontAlgn="auto" latinLnBrk="0" hangingPunct="1"/>
          <a:r>
            <a:rPr lang="en-GB" sz="1100" i="1" baseline="0">
              <a:solidFill>
                <a:schemeClr val="dk1"/>
              </a:solidFill>
              <a:effectLst/>
              <a:latin typeface="+mn-lt"/>
              <a:ea typeface="+mn-ea"/>
              <a:cs typeface="+mn-cs"/>
            </a:rPr>
            <a:t>Do you think GPs and nurses at your general practice do everything they can to support you following your cancer treatment?</a:t>
          </a:r>
          <a:endParaRPr lang="en-GB" sz="1100">
            <a:effectLst/>
          </a:endParaRPr>
        </a:p>
      </xdr:txBody>
    </xdr:sp>
    <xdr:clientData/>
  </xdr:twoCellAnchor>
  <xdr:twoCellAnchor>
    <xdr:from>
      <xdr:col>10</xdr:col>
      <xdr:colOff>706695</xdr:colOff>
      <xdr:row>58</xdr:row>
      <xdr:rowOff>10242</xdr:rowOff>
    </xdr:from>
    <xdr:to>
      <xdr:col>12</xdr:col>
      <xdr:colOff>20484</xdr:colOff>
      <xdr:row>66</xdr:row>
      <xdr:rowOff>10243</xdr:rowOff>
    </xdr:to>
    <xdr:sp macro="" textlink="">
      <xdr:nvSpPr>
        <xdr:cNvPr id="29" name="TextBox 28"/>
        <xdr:cNvSpPr txBox="1"/>
      </xdr:nvSpPr>
      <xdr:spPr>
        <a:xfrm>
          <a:off x="10344356" y="10856452"/>
          <a:ext cx="1935725" cy="1556775"/>
        </a:xfrm>
        <a:prstGeom prst="rect">
          <a:avLst/>
        </a:prstGeom>
        <a:solidFill>
          <a:schemeClr val="bg1">
            <a:lumMod val="8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100" i="1" baseline="0">
            <a:solidFill>
              <a:schemeClr val="dk1"/>
            </a:solidFill>
            <a:effectLst/>
            <a:latin typeface="+mn-lt"/>
            <a:ea typeface="+mn-ea"/>
            <a:cs typeface="+mn-cs"/>
          </a:endParaRPr>
        </a:p>
        <a:p>
          <a:pPr eaLnBrk="1" fontAlgn="auto" latinLnBrk="0" hangingPunct="1"/>
          <a:r>
            <a:rPr lang="en-GB" sz="1100" i="1" baseline="0">
              <a:solidFill>
                <a:schemeClr val="dk1"/>
              </a:solidFill>
              <a:effectLst/>
              <a:latin typeface="+mn-lt"/>
              <a:ea typeface="+mn-ea"/>
              <a:cs typeface="+mn-cs"/>
            </a:rPr>
            <a:t>Following your initial cancer treatment have you been given enough care and help from health and social services (for example, district nurses, home help or occupational therapists)?</a:t>
          </a:r>
          <a:endParaRPr lang="en-GB" sz="1100">
            <a:effectLst/>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81936</xdr:colOff>
      <xdr:row>6</xdr:row>
      <xdr:rowOff>20486</xdr:rowOff>
    </xdr:from>
    <xdr:to>
      <xdr:col>12</xdr:col>
      <xdr:colOff>0</xdr:colOff>
      <xdr:row>14</xdr:row>
      <xdr:rowOff>0</xdr:rowOff>
    </xdr:to>
    <xdr:sp macro="" textlink="">
      <xdr:nvSpPr>
        <xdr:cNvPr id="2" name="TextBox 1"/>
        <xdr:cNvSpPr txBox="1"/>
      </xdr:nvSpPr>
      <xdr:spPr>
        <a:xfrm>
          <a:off x="81936" y="1172346"/>
          <a:ext cx="12256262" cy="16851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400" b="0" i="0" u="none" strike="noStrike" baseline="0" smtClean="0">
              <a:solidFill>
                <a:schemeClr val="dk1"/>
              </a:solidFill>
              <a:latin typeface="+mn-lt"/>
              <a:ea typeface="+mn-ea"/>
              <a:cs typeface="+mn-cs"/>
            </a:rPr>
            <a:t>An open-ended free-text question was placed at the end of the PROMS questionnaire:    </a:t>
          </a:r>
        </a:p>
        <a:p>
          <a:pPr rtl="0"/>
          <a:endParaRPr lang="en-GB" sz="1400" b="0" i="0" u="none" strike="noStrike" baseline="0" smtClean="0">
            <a:solidFill>
              <a:schemeClr val="dk1"/>
            </a:solidFill>
            <a:latin typeface="+mn-lt"/>
            <a:ea typeface="+mn-ea"/>
            <a:cs typeface="+mn-cs"/>
          </a:endParaRPr>
        </a:p>
        <a:p>
          <a:pPr rtl="0"/>
          <a:r>
            <a:rPr lang="en-GB" sz="1400" b="1" i="1" u="none" strike="noStrike" baseline="0" smtClean="0">
              <a:solidFill>
                <a:schemeClr val="dk1"/>
              </a:solidFill>
              <a:latin typeface="+mn-lt"/>
              <a:ea typeface="+mn-ea"/>
              <a:cs typeface="+mn-cs"/>
            </a:rPr>
            <a:t>If you have anything else you would like to tell us about living with and beyond cancer, please do so here:</a:t>
          </a:r>
        </a:p>
        <a:p>
          <a:pPr rtl="0"/>
          <a:endParaRPr lang="en-GB" sz="1400" b="0" i="0" u="none" strike="noStrike" baseline="0" smtClean="0">
            <a:solidFill>
              <a:schemeClr val="dk1"/>
            </a:solidFill>
            <a:latin typeface="+mn-lt"/>
            <a:ea typeface="+mn-ea"/>
            <a:cs typeface="+mn-cs"/>
          </a:endParaRPr>
        </a:p>
        <a:p>
          <a:pPr rtl="0"/>
          <a:r>
            <a:rPr lang="en-GB" sz="1400" b="0" i="0" u="none" strike="noStrike" baseline="0" smtClean="0">
              <a:solidFill>
                <a:schemeClr val="dk1"/>
              </a:solidFill>
              <a:latin typeface="+mn-lt"/>
              <a:ea typeface="+mn-ea"/>
              <a:cs typeface="+mn-cs"/>
            </a:rPr>
            <a:t>Of the 21,802 respondents who completed the closed questions of the PROMS survey, a quarter (n= 5,634, 25.8%) responded to this question. The aim of the analysis was to explore the content of these comments, and especially what they reveal about respondents' perceptions of the quality of care they received. Comments were read and categorised into the thematic framework shown in Table 1 below. </a:t>
          </a:r>
        </a:p>
      </xdr:txBody>
    </xdr:sp>
    <xdr:clientData/>
  </xdr:twoCellAnchor>
  <xdr:twoCellAnchor>
    <xdr:from>
      <xdr:col>7</xdr:col>
      <xdr:colOff>55379</xdr:colOff>
      <xdr:row>16</xdr:row>
      <xdr:rowOff>95593</xdr:rowOff>
    </xdr:from>
    <xdr:to>
      <xdr:col>12</xdr:col>
      <xdr:colOff>11075</xdr:colOff>
      <xdr:row>71</xdr:row>
      <xdr:rowOff>0</xdr:rowOff>
    </xdr:to>
    <xdr:sp macro="" textlink="">
      <xdr:nvSpPr>
        <xdr:cNvPr id="3" name="TextBox 2"/>
        <xdr:cNvSpPr txBox="1"/>
      </xdr:nvSpPr>
      <xdr:spPr>
        <a:xfrm>
          <a:off x="7099449" y="3285360"/>
          <a:ext cx="5249824" cy="102379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400" b="0" i="0" u="none" strike="noStrike" baseline="0" smtClean="0">
              <a:solidFill>
                <a:schemeClr val="dk1"/>
              </a:solidFill>
              <a:latin typeface="+mn-lt"/>
              <a:ea typeface="+mn-ea"/>
              <a:cs typeface="+mn-cs"/>
            </a:rPr>
            <a:t>The majority of comments were positive, with respondents expressing gratitude and praising individual healthcare professionals, departments, hospitals or the NHS as a whole.      </a:t>
          </a:r>
        </a:p>
        <a:p>
          <a:pPr rtl="0"/>
          <a:endParaRPr lang="en-GB" sz="1300" b="0" i="1" u="none" strike="noStrike" baseline="0" smtClean="0">
            <a:solidFill>
              <a:schemeClr val="dk1"/>
            </a:solidFill>
            <a:latin typeface="+mn-lt"/>
            <a:ea typeface="+mn-ea"/>
            <a:cs typeface="+mn-cs"/>
          </a:endParaRPr>
        </a:p>
        <a:p>
          <a:pPr rtl="0"/>
          <a:r>
            <a:rPr lang="en-GB" sz="1400" b="0" i="1" u="none" strike="noStrike" baseline="0" smtClean="0">
              <a:solidFill>
                <a:schemeClr val="dk1"/>
              </a:solidFill>
              <a:latin typeface="+mn-lt"/>
              <a:ea typeface="+mn-ea"/>
              <a:cs typeface="+mn-cs"/>
            </a:rPr>
            <a:t>The process for diagnosis was excellent - GP acted very quickly and the [consultant] similarly discussed my condition and put in place a corrective action plan. This was coordinated extremely well by the specialist colorectal nurse. She has been a constant support and has acted as my point of contact throughout the three years I've been treated and followed up. ...  In summary the whole process was faultless and should be used as an internal case study for how to get things right. </a:t>
          </a:r>
        </a:p>
        <a:p>
          <a:pPr rtl="0"/>
          <a:endParaRPr lang="en-GB" sz="1300" b="0" i="1" u="none" strike="noStrike" baseline="0" smtClean="0">
            <a:solidFill>
              <a:schemeClr val="dk1"/>
            </a:solidFill>
            <a:latin typeface="+mn-lt"/>
            <a:ea typeface="+mn-ea"/>
            <a:cs typeface="+mn-cs"/>
          </a:endParaRPr>
        </a:p>
        <a:p>
          <a:pPr rtl="0"/>
          <a:r>
            <a:rPr lang="en-GB" sz="1400" b="0" i="1" u="none" strike="noStrike" baseline="0" smtClean="0">
              <a:solidFill>
                <a:schemeClr val="dk1"/>
              </a:solidFill>
              <a:latin typeface="+mn-lt"/>
              <a:ea typeface="+mn-ea"/>
              <a:cs typeface="+mn-cs"/>
            </a:rPr>
            <a:t>After the diagnosis I received immaculate treatment on the NHS, which was excellent at all times from my Consultant Surgeon and Oncologist to all the staff which I met during my treatment. I received nothing but the best of care and kindness. I can't express enough the praise and thanks I owe them all for their care of me.</a:t>
          </a:r>
        </a:p>
        <a:p>
          <a:pPr rtl="0"/>
          <a:endParaRPr lang="en-GB" sz="1300" b="0" i="1" u="none" strike="noStrike" baseline="0" smtClean="0">
            <a:solidFill>
              <a:schemeClr val="dk1"/>
            </a:solidFill>
            <a:latin typeface="+mn-lt"/>
            <a:ea typeface="+mn-ea"/>
            <a:cs typeface="+mn-cs"/>
          </a:endParaRPr>
        </a:p>
        <a:p>
          <a:pPr rtl="0"/>
          <a:r>
            <a:rPr lang="en-GB" sz="1400" b="0" i="1" u="none" strike="noStrike" baseline="0" smtClean="0">
              <a:solidFill>
                <a:schemeClr val="dk1"/>
              </a:solidFill>
              <a:latin typeface="+mn-lt"/>
              <a:ea typeface="+mn-ea"/>
              <a:cs typeface="+mn-cs"/>
            </a:rPr>
            <a:t>I have received and am still receiving the best possible treatment from the surgeon oncologist and colorectal nurse. I have to have regular CT scans but so far they have been clear with no sign of any reoccurrence of the tumour. I remain very positive about my future health but I am aware that the return of the cancer is possible. I keep in touch with my colorectal nurse who has been superb. I have the highest regard for all of those people who have been involved in my treatment.</a:t>
          </a:r>
        </a:p>
        <a:p>
          <a:pPr rtl="0"/>
          <a:endParaRPr lang="en-GB" sz="1400" b="0" i="1" u="none" strike="noStrike" baseline="0" smtClean="0">
            <a:solidFill>
              <a:schemeClr val="dk1"/>
            </a:solidFill>
            <a:latin typeface="+mn-lt"/>
            <a:ea typeface="+mn-ea"/>
            <a:cs typeface="+mn-cs"/>
          </a:endParaRPr>
        </a:p>
        <a:p>
          <a:pPr rtl="0"/>
          <a:r>
            <a:rPr lang="en-GB" sz="1400" b="0" i="0" u="none" strike="noStrike" baseline="0" smtClean="0">
              <a:solidFill>
                <a:schemeClr val="dk1"/>
              </a:solidFill>
              <a:latin typeface="+mn-lt"/>
              <a:ea typeface="+mn-ea"/>
              <a:cs typeface="+mn-cs"/>
            </a:rPr>
            <a:t>However, alongside these very positive comments there were also many less favourable. </a:t>
          </a:r>
        </a:p>
        <a:p>
          <a:pPr rtl="0"/>
          <a:endParaRPr lang="en-GB" sz="1300" b="0" i="1" u="none" strike="noStrike" baseline="0" smtClean="0">
            <a:solidFill>
              <a:schemeClr val="dk1"/>
            </a:solidFill>
            <a:latin typeface="+mn-lt"/>
            <a:ea typeface="+mn-ea"/>
            <a:cs typeface="+mn-cs"/>
          </a:endParaRPr>
        </a:p>
        <a:p>
          <a:pPr rtl="0"/>
          <a:r>
            <a:rPr lang="en-GB" sz="1400" b="0" i="1" u="none" strike="noStrike" baseline="0" smtClean="0">
              <a:solidFill>
                <a:schemeClr val="dk1"/>
              </a:solidFill>
              <a:latin typeface="+mn-lt"/>
              <a:ea typeface="+mn-ea"/>
              <a:cs typeface="+mn-cs"/>
            </a:rPr>
            <a:t>In the early stages I feel that living with cancer would have been made easier for me had I been given more detailed information of what to expect i.e. after first op when a colostomy bag was fitted and it leaked for the first 3 months until problems were sorted and after reversal coping was horrendous and no information was given on what to expect when sent home from hospital.</a:t>
          </a:r>
        </a:p>
        <a:p>
          <a:pPr rtl="0"/>
          <a:endParaRPr lang="en-GB" sz="1300" b="0" i="1" u="none" strike="noStrike" baseline="0" smtClean="0">
            <a:solidFill>
              <a:schemeClr val="dk1"/>
            </a:solidFill>
            <a:latin typeface="+mn-lt"/>
            <a:ea typeface="+mn-ea"/>
            <a:cs typeface="+mn-cs"/>
          </a:endParaRPr>
        </a:p>
        <a:p>
          <a:pPr rtl="0"/>
          <a:r>
            <a:rPr lang="en-GB" sz="1400" b="0" i="1" u="none" strike="noStrike" baseline="0" smtClean="0">
              <a:solidFill>
                <a:schemeClr val="dk1"/>
              </a:solidFill>
              <a:latin typeface="+mn-lt"/>
              <a:ea typeface="+mn-ea"/>
              <a:cs typeface="+mn-cs"/>
            </a:rPr>
            <a:t>Care in the community was poor at best. GP was OK. NHS Direct did their best. It was nobody's job to check I was OK, which I was. If i had less home support [it] may have been a very different story. Aftercare in the community needs more attention and quickly.     </a:t>
          </a:r>
        </a:p>
        <a:p>
          <a:pPr rtl="0"/>
          <a:endParaRPr lang="en-GB" sz="1300" b="0" i="1" u="none" strike="noStrike" baseline="0" smtClean="0">
            <a:solidFill>
              <a:schemeClr val="dk1"/>
            </a:solidFill>
            <a:latin typeface="+mn-lt"/>
            <a:ea typeface="+mn-ea"/>
            <a:cs typeface="+mn-cs"/>
          </a:endParaRPr>
        </a:p>
        <a:p>
          <a:pPr rtl="0"/>
          <a:r>
            <a:rPr lang="en-GB" sz="1400" b="0" i="0" u="none" strike="noStrike" baseline="0" smtClean="0">
              <a:solidFill>
                <a:schemeClr val="dk1"/>
              </a:solidFill>
              <a:latin typeface="+mn-lt"/>
              <a:ea typeface="+mn-ea"/>
              <a:cs typeface="+mn-cs"/>
            </a:rPr>
            <a:t>Collecting these comments, and analysing those that describe both positive and negative experiences of care, allowed the development of a deeper understanding of the elements of the services delivered that make a difference to the outcomes for respondents. Findings from analysis of the comments are outlined in the following tabs. </a:t>
          </a:r>
        </a:p>
      </xdr:txBody>
    </xdr:sp>
    <xdr:clientData/>
  </xdr:twoCellAnchor>
  <xdr:twoCellAnchor editAs="oneCell">
    <xdr:from>
      <xdr:col>1</xdr:col>
      <xdr:colOff>0</xdr:colOff>
      <xdr:row>16</xdr:row>
      <xdr:rowOff>110757</xdr:rowOff>
    </xdr:from>
    <xdr:to>
      <xdr:col>6</xdr:col>
      <xdr:colOff>1030029</xdr:colOff>
      <xdr:row>71</xdr:row>
      <xdr:rowOff>88605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80" y="3300524"/>
          <a:ext cx="6778256" cy="1031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1</xdr:col>
      <xdr:colOff>81935</xdr:colOff>
      <xdr:row>7</xdr:row>
      <xdr:rowOff>61451</xdr:rowOff>
    </xdr:from>
    <xdr:to>
      <xdr:col>6</xdr:col>
      <xdr:colOff>369586</xdr:colOff>
      <xdr:row>9</xdr:row>
      <xdr:rowOff>81935</xdr:rowOff>
    </xdr:to>
    <xdr:sp macro="" textlink="">
      <xdr:nvSpPr>
        <xdr:cNvPr id="2" name="Rectangle 1"/>
        <xdr:cNvSpPr/>
      </xdr:nvSpPr>
      <xdr:spPr>
        <a:xfrm>
          <a:off x="177185" y="1680701"/>
          <a:ext cx="6040751" cy="420534"/>
        </a:xfrm>
        <a:prstGeom prst="rect">
          <a:avLst/>
        </a:prstGeom>
        <a:ln>
          <a:no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GB" b="1"/>
            <a:t>Model of factors influencing quality of patient experience</a:t>
          </a:r>
        </a:p>
      </xdr:txBody>
    </xdr:sp>
    <xdr:clientData/>
  </xdr:twoCellAnchor>
  <xdr:twoCellAnchor>
    <xdr:from>
      <xdr:col>1</xdr:col>
      <xdr:colOff>61451</xdr:colOff>
      <xdr:row>5</xdr:row>
      <xdr:rowOff>99552</xdr:rowOff>
    </xdr:from>
    <xdr:to>
      <xdr:col>13</xdr:col>
      <xdr:colOff>457200</xdr:colOff>
      <xdr:row>24</xdr:row>
      <xdr:rowOff>279400</xdr:rowOff>
    </xdr:to>
    <xdr:sp macro="" textlink="">
      <xdr:nvSpPr>
        <xdr:cNvPr id="3" name="TextBox 2"/>
        <xdr:cNvSpPr txBox="1"/>
      </xdr:nvSpPr>
      <xdr:spPr>
        <a:xfrm>
          <a:off x="156701" y="1318752"/>
          <a:ext cx="12549649" cy="347549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800" b="0" i="0" u="none" strike="noStrike" baseline="0" smtClean="0">
              <a:solidFill>
                <a:schemeClr val="dk1"/>
              </a:solidFill>
              <a:latin typeface="+mn-lt"/>
              <a:ea typeface="+mn-ea"/>
              <a:cs typeface="+mn-cs"/>
            </a:rPr>
            <a:t>Comments from respondents were used to develop a tentative model to explain how different elements of care can determine whether an individual's experiences were either positive or negative (see Figure 1 ). Respondents described different parts of their journey from a diagnosis of colorectal cancer to treatment and through to their experiences of aftercare. During that journey respondents very often related challenges they experienced to their quality of life to a greater or lesser extent. These 'frequently occurring challenges' listed in Figure 1 include: </a:t>
          </a:r>
        </a:p>
        <a:p>
          <a:pPr rtl="0"/>
          <a:endParaRPr lang="en-GB" sz="1800" b="0" i="0" u="none" strike="noStrike" baseline="0" smtClean="0">
            <a:solidFill>
              <a:schemeClr val="dk1"/>
            </a:solidFill>
            <a:latin typeface="+mn-lt"/>
            <a:ea typeface="+mn-ea"/>
            <a:cs typeface="+mn-cs"/>
          </a:endParaRPr>
        </a:p>
        <a:p>
          <a:pPr rtl="0"/>
          <a:r>
            <a:rPr lang="en-GB" sz="1800" b="0" i="0" u="none" strike="noStrike" baseline="0" smtClean="0">
              <a:solidFill>
                <a:schemeClr val="dk1"/>
              </a:solidFill>
              <a:latin typeface="+mn-lt"/>
              <a:ea typeface="+mn-ea"/>
              <a:cs typeface="+mn-cs"/>
            </a:rPr>
            <a:t>- The emotional impact of cancer and treatment</a:t>
          </a:r>
        </a:p>
        <a:p>
          <a:pPr rtl="0"/>
          <a:r>
            <a:rPr lang="en-GB" sz="1800" b="0" i="0" u="none" strike="noStrike" baseline="0" smtClean="0">
              <a:solidFill>
                <a:schemeClr val="dk1"/>
              </a:solidFill>
              <a:latin typeface="+mn-lt"/>
              <a:ea typeface="+mn-ea"/>
              <a:cs typeface="+mn-cs"/>
            </a:rPr>
            <a:t>- On-going social and financial problems that made life difficult</a:t>
          </a:r>
        </a:p>
        <a:p>
          <a:pPr rtl="0"/>
          <a:r>
            <a:rPr lang="en-GB" sz="1800" b="0" i="0" u="none" strike="noStrike" baseline="0" smtClean="0">
              <a:solidFill>
                <a:schemeClr val="dk1"/>
              </a:solidFill>
              <a:latin typeface="+mn-lt"/>
              <a:ea typeface="+mn-ea"/>
              <a:cs typeface="+mn-cs"/>
            </a:rPr>
            <a:t>- Long-term and age-related illnesses that could exacerbate, or be exacerbated by, problems associated with cancer treatment</a:t>
          </a:r>
        </a:p>
        <a:p>
          <a:pPr rtl="0"/>
          <a:r>
            <a:rPr lang="en-GB" sz="1800" b="0" i="0" u="none" strike="noStrike" baseline="0" smtClean="0">
              <a:solidFill>
                <a:schemeClr val="dk1"/>
              </a:solidFill>
              <a:latin typeface="+mn-lt"/>
              <a:ea typeface="+mn-ea"/>
              <a:cs typeface="+mn-cs"/>
            </a:rPr>
            <a:t>- Unpleasant physical side-effects of treatment</a:t>
          </a:r>
        </a:p>
        <a:p>
          <a:pPr rtl="0"/>
          <a:endParaRPr lang="en-GB" sz="1800" b="0" i="0" u="none" strike="noStrike" baseline="0" smtClean="0">
            <a:solidFill>
              <a:schemeClr val="dk1"/>
            </a:solidFill>
            <a:latin typeface="+mn-lt"/>
            <a:ea typeface="+mn-ea"/>
            <a:cs typeface="+mn-cs"/>
          </a:endParaRPr>
        </a:p>
        <a:p>
          <a:pPr rtl="0"/>
          <a:r>
            <a:rPr lang="en-GB" sz="1800" b="0" i="0" u="none" strike="noStrike" baseline="0" smtClean="0">
              <a:solidFill>
                <a:schemeClr val="dk1"/>
              </a:solidFill>
              <a:latin typeface="+mn-lt"/>
              <a:ea typeface="+mn-ea"/>
              <a:cs typeface="+mn-cs"/>
            </a:rPr>
            <a:t>These challenges to quality of life are illustrated by patients' comments in the following two tabs.</a:t>
          </a:r>
        </a:p>
      </xdr:txBody>
    </xdr:sp>
    <xdr:clientData/>
  </xdr:twoCellAnchor>
  <xdr:twoCellAnchor>
    <xdr:from>
      <xdr:col>0</xdr:col>
      <xdr:colOff>32091</xdr:colOff>
      <xdr:row>85</xdr:row>
      <xdr:rowOff>187490</xdr:rowOff>
    </xdr:from>
    <xdr:to>
      <xdr:col>13</xdr:col>
      <xdr:colOff>455423</xdr:colOff>
      <xdr:row>112</xdr:row>
      <xdr:rowOff>88900</xdr:rowOff>
    </xdr:to>
    <xdr:sp macro="" textlink="">
      <xdr:nvSpPr>
        <xdr:cNvPr id="4" name="TextBox 3"/>
        <xdr:cNvSpPr txBox="1"/>
      </xdr:nvSpPr>
      <xdr:spPr>
        <a:xfrm>
          <a:off x="32091" y="16637165"/>
          <a:ext cx="12672482" cy="504491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800" b="0" i="0" u="none" strike="noStrike" baseline="0" smtClean="0">
              <a:solidFill>
                <a:schemeClr val="dk1"/>
              </a:solidFill>
              <a:latin typeface="+mn-lt"/>
              <a:ea typeface="+mn-ea"/>
              <a:cs typeface="+mn-cs"/>
            </a:rPr>
            <a:t>The qualitative data highlight the need for good quality care services to support people to manage the challenges they face as a consequence of cancer and its treatment. Respondents clearly judged the quality of the services they received by the extent to which they helped them to overcome the negative impact of these challenges to their quality of life. The most frequently identified elements of care that reportedly influenced whether respondents' experiences were either positive or negative are outlined on Figure 1, and patient comments illustrating them are provided in subsequent tabs.  </a:t>
          </a:r>
        </a:p>
        <a:p>
          <a:pPr rtl="0"/>
          <a:endParaRPr lang="en-GB" sz="1800" b="0" i="0" u="none" strike="noStrike" baseline="0" smtClean="0">
            <a:solidFill>
              <a:schemeClr val="dk1"/>
            </a:solidFill>
            <a:latin typeface="+mn-lt"/>
            <a:ea typeface="+mn-ea"/>
            <a:cs typeface="+mn-cs"/>
          </a:endParaRPr>
        </a:p>
        <a:p>
          <a:pPr rtl="0"/>
          <a:r>
            <a:rPr lang="en-GB" sz="1800" b="0" i="0" u="none" strike="noStrike" baseline="0" smtClean="0">
              <a:solidFill>
                <a:schemeClr val="dk1"/>
              </a:solidFill>
              <a:latin typeface="+mn-lt"/>
              <a:ea typeface="+mn-ea"/>
              <a:cs typeface="+mn-cs"/>
            </a:rPr>
            <a:t>The top half of the figure, shaded green, represents those aspects of care that were associated with positive experiences. When available to respondents these elements of good quality care addressed and minimised the challenges to quality of life they faced along the treatment pathway, and led to positive reported outcomes. </a:t>
          </a:r>
        </a:p>
        <a:p>
          <a:pPr rtl="0"/>
          <a:endParaRPr lang="en-GB" sz="1800" b="0" i="0" u="none" strike="noStrike" baseline="0" smtClean="0">
            <a:solidFill>
              <a:schemeClr val="dk1"/>
            </a:solidFill>
            <a:latin typeface="+mn-lt"/>
            <a:ea typeface="+mn-ea"/>
            <a:cs typeface="+mn-cs"/>
          </a:endParaRPr>
        </a:p>
        <a:p>
          <a:pPr rtl="0"/>
          <a:r>
            <a:rPr lang="en-GB" sz="1800" b="0" i="0" u="none" strike="noStrike" baseline="0" smtClean="0">
              <a:solidFill>
                <a:schemeClr val="dk1"/>
              </a:solidFill>
              <a:latin typeface="+mn-lt"/>
              <a:ea typeface="+mn-ea"/>
              <a:cs typeface="+mn-cs"/>
            </a:rPr>
            <a:t>The lower part of Figure 1 shaded orange, identifies the most frequently reported perceptions of less than optimal care. Respondents who perceived aspects of their care in this negative way described the emotional, physical and social challenges to quality of life they faced as inadequately supported. Negative experiences of care could exacerbate challenges to quality of life faced. Sometimes this could lead to a vicious circle of on-going, unresolved and uncontrolled problems, which not only represented negative outcomes for respondents but also increased their demand for aftercare services.  </a:t>
          </a:r>
        </a:p>
        <a:p>
          <a:pPr marL="0" marR="0" indent="0" defTabSz="914400" eaLnBrk="1" fontAlgn="auto" latinLnBrk="0" hangingPunct="1">
            <a:lnSpc>
              <a:spcPct val="100000"/>
            </a:lnSpc>
            <a:spcBef>
              <a:spcPts val="0"/>
            </a:spcBef>
            <a:spcAft>
              <a:spcPts val="0"/>
            </a:spcAft>
            <a:buClrTx/>
            <a:buSzTx/>
            <a:buFontTx/>
            <a:buNone/>
            <a:tabLst/>
            <a:defRPr/>
          </a:pPr>
          <a:endParaRPr lang="en-GB"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400" baseline="0">
              <a:solidFill>
                <a:schemeClr val="dk1"/>
              </a:solidFill>
              <a:effectLst/>
              <a:latin typeface="+mn-lt"/>
              <a:ea typeface="+mn-ea"/>
              <a:cs typeface="+mn-cs"/>
            </a:rPr>
            <a:t> </a:t>
          </a:r>
          <a:endParaRPr lang="en-GB" sz="1400">
            <a:solidFill>
              <a:schemeClr val="dk1"/>
            </a:solidFill>
            <a:effectLst/>
            <a:latin typeface="+mn-lt"/>
            <a:ea typeface="+mn-ea"/>
            <a:cs typeface="+mn-cs"/>
          </a:endParaRPr>
        </a:p>
      </xdr:txBody>
    </xdr:sp>
    <xdr:clientData/>
  </xdr:twoCellAnchor>
  <xdr:oneCellAnchor>
    <xdr:from>
      <xdr:col>0</xdr:col>
      <xdr:colOff>0</xdr:colOff>
      <xdr:row>26</xdr:row>
      <xdr:rowOff>128913</xdr:rowOff>
    </xdr:from>
    <xdr:ext cx="13335000" cy="10719892"/>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308132"/>
          <a:ext cx="13335000" cy="10719892"/>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1</xdr:col>
      <xdr:colOff>30726</xdr:colOff>
      <xdr:row>5</xdr:row>
      <xdr:rowOff>139977</xdr:rowOff>
    </xdr:from>
    <xdr:to>
      <xdr:col>11</xdr:col>
      <xdr:colOff>1208549</xdr:colOff>
      <xdr:row>8</xdr:row>
      <xdr:rowOff>481371</xdr:rowOff>
    </xdr:to>
    <xdr:sp macro="" textlink="">
      <xdr:nvSpPr>
        <xdr:cNvPr id="2" name="TextBox 1"/>
        <xdr:cNvSpPr txBox="1"/>
      </xdr:nvSpPr>
      <xdr:spPr>
        <a:xfrm>
          <a:off x="122903" y="1184654"/>
          <a:ext cx="12013791" cy="10071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400" b="0" i="0" u="none" strike="noStrike" baseline="0" smtClean="0">
              <a:solidFill>
                <a:schemeClr val="dk1"/>
              </a:solidFill>
              <a:latin typeface="+mn-lt"/>
              <a:ea typeface="+mn-ea"/>
              <a:cs typeface="+mn-cs"/>
            </a:rPr>
            <a:t>Respondents identified several factors that challenged their path to recovery, and these were coded into four categories: emotional and psychological problems; social and financial issues; physical side-effects of cancer treatment; and comorbidities and age-related problems. Figure 2 below presents quotes that illustrate two of these challenges: the physical side-effects of treatment for colorectal cancer and how comorbidities can exacerbate the difficulties associated with them.    </a:t>
          </a: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endParaRPr lang="en-GB" sz="1100"/>
        </a:p>
      </xdr:txBody>
    </xdr:sp>
    <xdr:clientData/>
  </xdr:twoCellAnchor>
  <xdr:twoCellAnchor>
    <xdr:from>
      <xdr:col>11</xdr:col>
      <xdr:colOff>1068998</xdr:colOff>
      <xdr:row>46</xdr:row>
      <xdr:rowOff>162175</xdr:rowOff>
    </xdr:from>
    <xdr:to>
      <xdr:col>12</xdr:col>
      <xdr:colOff>97517</xdr:colOff>
      <xdr:row>51</xdr:row>
      <xdr:rowOff>113303</xdr:rowOff>
    </xdr:to>
    <xdr:sp macro="" textlink="">
      <xdr:nvSpPr>
        <xdr:cNvPr id="3" name="Rectangle 2"/>
        <xdr:cNvSpPr/>
      </xdr:nvSpPr>
      <xdr:spPr>
        <a:xfrm>
          <a:off x="11975123" y="9401425"/>
          <a:ext cx="276294" cy="90362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sz="5400">
            <a:latin typeface="Arial Rounded MT Bold" pitchFamily="34" charset="0"/>
          </a:endParaRPr>
        </a:p>
      </xdr:txBody>
    </xdr:sp>
    <xdr:clientData/>
  </xdr:twoCellAnchor>
  <xdr:twoCellAnchor>
    <xdr:from>
      <xdr:col>1</xdr:col>
      <xdr:colOff>165366</xdr:colOff>
      <xdr:row>56</xdr:row>
      <xdr:rowOff>42987</xdr:rowOff>
    </xdr:from>
    <xdr:to>
      <xdr:col>9</xdr:col>
      <xdr:colOff>1137709</xdr:colOff>
      <xdr:row>112</xdr:row>
      <xdr:rowOff>128978</xdr:rowOff>
    </xdr:to>
    <xdr:sp macro="" textlink="">
      <xdr:nvSpPr>
        <xdr:cNvPr id="4" name="TextBox 3"/>
        <xdr:cNvSpPr txBox="1"/>
      </xdr:nvSpPr>
      <xdr:spPr>
        <a:xfrm>
          <a:off x="260616" y="11187237"/>
          <a:ext cx="9287668" cy="11058791"/>
        </a:xfrm>
        <a:prstGeom prst="rect">
          <a:avLst/>
        </a:prstGeom>
        <a:ln/>
      </xdr:spPr>
      <xdr:style>
        <a:lnRef idx="0">
          <a:schemeClr val="accent5"/>
        </a:lnRef>
        <a:fillRef idx="3">
          <a:schemeClr val="accent5"/>
        </a:fillRef>
        <a:effectRef idx="3">
          <a:schemeClr val="accent5"/>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a:r>
            <a:rPr lang="en-GB" sz="1600" b="1" i="0" u="none" strike="noStrike" kern="1200" baseline="0" smtClean="0">
              <a:solidFill>
                <a:schemeClr val="lt1"/>
              </a:solidFill>
              <a:latin typeface="+mn-lt"/>
              <a:ea typeface="+mn-ea"/>
              <a:cs typeface="+mn-cs"/>
            </a:rPr>
            <a:t>Lack of bowel control - with stoma</a:t>
          </a:r>
        </a:p>
        <a:p>
          <a:pPr rtl="0"/>
          <a:r>
            <a:rPr lang="en-GB" sz="1600" b="0" i="1" u="none" strike="noStrike" kern="1200" baseline="0" smtClean="0">
              <a:solidFill>
                <a:schemeClr val="lt1"/>
              </a:solidFill>
              <a:latin typeface="+mn-lt"/>
              <a:ea typeface="+mn-ea"/>
              <a:cs typeface="+mn-cs"/>
            </a:rPr>
            <a:t>No bowel control because stoma works when it wants to, usually morning but could go on and off all day. Accidents? Yes a sudden attack of diarrhoea can lift the bag off … It can be worrying if on public transport</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Lack of bowel control - without stoma</a:t>
          </a:r>
        </a:p>
        <a:p>
          <a:pPr rtl="0"/>
          <a:r>
            <a:rPr lang="en-GB" sz="1600" b="0" i="1" u="none" strike="noStrike" kern="1200" baseline="0" smtClean="0">
              <a:solidFill>
                <a:schemeClr val="lt1"/>
              </a:solidFill>
              <a:latin typeface="+mn-lt"/>
              <a:ea typeface="+mn-ea"/>
              <a:cs typeface="+mn-cs"/>
            </a:rPr>
            <a:t>My ability to travel is severely curtailed not due to my osteoarthritis but due to faecal incontinence. Three months since reversal and my bowels do (almost) as they please. I was more able to travel with the ileostomy. There is doubt in my mind as to the wisdom of reversal</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On-going pain</a:t>
          </a:r>
        </a:p>
        <a:p>
          <a:pPr rtl="0"/>
          <a:r>
            <a:rPr lang="en-GB" sz="1600" b="0" i="1" u="none" strike="noStrike" kern="1200" baseline="0" smtClean="0">
              <a:solidFill>
                <a:schemeClr val="lt1"/>
              </a:solidFill>
              <a:latin typeface="+mn-lt"/>
              <a:ea typeface="+mn-ea"/>
              <a:cs typeface="+mn-cs"/>
            </a:rPr>
            <a:t>In spite of daily pelvic floor exercises I have significant dragging pain and spasm from rectal stump. I would have liked more warning of this</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Urinary problems</a:t>
          </a:r>
        </a:p>
        <a:p>
          <a:pPr rtl="0"/>
          <a:r>
            <a:rPr lang="en-GB" sz="1600" b="0" i="1" u="none" strike="noStrike" kern="1200" baseline="0" smtClean="0">
              <a:solidFill>
                <a:schemeClr val="lt1"/>
              </a:solidFill>
              <a:latin typeface="+mn-lt"/>
              <a:ea typeface="+mn-ea"/>
              <a:cs typeface="+mn-cs"/>
            </a:rPr>
            <a:t>No control of bladder. The likelihood of some incontinence could have been highlighted. Otherwise it's a bit of a shock.</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Memory loss</a:t>
          </a:r>
        </a:p>
        <a:p>
          <a:pPr rtl="0"/>
          <a:r>
            <a:rPr lang="en-GB" sz="1600" b="0" i="1" u="none" strike="noStrike" kern="1200" baseline="0" smtClean="0">
              <a:solidFill>
                <a:schemeClr val="lt1"/>
              </a:solidFill>
              <a:latin typeface="+mn-lt"/>
              <a:ea typeface="+mn-ea"/>
              <a:cs typeface="+mn-cs"/>
            </a:rPr>
            <a:t>Since my cancer operation - slight memory loss. Not so communicative. </a:t>
          </a:r>
        </a:p>
        <a:p>
          <a:pPr rtl="0"/>
          <a:endParaRPr lang="en-GB" sz="1600" b="0" i="1"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Partner does not understand memory loss. She thinks I make it up.</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Sexual problems</a:t>
          </a:r>
        </a:p>
        <a:p>
          <a:pPr rtl="0"/>
          <a:r>
            <a:rPr lang="en-GB" sz="1600" b="0" i="1" u="none" strike="noStrike" kern="1200" baseline="0" smtClean="0">
              <a:solidFill>
                <a:schemeClr val="lt1"/>
              </a:solidFill>
              <a:latin typeface="+mn-lt"/>
              <a:ea typeface="+mn-ea"/>
              <a:cs typeface="+mn-cs"/>
            </a:rPr>
            <a:t>Due to damage caused to my urethra during original bowel operation I now suffer from chronic urinary incontinence which has affected my quality of life greatly. My sex life is now non-existent due to radiotherapy</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Fatigue</a:t>
          </a:r>
        </a:p>
        <a:p>
          <a:pPr rtl="0"/>
          <a:r>
            <a:rPr lang="en-GB" sz="1600" b="0" i="1" u="none" strike="noStrike" kern="1200" baseline="0" smtClean="0">
              <a:solidFill>
                <a:schemeClr val="lt1"/>
              </a:solidFill>
              <a:latin typeface="+mn-lt"/>
              <a:ea typeface="+mn-ea"/>
              <a:cs typeface="+mn-cs"/>
            </a:rPr>
            <a:t>I do experience tiredness. I have not got that same get up and go feeling that I had before all my treatment and surgery. Some days my legs feel like lead weights. My sex life is a problem</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Peripheral neuropathy</a:t>
          </a:r>
        </a:p>
        <a:p>
          <a:pPr rtl="0"/>
          <a:r>
            <a:rPr lang="en-GB" sz="1600" b="0" i="1" u="none" strike="noStrike" kern="1200" baseline="0" smtClean="0">
              <a:solidFill>
                <a:schemeClr val="lt1"/>
              </a:solidFill>
              <a:latin typeface="+mn-lt"/>
              <a:ea typeface="+mn-ea"/>
              <a:cs typeface="+mn-cs"/>
            </a:rPr>
            <a:t>I have experienced bad side effects from the chemotherapy I had. The worst effect is peripheral nerve damage in fingers and toes</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Hernias</a:t>
          </a:r>
        </a:p>
        <a:p>
          <a:pPr rtl="0"/>
          <a:r>
            <a:rPr lang="en-GB" sz="1600" b="0" i="1" u="none" strike="noStrike" kern="1200" baseline="0" smtClean="0">
              <a:solidFill>
                <a:schemeClr val="lt1"/>
              </a:solidFill>
              <a:latin typeface="+mn-lt"/>
              <a:ea typeface="+mn-ea"/>
              <a:cs typeface="+mn-cs"/>
            </a:rPr>
            <a:t>After having had my stoma reversal I had surgery for a hernia which had formed on the reversal site. I have never had full continence since the reversal</a:t>
          </a:r>
          <a:r>
            <a:rPr lang="en-GB" sz="1600" b="0" i="0" u="none" strike="noStrike" kern="1200" baseline="0" smtClean="0">
              <a:solidFill>
                <a:schemeClr val="lt1"/>
              </a:solidFill>
              <a:latin typeface="+mn-lt"/>
              <a:ea typeface="+mn-ea"/>
              <a:cs typeface="+mn-cs"/>
            </a:rPr>
            <a:t>.</a:t>
          </a:r>
          <a:endParaRPr lang="en-GB" sz="1600" b="0" i="1" u="none" strike="noStrike" kern="1200" baseline="0" smtClean="0">
            <a:solidFill>
              <a:schemeClr val="lt1"/>
            </a:solidFill>
            <a:latin typeface="+mn-lt"/>
            <a:ea typeface="+mn-ea"/>
            <a:cs typeface="+mn-cs"/>
          </a:endParaRPr>
        </a:p>
        <a:p>
          <a:pPr rtl="0"/>
          <a:endParaRPr lang="en-GB" sz="1600" b="0" i="0"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Finding clothes to hide stoma</a:t>
          </a:r>
        </a:p>
        <a:p>
          <a:pPr rtl="0"/>
          <a:r>
            <a:rPr lang="en-GB" sz="1600" b="0" i="1" u="none" strike="noStrike" kern="1200" baseline="0" smtClean="0">
              <a:solidFill>
                <a:schemeClr val="lt1"/>
              </a:solidFill>
              <a:latin typeface="+mn-lt"/>
              <a:ea typeface="+mn-ea"/>
              <a:cs typeface="+mn-cs"/>
            </a:rPr>
            <a:t>Finding clothes to conceal the stoma and hernia which are comfortable and reasonably attractive is very difficult</a:t>
          </a:r>
          <a:r>
            <a:rPr lang="en-GB" sz="1800" b="0" i="1" u="none" strike="noStrike" kern="1200" baseline="0" smtClean="0">
              <a:solidFill>
                <a:schemeClr val="lt1"/>
              </a:solidFill>
              <a:latin typeface="+mn-lt"/>
              <a:ea typeface="+mn-ea"/>
              <a:cs typeface="+mn-cs"/>
            </a:rPr>
            <a:t>.</a:t>
          </a:r>
        </a:p>
        <a:p>
          <a:endParaRPr lang="en-GB" sz="1600"/>
        </a:p>
        <a:p>
          <a:endParaRPr lang="en-GB" sz="1400"/>
        </a:p>
        <a:p>
          <a:endParaRPr lang="en-GB" sz="1400"/>
        </a:p>
        <a:p>
          <a:endParaRPr lang="en-GB" sz="1400"/>
        </a:p>
      </xdr:txBody>
    </xdr:sp>
    <xdr:clientData/>
  </xdr:twoCellAnchor>
  <xdr:twoCellAnchor>
    <xdr:from>
      <xdr:col>9</xdr:col>
      <xdr:colOff>1322918</xdr:colOff>
      <xdr:row>56</xdr:row>
      <xdr:rowOff>52910</xdr:rowOff>
    </xdr:from>
    <xdr:to>
      <xdr:col>12</xdr:col>
      <xdr:colOff>52918</xdr:colOff>
      <xdr:row>112</xdr:row>
      <xdr:rowOff>148822</xdr:rowOff>
    </xdr:to>
    <xdr:sp macro="" textlink="">
      <xdr:nvSpPr>
        <xdr:cNvPr id="5" name="TextBox 4"/>
        <xdr:cNvSpPr txBox="1"/>
      </xdr:nvSpPr>
      <xdr:spPr>
        <a:xfrm>
          <a:off x="9657293" y="11197160"/>
          <a:ext cx="2549525" cy="11068712"/>
        </a:xfrm>
        <a:prstGeom prst="rect">
          <a:avLst/>
        </a:prstGeom>
        <a:ln/>
      </xdr:spPr>
      <xdr:style>
        <a:lnRef idx="0">
          <a:schemeClr val="accent5"/>
        </a:lnRef>
        <a:fillRef idx="3">
          <a:schemeClr val="accent5"/>
        </a:fillRef>
        <a:effectRef idx="3">
          <a:schemeClr val="accent5"/>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0" i="1" u="none" strike="noStrike" kern="0" cap="none" spc="0" normalizeH="0" baseline="0" noProof="0">
              <a:ln>
                <a:noFill/>
              </a:ln>
              <a:solidFill>
                <a:prstClr val="white"/>
              </a:solidFill>
              <a:effectLst/>
              <a:uLnTx/>
              <a:uFillTx/>
              <a:latin typeface="+mn-lt"/>
              <a:ea typeface="+mn-ea"/>
              <a:cs typeface="+mn-cs"/>
            </a:rPr>
            <a:t>I have severe arthritis and managing my stoma bag is very difficult - life is a struggle! I really feel patients above the age of 90 should not have a stoma bag fitted as it has ruined my life.</a:t>
          </a:r>
        </a:p>
        <a:p>
          <a:endParaRPr lang="en-GB" sz="1600" i="1"/>
        </a:p>
        <a:p>
          <a:r>
            <a:rPr lang="en-GB" sz="1600" i="1"/>
            <a:t>I have Crohns as well as remission for bowel cancer - Crohns is low fiber indicated bowel cancer high fibre. What to do? </a:t>
          </a:r>
        </a:p>
        <a:p>
          <a:endParaRPr lang="en-GB" sz="1600" i="1"/>
        </a:p>
        <a:p>
          <a:r>
            <a:rPr lang="en-GB" sz="1600" i="1"/>
            <a:t>My disabilities are a great problem as I have osteoarthritis in my neck - shoulder hands lower back and knee also I can't use my left arm.</a:t>
          </a:r>
        </a:p>
        <a:p>
          <a:endParaRPr lang="en-GB" sz="1600" i="1"/>
        </a:p>
        <a:p>
          <a:r>
            <a:rPr lang="en-GB" sz="1600" i="1"/>
            <a:t>I have had 2 heart attacks also 2 strokes also MRSA Parkinsons in legs. At present I am in hospital as I cannot walk at all. </a:t>
          </a:r>
        </a:p>
        <a:p>
          <a:endParaRPr lang="en-GB" sz="1600" i="1"/>
        </a:p>
        <a:p>
          <a:endParaRPr lang="en-GB" sz="1600"/>
        </a:p>
      </xdr:txBody>
    </xdr:sp>
    <xdr:clientData/>
  </xdr:twoCellAnchor>
  <xdr:twoCellAnchor editAs="oneCell">
    <xdr:from>
      <xdr:col>0</xdr:col>
      <xdr:colOff>61451</xdr:colOff>
      <xdr:row>12</xdr:row>
      <xdr:rowOff>15827</xdr:rowOff>
    </xdr:from>
    <xdr:to>
      <xdr:col>13</xdr:col>
      <xdr:colOff>87909</xdr:colOff>
      <xdr:row>55</xdr:row>
      <xdr:rowOff>171930</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451" y="2985988"/>
          <a:ext cx="12296297" cy="849303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2</xdr:col>
      <xdr:colOff>174109</xdr:colOff>
      <xdr:row>61</xdr:row>
      <xdr:rowOff>109248</xdr:rowOff>
    </xdr:from>
    <xdr:to>
      <xdr:col>3</xdr:col>
      <xdr:colOff>1310964</xdr:colOff>
      <xdr:row>69</xdr:row>
      <xdr:rowOff>0</xdr:rowOff>
    </xdr:to>
    <xdr:sp macro="" textlink="">
      <xdr:nvSpPr>
        <xdr:cNvPr id="2" name="Rectangle 1"/>
        <xdr:cNvSpPr/>
      </xdr:nvSpPr>
      <xdr:spPr>
        <a:xfrm>
          <a:off x="1964809" y="12463173"/>
          <a:ext cx="2832305" cy="1414752"/>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endParaRPr lang="en-GB" sz="1050" i="1">
            <a:solidFill>
              <a:schemeClr val="dk1"/>
            </a:solidFill>
          </a:endParaRPr>
        </a:p>
      </xdr:txBody>
    </xdr:sp>
    <xdr:clientData/>
  </xdr:twoCellAnchor>
  <xdr:twoCellAnchor editAs="oneCell">
    <xdr:from>
      <xdr:col>1</xdr:col>
      <xdr:colOff>194436</xdr:colOff>
      <xdr:row>11</xdr:row>
      <xdr:rowOff>116075</xdr:rowOff>
    </xdr:from>
    <xdr:to>
      <xdr:col>11</xdr:col>
      <xdr:colOff>1244831</xdr:colOff>
      <xdr:row>50</xdr:row>
      <xdr:rowOff>104606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686" y="2916425"/>
          <a:ext cx="11861270" cy="7446606"/>
        </a:xfrm>
        <a:prstGeom prst="rect">
          <a:avLst/>
        </a:prstGeom>
      </xdr:spPr>
    </xdr:pic>
    <xdr:clientData/>
  </xdr:twoCellAnchor>
  <xdr:twoCellAnchor>
    <xdr:from>
      <xdr:col>1</xdr:col>
      <xdr:colOff>486967</xdr:colOff>
      <xdr:row>51</xdr:row>
      <xdr:rowOff>84115</xdr:rowOff>
    </xdr:from>
    <xdr:to>
      <xdr:col>6</xdr:col>
      <xdr:colOff>341398</xdr:colOff>
      <xdr:row>104</xdr:row>
      <xdr:rowOff>0</xdr:rowOff>
    </xdr:to>
    <xdr:sp macro="" textlink="">
      <xdr:nvSpPr>
        <xdr:cNvPr id="4" name="TextBox 3"/>
        <xdr:cNvSpPr txBox="1"/>
      </xdr:nvSpPr>
      <xdr:spPr>
        <a:xfrm>
          <a:off x="582217" y="10533040"/>
          <a:ext cx="5607531" cy="10202885"/>
        </a:xfrm>
        <a:prstGeom prst="rect">
          <a:avLst/>
        </a:prstGeom>
        <a:ln/>
      </xdr:spPr>
      <xdr:style>
        <a:lnRef idx="0">
          <a:schemeClr val="accent5"/>
        </a:lnRef>
        <a:fillRef idx="3">
          <a:schemeClr val="accent5"/>
        </a:fillRef>
        <a:effectRef idx="3">
          <a:schemeClr val="accent5"/>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a:r>
            <a:rPr lang="en-GB" sz="1600" b="1" i="0" u="none" strike="noStrike" kern="1200" baseline="0" smtClean="0">
              <a:solidFill>
                <a:schemeClr val="lt1"/>
              </a:solidFill>
              <a:latin typeface="+mn-lt"/>
              <a:ea typeface="+mn-ea"/>
              <a:cs typeface="+mn-cs"/>
            </a:rPr>
            <a:t>Body image</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I wasn't prepared for the psychological impact that having the stoma then having it reversed would have on me. I went from being what I suppose you might call a fairly confident and outgoing person to one that was terrified my partner or my children would see me in any state of undress. I was unable to go out as I didn't know when I would need toilet and when I did it had to be immediate</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The ileostomy bag has also affected my self-image and confidence and had completely ended my sex life. Even though my wife is very sensitive to my problems I am all too aware of the appearance of the bag and find it so off-putting that I have become celibate.</a:t>
          </a:r>
        </a:p>
        <a:p>
          <a:pPr rtl="0"/>
          <a:endParaRPr lang="en-GB" sz="1600" b="0" i="1"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Isolation and feeling anxious</a:t>
          </a:r>
        </a:p>
        <a:p>
          <a:pPr rtl="0"/>
          <a:endParaRPr lang="en-GB" sz="1600" b="1"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The burden on the family is massive. My wife still finds it hard not to see me as a patient. There can be psychological issues over a long time. I had a very positive approach to my treatment and future but am realising that I have mild depression two years on.</a:t>
          </a:r>
        </a:p>
        <a:p>
          <a:pPr rtl="0"/>
          <a:endParaRPr lang="en-GB" sz="1600" b="0" i="1"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The period after the end of chemotherapy and the first consultant review was quite scary. After months of sustained and intense treatment I felt very isolated. You are going into another unknown phase and I did not know what range of emotions that is was within the range of 'normal' to expect.</a:t>
          </a:r>
        </a:p>
        <a:p>
          <a:pPr rtl="0"/>
          <a:endParaRPr lang="en-GB" sz="1600" b="0" i="1" u="none" strike="noStrike" kern="1200" baseline="0" smtClean="0">
            <a:solidFill>
              <a:schemeClr val="lt1"/>
            </a:solidFill>
            <a:latin typeface="+mn-lt"/>
            <a:ea typeface="+mn-ea"/>
            <a:cs typeface="+mn-cs"/>
          </a:endParaRPr>
        </a:p>
        <a:p>
          <a:pPr rtl="0"/>
          <a:r>
            <a:rPr lang="en-GB" sz="1600" b="1" i="0" u="none" strike="noStrike" kern="1200" baseline="0" smtClean="0">
              <a:solidFill>
                <a:schemeClr val="lt1"/>
              </a:solidFill>
              <a:latin typeface="+mn-lt"/>
              <a:ea typeface="+mn-ea"/>
              <a:cs typeface="+mn-cs"/>
            </a:rPr>
            <a:t>Fear of recurrence</a:t>
          </a:r>
        </a:p>
        <a:p>
          <a:pPr rtl="0"/>
          <a:endParaRPr lang="en-GB" sz="1600" b="0" i="1"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I work hard at maintaining my piece of mind. I believe that if I say I fear its return then it may manifest itself. The cancer was caught / discovered early and removed but it has affected my life; who I am.</a:t>
          </a:r>
        </a:p>
        <a:p>
          <a:pPr rtl="0"/>
          <a:endParaRPr lang="en-GB" sz="1600" b="0" i="1"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I live with a black cloud over my head waiting for a storm to come down. I can't plan ahead. I feel anxious all the time. It is a constant reminder that I had cancer when you are living with side effects of the chemo. My physical look has changed. My mind is having unexplained thoughts. I feel I am living in a haze</a:t>
          </a:r>
          <a:r>
            <a:rPr lang="en-GB" sz="1800" b="0" i="1" u="none" strike="noStrike" kern="1200" baseline="0" smtClean="0">
              <a:solidFill>
                <a:schemeClr val="lt1"/>
              </a:solidFill>
              <a:latin typeface="+mn-lt"/>
              <a:ea typeface="+mn-ea"/>
              <a:cs typeface="+mn-cs"/>
            </a:rPr>
            <a:t>.</a:t>
          </a:r>
        </a:p>
      </xdr:txBody>
    </xdr:sp>
    <xdr:clientData/>
  </xdr:twoCellAnchor>
  <xdr:twoCellAnchor>
    <xdr:from>
      <xdr:col>6</xdr:col>
      <xdr:colOff>566722</xdr:colOff>
      <xdr:row>51</xdr:row>
      <xdr:rowOff>90672</xdr:rowOff>
    </xdr:from>
    <xdr:to>
      <xdr:col>11</xdr:col>
      <xdr:colOff>1351935</xdr:colOff>
      <xdr:row>103</xdr:row>
      <xdr:rowOff>163870</xdr:rowOff>
    </xdr:to>
    <xdr:sp macro="" textlink="">
      <xdr:nvSpPr>
        <xdr:cNvPr id="5" name="TextBox 4"/>
        <xdr:cNvSpPr txBox="1"/>
      </xdr:nvSpPr>
      <xdr:spPr>
        <a:xfrm>
          <a:off x="6415072" y="10539597"/>
          <a:ext cx="5738213" cy="10169698"/>
        </a:xfrm>
        <a:prstGeom prst="rect">
          <a:avLst/>
        </a:prstGeom>
        <a:ln/>
      </xdr:spPr>
      <xdr:style>
        <a:lnRef idx="0">
          <a:schemeClr val="accent5"/>
        </a:lnRef>
        <a:fillRef idx="3">
          <a:schemeClr val="accent5"/>
        </a:fillRef>
        <a:effectRef idx="3">
          <a:schemeClr val="accent5"/>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rtl="0"/>
          <a:r>
            <a:rPr lang="en-GB" sz="1600" b="0" i="1" u="none" strike="noStrike" kern="1200" baseline="0" smtClean="0">
              <a:solidFill>
                <a:schemeClr val="lt1"/>
              </a:solidFill>
              <a:latin typeface="+mn-lt"/>
              <a:ea typeface="+mn-ea"/>
              <a:cs typeface="+mn-cs"/>
            </a:rPr>
            <a:t>The fatigue following treatment can take much longer to wear off than one is led to expect. Managing domestic paperwork and financial affairs during chemotherapy especially if unexpected and lasts for up to 6 months can be difficult or even worse because of the weakness mental and physical. There is no mention of the social isolation felt during chemotherapy due to weakness and fear of complications leading to lack of self-confidence when the time comes to take up normal activities</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I retired early supplementing my income with part time work. No ability or support for this predicament has been forthcoming making life financially embarrassing</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A bad time was immediately following completion of chemotherapy and for the 6 months after- extreme tiredness and depression. I am the sole provider so there was a lot of pressure to continue working as I had to through all my treatment</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When I was very ill my children were 2 yrs and 7 yrs old. My partner was at work I have no brothers and sisters and my mother was 83 years old. My partner had two months off work to look after me.  Aunt gave us £3,000. We were very lucky, but I remember when my 7 yr old was at school my partner at work and I was at home with my 2 year old on the sofa on morphine ringing round every social services asking, crying, pleading for some help or somewhere my 2 year old could spend some time because I couldn't keep awake or look after myself and some of them actually hung up on me. In the end Sure Start took my son for 10 hours a week. It was a life saver for him and me but mainly so he could have some time without my illness. There is nothing out there to help with child care</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I am 87 years old and I am trying to care for my 90 year old husband who is now bedridden, very bad tempered and abuses me verbally and swears at me constantly. … I am really concerned that this stress might trigger recurrence of cancer</a:t>
          </a:r>
          <a:r>
            <a:rPr lang="en-GB" sz="1600" b="0" i="0" u="none" strike="noStrike" kern="1200" baseline="0" smtClean="0">
              <a:solidFill>
                <a:schemeClr val="lt1"/>
              </a:solidFill>
              <a:latin typeface="+mn-lt"/>
              <a:ea typeface="+mn-ea"/>
              <a:cs typeface="+mn-cs"/>
            </a:rPr>
            <a:t>.</a:t>
          </a:r>
        </a:p>
        <a:p>
          <a:pPr rtl="0"/>
          <a:endParaRPr lang="en-GB" sz="1600" b="0" i="0" u="none" strike="noStrike" kern="1200" baseline="0" smtClean="0">
            <a:solidFill>
              <a:schemeClr val="lt1"/>
            </a:solidFill>
            <a:latin typeface="+mn-lt"/>
            <a:ea typeface="+mn-ea"/>
            <a:cs typeface="+mn-cs"/>
          </a:endParaRPr>
        </a:p>
        <a:p>
          <a:pPr rtl="0"/>
          <a:r>
            <a:rPr lang="en-GB" sz="1600" b="0" i="1" u="none" strike="noStrike" kern="1200" baseline="0" smtClean="0">
              <a:solidFill>
                <a:schemeClr val="lt1"/>
              </a:solidFill>
              <a:latin typeface="+mn-lt"/>
              <a:ea typeface="+mn-ea"/>
              <a:cs typeface="+mn-cs"/>
            </a:rPr>
            <a:t>After the cancer diagnosis I did not expect to survive the surgery as I was 'high risk' because of pulmonary embolism pneumothorax + a hb7. Plus the cancer had spread. I look after my frail elderly mum so was distraught trying to arrange finances and care for mum</a:t>
          </a:r>
          <a:r>
            <a:rPr lang="en-GB" sz="1600" b="0" i="0" u="none" strike="noStrike" kern="1200" baseline="0" smtClean="0">
              <a:solidFill>
                <a:schemeClr val="lt1"/>
              </a:solidFill>
              <a:latin typeface="+mn-lt"/>
              <a:ea typeface="+mn-ea"/>
              <a:cs typeface="+mn-cs"/>
            </a:rPr>
            <a:t>.</a:t>
          </a:r>
          <a:r>
            <a:rPr lang="en-GB" sz="1600" b="0" i="1" u="none" strike="noStrike" kern="1200" baseline="0" smtClean="0">
              <a:solidFill>
                <a:schemeClr val="lt1"/>
              </a:solidFill>
              <a:latin typeface="+mn-lt"/>
              <a:ea typeface="+mn-ea"/>
              <a:cs typeface="+mn-cs"/>
            </a:rPr>
            <a:t> </a:t>
          </a:r>
        </a:p>
        <a:p>
          <a:endParaRPr lang="en-GB" sz="1400" i="1"/>
        </a:p>
        <a:p>
          <a:endParaRPr lang="en-GB" sz="1400" i="1"/>
        </a:p>
      </xdr:txBody>
    </xdr:sp>
    <xdr:clientData/>
  </xdr:twoCellAnchor>
  <xdr:twoCellAnchor>
    <xdr:from>
      <xdr:col>1</xdr:col>
      <xdr:colOff>51210</xdr:colOff>
      <xdr:row>5</xdr:row>
      <xdr:rowOff>143386</xdr:rowOff>
    </xdr:from>
    <xdr:to>
      <xdr:col>12</xdr:col>
      <xdr:colOff>0</xdr:colOff>
      <xdr:row>8</xdr:row>
      <xdr:rowOff>399435</xdr:rowOff>
    </xdr:to>
    <xdr:sp macro="" textlink="">
      <xdr:nvSpPr>
        <xdr:cNvPr id="6" name="TextBox 5"/>
        <xdr:cNvSpPr txBox="1"/>
      </xdr:nvSpPr>
      <xdr:spPr>
        <a:xfrm>
          <a:off x="146460" y="1133986"/>
          <a:ext cx="12007440" cy="108472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400" b="0" i="0" u="none" strike="noStrike" baseline="0" smtClean="0">
              <a:solidFill>
                <a:schemeClr val="dk1"/>
              </a:solidFill>
              <a:latin typeface="+mn-lt"/>
              <a:ea typeface="+mn-ea"/>
              <a:cs typeface="+mn-cs"/>
            </a:rPr>
            <a:t>Respondents identified several factors that challenged their path to recovery, and these were coded into four categories: emotional and psychological problems; social and financial issues; physical side-effects of cancer treatment; and comorbidities and age-related problems. Figure 3 below presents quotes that illustrate two of these challenges: the emotional and psychological problems associated with a cancer diagnosis, delayed recovery and coping with physical side-effects of treatment; and on-going social and financial pressures that might be exacerbated by these and the physical side-effects of cancer treatment. </a:t>
          </a:r>
        </a:p>
        <a:p>
          <a:pPr rtl="0"/>
          <a:r>
            <a:rPr lang="en-GB" sz="1800" b="0" i="0" u="none" strike="noStrike" baseline="0" smtClean="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GB" sz="14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20484</xdr:colOff>
      <xdr:row>5</xdr:row>
      <xdr:rowOff>143389</xdr:rowOff>
    </xdr:from>
    <xdr:to>
      <xdr:col>14</xdr:col>
      <xdr:colOff>0</xdr:colOff>
      <xdr:row>7</xdr:row>
      <xdr:rowOff>287965</xdr:rowOff>
    </xdr:to>
    <xdr:sp macro="" textlink="">
      <xdr:nvSpPr>
        <xdr:cNvPr id="2" name="TextBox 1"/>
        <xdr:cNvSpPr txBox="1"/>
      </xdr:nvSpPr>
      <xdr:spPr>
        <a:xfrm>
          <a:off x="120164" y="1184494"/>
          <a:ext cx="12727510" cy="7537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400" b="0" i="0" u="none" strike="noStrike" baseline="0" smtClean="0">
              <a:solidFill>
                <a:schemeClr val="dk1"/>
              </a:solidFill>
              <a:latin typeface="+mn-lt"/>
              <a:ea typeface="+mn-ea"/>
              <a:cs typeface="+mn-cs"/>
            </a:rPr>
            <a:t>Respondents perceived the quality of services as dependent upon the extent to which they supported management of the challenges to quality of life associated with a colorectal cancer diagnosis and treatment.  Figure 4 below presents those elements of quality care that lead to negative outcomes for patients, and the quotes below illustrate these issues.</a:t>
          </a:r>
        </a:p>
        <a:p>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endParaRPr lang="en-GB" sz="1100"/>
        </a:p>
      </xdr:txBody>
    </xdr:sp>
    <xdr:clientData/>
  </xdr:twoCellAnchor>
  <xdr:oneCellAnchor>
    <xdr:from>
      <xdr:col>1</xdr:col>
      <xdr:colOff>44382</xdr:colOff>
      <xdr:row>46</xdr:row>
      <xdr:rowOff>139973</xdr:rowOff>
    </xdr:from>
    <xdr:ext cx="14649381" cy="1730888"/>
    <xdr:sp macro="" textlink="">
      <xdr:nvSpPr>
        <xdr:cNvPr id="3" name="TextBox 2"/>
        <xdr:cNvSpPr txBox="1"/>
      </xdr:nvSpPr>
      <xdr:spPr>
        <a:xfrm>
          <a:off x="139632" y="9522098"/>
          <a:ext cx="14649381" cy="1730888"/>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Delayed diagnosis</a:t>
          </a:r>
        </a:p>
        <a:p>
          <a:pPr rtl="0"/>
          <a:r>
            <a:rPr lang="en-GB" sz="1600" b="0" i="1" u="none" strike="noStrike" baseline="0" smtClean="0">
              <a:solidFill>
                <a:schemeClr val="tx1"/>
              </a:solidFill>
              <a:latin typeface="+mn-lt"/>
              <a:ea typeface="+mn-ea"/>
              <a:cs typeface="+mn-cs"/>
            </a:rPr>
            <a:t>I went to the GP for over a year highlighting my symptoms before a referral. I found many other patients at hospital experienced the same. Basically if you’re youngish and not losing weight you don’t get referred.</a:t>
          </a:r>
        </a:p>
        <a:p>
          <a:pPr rtl="0"/>
          <a:r>
            <a:rPr lang="en-GB" sz="1600" b="0" i="1" u="none" strike="noStrike" baseline="0" smtClean="0">
              <a:solidFill>
                <a:schemeClr val="tx1"/>
              </a:solidFill>
              <a:latin typeface="+mn-lt"/>
              <a:ea typeface="+mn-ea"/>
              <a:cs typeface="+mn-cs"/>
            </a:rPr>
            <a:t>Very poor G.P. help in diagnosis or referral before my bowel cancer was discovered at an advanced stage. My wife's insistence was the main reason I was sent to the consultant as an emergency. </a:t>
          </a:r>
        </a:p>
        <a:p>
          <a:pPr>
            <a:lnSpc>
              <a:spcPct val="115000"/>
            </a:lnSpc>
            <a:spcAft>
              <a:spcPts val="0"/>
            </a:spcAft>
          </a:pPr>
          <a:r>
            <a:rPr lang="en-GB" sz="2400">
              <a:effectLst/>
              <a:latin typeface="+mn-lt"/>
              <a:ea typeface="SimSun"/>
              <a:cs typeface="Arial"/>
            </a:rPr>
            <a:t> </a:t>
          </a:r>
        </a:p>
        <a:p>
          <a:endParaRPr lang="en-GB" sz="1100" b="1"/>
        </a:p>
      </xdr:txBody>
    </xdr:sp>
    <xdr:clientData/>
  </xdr:oneCellAnchor>
  <xdr:oneCellAnchor>
    <xdr:from>
      <xdr:col>1</xdr:col>
      <xdr:colOff>13658</xdr:colOff>
      <xdr:row>56</xdr:row>
      <xdr:rowOff>90949</xdr:rowOff>
    </xdr:from>
    <xdr:ext cx="14637234" cy="1250746"/>
    <xdr:sp macro="" textlink="">
      <xdr:nvSpPr>
        <xdr:cNvPr id="4" name="TextBox 3"/>
        <xdr:cNvSpPr txBox="1"/>
      </xdr:nvSpPr>
      <xdr:spPr>
        <a:xfrm>
          <a:off x="108908" y="11378074"/>
          <a:ext cx="14637234" cy="1250746"/>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Poor inpatient care</a:t>
          </a:r>
        </a:p>
        <a:p>
          <a:pPr rtl="0"/>
          <a:r>
            <a:rPr lang="en-GB" sz="1600" b="0" i="1" u="none" strike="noStrike" baseline="0" smtClean="0">
              <a:solidFill>
                <a:schemeClr val="tx1"/>
              </a:solidFill>
              <a:latin typeface="+mn-lt"/>
              <a:ea typeface="+mn-ea"/>
              <a:cs typeface="+mn-cs"/>
            </a:rPr>
            <a:t>Poor symptom control post-surgery whilst in-patient i.e.: No anti-emetic - poor pain control - no emotional support.</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Care on hospital ward poor due to lack of nurses &amp; support staff.</a:t>
          </a:r>
        </a:p>
        <a:p>
          <a:pPr>
            <a:lnSpc>
              <a:spcPct val="100000"/>
            </a:lnSpc>
          </a:pPr>
          <a:r>
            <a:rPr lang="en-GB" sz="2000">
              <a:solidFill>
                <a:schemeClr val="tx1"/>
              </a:solidFill>
              <a:effectLst/>
              <a:latin typeface="+mn-lt"/>
              <a:ea typeface="+mn-ea"/>
              <a:cs typeface="+mn-cs"/>
            </a:rPr>
            <a:t> </a:t>
          </a:r>
        </a:p>
      </xdr:txBody>
    </xdr:sp>
    <xdr:clientData/>
  </xdr:oneCellAnchor>
  <xdr:oneCellAnchor>
    <xdr:from>
      <xdr:col>0</xdr:col>
      <xdr:colOff>95591</xdr:colOff>
      <xdr:row>63</xdr:row>
      <xdr:rowOff>157999</xdr:rowOff>
    </xdr:from>
    <xdr:ext cx="14649382" cy="2491249"/>
    <xdr:sp macro="" textlink="">
      <xdr:nvSpPr>
        <xdr:cNvPr id="5" name="TextBox 4"/>
        <xdr:cNvSpPr txBox="1"/>
      </xdr:nvSpPr>
      <xdr:spPr>
        <a:xfrm>
          <a:off x="95591" y="12778624"/>
          <a:ext cx="14649382" cy="2491249"/>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Uncoordinated care</a:t>
          </a:r>
        </a:p>
        <a:p>
          <a:pPr rtl="0"/>
          <a:r>
            <a:rPr lang="en-GB" sz="1600" b="0" i="1" u="none" strike="noStrike" baseline="0" smtClean="0">
              <a:solidFill>
                <a:schemeClr val="tx1"/>
              </a:solidFill>
              <a:latin typeface="+mn-lt"/>
              <a:ea typeface="+mn-ea"/>
              <a:cs typeface="+mn-cs"/>
            </a:rPr>
            <a:t>Appalling administration of appointments. Repeat cancellations by hospital and repeatedly putting appointments in wrong order... i.e. scan after the appointment to look at results. The system for management lets down the hard work done by medical &amp; nursing staff.</a:t>
          </a:r>
          <a:endParaRPr lang="en-GB" sz="1600" b="0" i="0" u="none" strike="noStrike" baseline="0" smtClean="0">
            <a:solidFill>
              <a:schemeClr val="tx1"/>
            </a:solidFill>
            <a:latin typeface="+mn-lt"/>
            <a:ea typeface="+mn-ea"/>
            <a:cs typeface="+mn-cs"/>
          </a:endParaRP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 assume that my consultant has informed the practice of my case history but whenever I have contacted the practice for blood test results after hospital check-up appointments I'm told they do not have the information. I have no idea whether my GP knows I have been treated for cancer.</a:t>
          </a:r>
          <a:endParaRPr lang="en-GB" sz="1600" b="0" i="0" u="none" strike="noStrike" baseline="0" smtClean="0">
            <a:solidFill>
              <a:schemeClr val="tx1"/>
            </a:solidFill>
            <a:latin typeface="+mn-lt"/>
            <a:ea typeface="+mn-ea"/>
            <a:cs typeface="+mn-cs"/>
          </a:endParaRP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In cancer care many specialists are involved, e.g. surgeons oncologists etc. There is lack of coordination between these specialists, i.e. no one seems to be in charge so that problems like stoma reversal are just seemingly from the patient's point of view forgotten</a:t>
          </a:r>
          <a:endParaRPr lang="en-GB" sz="1600" b="0" i="0" u="none" strike="noStrike" baseline="0" smtClean="0">
            <a:solidFill>
              <a:schemeClr val="tx1"/>
            </a:solidFill>
            <a:latin typeface="+mn-lt"/>
            <a:ea typeface="+mn-ea"/>
            <a:cs typeface="+mn-cs"/>
          </a:endParaRPr>
        </a:p>
        <a:p>
          <a:pPr>
            <a:lnSpc>
              <a:spcPct val="115000"/>
            </a:lnSpc>
            <a:spcAft>
              <a:spcPts val="0"/>
            </a:spcAft>
          </a:pPr>
          <a:endParaRPr lang="en-GB" sz="2400">
            <a:effectLst/>
            <a:latin typeface="+mn-lt"/>
            <a:ea typeface="SimSun"/>
            <a:cs typeface="Arial"/>
          </a:endParaRPr>
        </a:p>
      </xdr:txBody>
    </xdr:sp>
    <xdr:clientData/>
  </xdr:oneCellAnchor>
  <xdr:oneCellAnchor>
    <xdr:from>
      <xdr:col>1</xdr:col>
      <xdr:colOff>2594</xdr:colOff>
      <xdr:row>94</xdr:row>
      <xdr:rowOff>20485</xdr:rowOff>
    </xdr:from>
    <xdr:ext cx="14690195" cy="1652639"/>
    <xdr:sp macro="" textlink="">
      <xdr:nvSpPr>
        <xdr:cNvPr id="6" name="TextBox 5"/>
        <xdr:cNvSpPr txBox="1"/>
      </xdr:nvSpPr>
      <xdr:spPr>
        <a:xfrm>
          <a:off x="97844" y="18870460"/>
          <a:ext cx="14690195" cy="1652639"/>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Lack of emotional support</a:t>
          </a:r>
          <a:endParaRPr lang="en-GB" sz="1600" b="0" i="0"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Psychological effects of living with an irreversible stoma. These effects are underplayed during pre-operative discussions. Some kind of follow-up support for mental and emotional wellbeing would be useful. </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 did and still do feel ‘abandoned’ following surgery and treatment for colon cancer. I appreciate that the oncology and surgical departments are very busy but I would have liked some form of counselling following discharge.</a:t>
          </a:r>
          <a:endParaRPr lang="en-GB" sz="1600" b="0" i="0" u="none" strike="noStrike" baseline="0" smtClean="0">
            <a:solidFill>
              <a:schemeClr val="tx1"/>
            </a:solidFill>
            <a:latin typeface="+mn-lt"/>
            <a:ea typeface="+mn-ea"/>
            <a:cs typeface="+mn-cs"/>
          </a:endParaRPr>
        </a:p>
      </xdr:txBody>
    </xdr:sp>
    <xdr:clientData/>
  </xdr:oneCellAnchor>
  <xdr:oneCellAnchor>
    <xdr:from>
      <xdr:col>0</xdr:col>
      <xdr:colOff>85725</xdr:colOff>
      <xdr:row>104</xdr:row>
      <xdr:rowOff>30588</xdr:rowOff>
    </xdr:from>
    <xdr:ext cx="14718009" cy="3398412"/>
    <xdr:sp macro="" textlink="">
      <xdr:nvSpPr>
        <xdr:cNvPr id="7" name="TextBox 6"/>
        <xdr:cNvSpPr txBox="1"/>
      </xdr:nvSpPr>
      <xdr:spPr>
        <a:xfrm>
          <a:off x="85725" y="20785563"/>
          <a:ext cx="14718009" cy="3398412"/>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Lack of aftercare</a:t>
          </a:r>
        </a:p>
        <a:p>
          <a:pPr rtl="0"/>
          <a:r>
            <a:rPr lang="en-GB" sz="1600" b="0" i="1" u="none" strike="noStrike" baseline="0" smtClean="0">
              <a:solidFill>
                <a:schemeClr val="tx1"/>
              </a:solidFill>
              <a:latin typeface="+mn-lt"/>
              <a:ea typeface="+mn-ea"/>
              <a:cs typeface="+mn-cs"/>
            </a:rPr>
            <a:t>During diagnosis my nurses would do all that is possible to make my time as well as can be. After treatment it seems that you are just a number and the care aspect has gone at local level.</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Care in the community was poor at best. GP was OK. NHS Direct did their best. It was nobody’s job to check I was OK, which I was. If I had less home support may have been a very different story. After care in the community needs more attention and quickly.</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Although I was allocated a CNS I do not feel there is enough support. I feel like I am being a nuisance if I send her an email or wasting her time. It is evident by her response that she does not properly read what I have typed. </a:t>
          </a:r>
        </a:p>
        <a:p>
          <a:pPr rtl="0"/>
          <a:r>
            <a:rPr lang="en-GB" sz="1600" b="0" i="1" u="none" strike="noStrike" baseline="0" smtClean="0">
              <a:solidFill>
                <a:schemeClr val="tx1"/>
              </a:solidFill>
              <a:latin typeface="+mn-lt"/>
              <a:ea typeface="+mn-ea"/>
              <a:cs typeface="+mn-cs"/>
            </a:rPr>
            <a:t> </a:t>
          </a:r>
        </a:p>
        <a:p>
          <a:pPr rtl="0"/>
          <a:r>
            <a:rPr lang="en-GB" sz="1600" b="0" i="1" u="none" strike="noStrike" baseline="0" smtClean="0">
              <a:solidFill>
                <a:schemeClr val="tx1"/>
              </a:solidFill>
              <a:latin typeface="+mn-lt"/>
              <a:ea typeface="+mn-ea"/>
              <a:cs typeface="+mn-cs"/>
            </a:rPr>
            <a:t>Post-operative recovery (in following weeks/months) at home not assisted by good home visit/GP support especially during chemotherapy. </a:t>
          </a:r>
        </a:p>
        <a:p>
          <a:pPr rtl="0"/>
          <a:r>
            <a:rPr lang="en-GB" sz="1600" b="0" i="1" u="none" strike="noStrike" baseline="0" smtClean="0">
              <a:solidFill>
                <a:schemeClr val="tx1"/>
              </a:solidFill>
              <a:latin typeface="+mn-lt"/>
              <a:ea typeface="+mn-ea"/>
              <a:cs typeface="+mn-cs"/>
            </a:rPr>
            <a:t> </a:t>
          </a:r>
        </a:p>
        <a:p>
          <a:pPr rtl="0"/>
          <a:r>
            <a:rPr lang="en-GB" sz="1600" b="0" i="1" u="none" strike="noStrike" baseline="0" smtClean="0">
              <a:solidFill>
                <a:schemeClr val="tx1"/>
              </a:solidFill>
              <a:latin typeface="+mn-lt"/>
              <a:ea typeface="+mn-ea"/>
              <a:cs typeface="+mn-cs"/>
            </a:rPr>
            <a:t>My cancer care was very quick and good up to the diagnosis. The care afterwards has been haphazard with cancelled appointments and lack of information.</a:t>
          </a:r>
        </a:p>
        <a:p>
          <a:pPr rtl="0"/>
          <a:r>
            <a:rPr lang="en-GB" sz="1600" b="0" i="1" u="none" strike="noStrike" baseline="0" smtClean="0">
              <a:solidFill>
                <a:schemeClr val="tx1"/>
              </a:solidFill>
              <a:latin typeface="+mn-lt"/>
              <a:ea typeface="+mn-ea"/>
              <a:cs typeface="+mn-cs"/>
            </a:rPr>
            <a:t> </a:t>
          </a:r>
        </a:p>
        <a:p>
          <a:pPr rtl="0"/>
          <a:r>
            <a:rPr lang="en-GB" sz="1100" b="0" i="1" u="none" strike="noStrike" baseline="0" smtClean="0">
              <a:solidFill>
                <a:schemeClr val="tx1"/>
              </a:solidFill>
              <a:latin typeface="+mn-lt"/>
              <a:ea typeface="+mn-ea"/>
              <a:cs typeface="+mn-cs"/>
            </a:rPr>
            <a:t> </a:t>
          </a:r>
        </a:p>
        <a:p>
          <a:endParaRPr lang="en-GB" sz="1600" i="1">
            <a:solidFill>
              <a:schemeClr val="tx1"/>
            </a:solidFill>
            <a:effectLst/>
            <a:latin typeface="+mn-lt"/>
            <a:ea typeface="+mn-ea"/>
            <a:cs typeface="+mn-cs"/>
          </a:endParaRPr>
        </a:p>
        <a:p>
          <a:r>
            <a:rPr lang="en-GB" sz="1400" i="1">
              <a:solidFill>
                <a:schemeClr val="tx1"/>
              </a:solidFill>
              <a:effectLst/>
              <a:latin typeface="+mn-lt"/>
              <a:ea typeface="+mn-ea"/>
              <a:cs typeface="+mn-cs"/>
            </a:rPr>
            <a:t> </a:t>
          </a:r>
        </a:p>
      </xdr:txBody>
    </xdr:sp>
    <xdr:clientData/>
  </xdr:oneCellAnchor>
  <xdr:oneCellAnchor>
    <xdr:from>
      <xdr:col>1</xdr:col>
      <xdr:colOff>17752</xdr:colOff>
      <xdr:row>76</xdr:row>
      <xdr:rowOff>154313</xdr:rowOff>
    </xdr:from>
    <xdr:ext cx="14656670" cy="3096888"/>
    <xdr:sp macro="" textlink="">
      <xdr:nvSpPr>
        <xdr:cNvPr id="8" name="TextBox 7"/>
        <xdr:cNvSpPr txBox="1"/>
      </xdr:nvSpPr>
      <xdr:spPr>
        <a:xfrm>
          <a:off x="113002" y="15441938"/>
          <a:ext cx="14656670" cy="3096888"/>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Lack of patient preparation </a:t>
          </a:r>
          <a:endParaRPr lang="en-GB" sz="1600" b="0" i="0"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 felt I was not fully prepared for the after effects of having a permanent stoma as my operation happened within a matter of days of being diagnosed. I am very grateful of being cured but I feel I should have had more information about stoma issues.</a:t>
          </a:r>
          <a:endParaRPr lang="en-GB" sz="1600" b="0" i="0"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 </a:t>
          </a:r>
          <a:endParaRPr lang="en-GB" sz="1600" b="0" i="0"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Would have appreciated having more information on what to expect being without a colon – i.e. 1) coping with flatulence going to the toilet frequently including the night resulting in tiredness leading to putting on weight &amp; feeling poorly motivated as a result. 2) Length of time of problems &amp; what to expect as they eased.</a:t>
          </a:r>
          <a:endParaRPr lang="en-GB" sz="1600" b="0" i="0" u="none" strike="noStrike" baseline="0" smtClean="0">
            <a:solidFill>
              <a:schemeClr val="tx1"/>
            </a:solidFill>
            <a:latin typeface="+mn-lt"/>
            <a:ea typeface="+mn-ea"/>
            <a:cs typeface="+mn-cs"/>
          </a:endParaRPr>
        </a:p>
        <a:p>
          <a:pPr rtl="0"/>
          <a:r>
            <a:rPr lang="en-GB" sz="1600" b="0" i="0" u="none" strike="noStrike" baseline="0" smtClean="0">
              <a:solidFill>
                <a:schemeClr val="tx1"/>
              </a:solidFill>
              <a:latin typeface="+mn-lt"/>
              <a:ea typeface="+mn-ea"/>
              <a:cs typeface="+mn-cs"/>
            </a:rPr>
            <a:t> </a:t>
          </a:r>
        </a:p>
        <a:p>
          <a:pPr rtl="0"/>
          <a:r>
            <a:rPr lang="en-GB" sz="1600" b="0" i="1" u="none" strike="noStrike" baseline="0" smtClean="0">
              <a:solidFill>
                <a:schemeClr val="tx1"/>
              </a:solidFill>
              <a:latin typeface="+mn-lt"/>
              <a:ea typeface="+mn-ea"/>
              <a:cs typeface="+mn-cs"/>
            </a:rPr>
            <a:t>The general information about chronic peripheral neuropathy was extremely vague. I have since found out a great deal through researching the internet. I would have welcomed more precise and extensive information about chronic CIPN before or at the time of treatment as this would have prepared me for the reality.</a:t>
          </a:r>
          <a:endParaRPr lang="en-GB" sz="1600" b="0" i="0" u="none" strike="noStrike" baseline="0" smtClean="0">
            <a:solidFill>
              <a:schemeClr val="tx1"/>
            </a:solidFill>
            <a:latin typeface="+mn-lt"/>
            <a:ea typeface="+mn-ea"/>
            <a:cs typeface="+mn-cs"/>
          </a:endParaRPr>
        </a:p>
        <a:p>
          <a:pPr rtl="0"/>
          <a:r>
            <a:rPr lang="en-GB" sz="1600" b="0" i="0" u="none" strike="noStrike" baseline="0" smtClean="0">
              <a:solidFill>
                <a:schemeClr val="tx1"/>
              </a:solidFill>
              <a:latin typeface="+mn-lt"/>
              <a:ea typeface="+mn-ea"/>
              <a:cs typeface="+mn-cs"/>
            </a:rPr>
            <a:t> </a:t>
          </a:r>
        </a:p>
        <a:p>
          <a:pPr rtl="0"/>
          <a:r>
            <a:rPr lang="en-GB" sz="1600" b="0" i="1" u="none" strike="noStrike" baseline="0" smtClean="0">
              <a:solidFill>
                <a:schemeClr val="tx1"/>
              </a:solidFill>
              <a:latin typeface="+mn-lt"/>
              <a:ea typeface="+mn-ea"/>
              <a:cs typeface="+mn-cs"/>
            </a:rPr>
            <a:t>Anxiety is the greater problem. It is not specific to anything in particular. It would have been good to have had someone to talk to at the outset so that I could have been made aware of the danger of [experiencing] it</a:t>
          </a:r>
          <a:r>
            <a:rPr lang="en-GB" sz="1600" b="0" i="0" u="none" strike="noStrike" baseline="0" smtClean="0">
              <a:solidFill>
                <a:schemeClr val="tx1"/>
              </a:solidFill>
              <a:latin typeface="+mn-lt"/>
              <a:ea typeface="+mn-ea"/>
              <a:cs typeface="+mn-cs"/>
            </a:rPr>
            <a:t>.’</a:t>
          </a:r>
        </a:p>
        <a:p>
          <a:pPr rtl="0"/>
          <a:endParaRPr lang="en-GB" sz="1100" b="1" i="0" u="none" strike="noStrike" baseline="0" smtClean="0">
            <a:solidFill>
              <a:schemeClr val="tx1"/>
            </a:solidFill>
            <a:latin typeface="+mn-lt"/>
            <a:ea typeface="+mn-ea"/>
            <a:cs typeface="+mn-cs"/>
          </a:endParaRPr>
        </a:p>
        <a:p>
          <a:endParaRPr lang="en-GB" sz="1100" b="1"/>
        </a:p>
      </xdr:txBody>
    </xdr:sp>
    <xdr:clientData/>
  </xdr:oneCellAnchor>
  <xdr:twoCellAnchor editAs="oneCell">
    <xdr:from>
      <xdr:col>0</xdr:col>
      <xdr:colOff>66454</xdr:colOff>
      <xdr:row>10</xdr:row>
      <xdr:rowOff>189387</xdr:rowOff>
    </xdr:from>
    <xdr:to>
      <xdr:col>14</xdr:col>
      <xdr:colOff>554838</xdr:colOff>
      <xdr:row>44</xdr:row>
      <xdr:rowOff>28554</xdr:rowOff>
    </xdr:to>
    <xdr:pic>
      <xdr:nvPicPr>
        <xdr:cNvPr id="9" name="Picture 8" descr="Screen Shot 2013-10-26 at 20.40.50.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54" y="2703544"/>
          <a:ext cx="13336058" cy="6263004"/>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0.01288</cdr:x>
      <cdr:y>0.01858</cdr:y>
    </cdr:from>
    <cdr:to>
      <cdr:x>0.98431</cdr:x>
      <cdr:y>0.08225</cdr:y>
    </cdr:to>
    <cdr:sp macro="" textlink="">
      <cdr:nvSpPr>
        <cdr:cNvPr id="4" name="TextBox 4"/>
        <cdr:cNvSpPr txBox="1"/>
      </cdr:nvSpPr>
      <cdr:spPr>
        <a:xfrm xmlns:a="http://schemas.openxmlformats.org/drawingml/2006/main">
          <a:off x="50800" y="50800"/>
          <a:ext cx="3830484" cy="174113"/>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800"/>
            <a:t>'perfect'</a:t>
          </a:r>
          <a:r>
            <a:rPr lang="en-GB" sz="800" baseline="0"/>
            <a:t> health n= 4779,     total colon n= 12920,     % in 'perfect' health 37.0% </a:t>
          </a:r>
          <a:endParaRPr lang="en-GB" sz="900"/>
        </a:p>
      </cdr:txBody>
    </cdr:sp>
  </cdr:relSizeAnchor>
</c:userShapes>
</file>

<file path=xl/drawings/drawing90.xml><?xml version="1.0" encoding="utf-8"?>
<xdr:wsDr xmlns:xdr="http://schemas.openxmlformats.org/drawingml/2006/spreadsheetDrawing" xmlns:a="http://schemas.openxmlformats.org/drawingml/2006/main">
  <xdr:twoCellAnchor>
    <xdr:from>
      <xdr:col>1</xdr:col>
      <xdr:colOff>30726</xdr:colOff>
      <xdr:row>5</xdr:row>
      <xdr:rowOff>153632</xdr:rowOff>
    </xdr:from>
    <xdr:to>
      <xdr:col>16</xdr:col>
      <xdr:colOff>0</xdr:colOff>
      <xdr:row>6</xdr:row>
      <xdr:rowOff>546238</xdr:rowOff>
    </xdr:to>
    <xdr:sp macro="" textlink="">
      <xdr:nvSpPr>
        <xdr:cNvPr id="2" name="TextBox 1"/>
        <xdr:cNvSpPr txBox="1"/>
      </xdr:nvSpPr>
      <xdr:spPr>
        <a:xfrm>
          <a:off x="125976" y="1191857"/>
          <a:ext cx="13894824" cy="61168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400" b="0" i="0" u="none" strike="noStrike" baseline="0" smtClean="0">
              <a:solidFill>
                <a:schemeClr val="dk1"/>
              </a:solidFill>
              <a:latin typeface="+mn-lt"/>
              <a:ea typeface="+mn-ea"/>
              <a:cs typeface="+mn-cs"/>
            </a:rPr>
            <a:t>Respondents perceived the quality of services as dependent upon the extent to which they supported management of the challenges to quality of life associated with colorectal cancer diagnosis and treatment. Figure 5 indicates those elements of quality of care that lead to positive outcomes for patients, and the quotes below illustrate these issues.</a:t>
          </a:r>
        </a:p>
        <a:p>
          <a:pPr marL="0" marR="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endParaRPr lang="en-GB" sz="1100"/>
        </a:p>
      </xdr:txBody>
    </xdr:sp>
    <xdr:clientData/>
  </xdr:twoCellAnchor>
  <xdr:oneCellAnchor>
    <xdr:from>
      <xdr:col>1</xdr:col>
      <xdr:colOff>64865</xdr:colOff>
      <xdr:row>41</xdr:row>
      <xdr:rowOff>105841</xdr:rowOff>
    </xdr:from>
    <xdr:ext cx="15775995" cy="713516"/>
    <xdr:sp macro="" textlink="">
      <xdr:nvSpPr>
        <xdr:cNvPr id="3" name="TextBox 2"/>
        <xdr:cNvSpPr txBox="1"/>
      </xdr:nvSpPr>
      <xdr:spPr>
        <a:xfrm>
          <a:off x="160115" y="9049816"/>
          <a:ext cx="15775995" cy="713516"/>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Timely diagnosis and referral</a:t>
          </a:r>
        </a:p>
        <a:p>
          <a:pPr rtl="0"/>
          <a:r>
            <a:rPr lang="en-GB" sz="1600" b="0" i="1" u="none" strike="noStrike" baseline="0" smtClean="0">
              <a:solidFill>
                <a:schemeClr val="tx1"/>
              </a:solidFill>
              <a:latin typeface="+mn-lt"/>
              <a:ea typeface="+mn-ea"/>
              <a:cs typeface="+mn-cs"/>
            </a:rPr>
            <a:t>The rapid response between GP, hospital and consultant/surgeon from initial GP contact diagnosis consultation has no doubt contributed to the success of my cancer treatment.</a:t>
          </a:r>
        </a:p>
        <a:p>
          <a:endParaRPr lang="en-GB" sz="1100" b="1"/>
        </a:p>
      </xdr:txBody>
    </xdr:sp>
    <xdr:clientData/>
  </xdr:oneCellAnchor>
  <xdr:oneCellAnchor>
    <xdr:from>
      <xdr:col>1</xdr:col>
      <xdr:colOff>112663</xdr:colOff>
      <xdr:row>64</xdr:row>
      <xdr:rowOff>161414</xdr:rowOff>
    </xdr:from>
    <xdr:ext cx="15789650" cy="2600835"/>
    <xdr:sp macro="" textlink="">
      <xdr:nvSpPr>
        <xdr:cNvPr id="4" name="TextBox 3"/>
        <xdr:cNvSpPr txBox="1"/>
      </xdr:nvSpPr>
      <xdr:spPr>
        <a:xfrm>
          <a:off x="207913" y="13727735"/>
          <a:ext cx="15789650" cy="2600835"/>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Patient preparation</a:t>
          </a:r>
        </a:p>
        <a:p>
          <a:pPr rtl="0"/>
          <a:r>
            <a:rPr lang="en-GB" sz="1600" b="0" i="1" u="none" strike="noStrike" baseline="0" smtClean="0">
              <a:solidFill>
                <a:schemeClr val="tx1"/>
              </a:solidFill>
              <a:latin typeface="+mn-lt"/>
              <a:ea typeface="+mn-ea"/>
              <a:cs typeface="+mn-cs"/>
            </a:rPr>
            <a:t>I received excellent care and attention from my consultant the nurses who cared for me after the operation and all the nurses. What I felt was important to me was: The consultant explained thoroughly what was wrong and what procedures I was to have</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Although chemotherapy was far from pleasant the treatment I received from hospital could not have been better. I was kept informed and consulted at every step of my treatment.</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While the cancer still had the possibility of cure we were very happy that a high level of care was being given &amp; everything possible was being done we felt well informed supported by our specialist and consultant &amp; in good hands.</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 still have slight problems with bowel movements and wind but I was advised that this would be the case.</a:t>
          </a:r>
          <a:endParaRPr lang="en-GB" sz="1600" b="0" i="0" u="none" strike="noStrike" baseline="0" smtClean="0">
            <a:solidFill>
              <a:schemeClr val="tx1"/>
            </a:solidFill>
            <a:latin typeface="+mn-lt"/>
            <a:ea typeface="+mn-ea"/>
            <a:cs typeface="+mn-cs"/>
          </a:endParaRPr>
        </a:p>
        <a:p>
          <a:endParaRPr lang="en-GB" sz="1600" i="1">
            <a:effectLst/>
          </a:endParaRPr>
        </a:p>
        <a:p>
          <a:pPr>
            <a:lnSpc>
              <a:spcPct val="115000"/>
            </a:lnSpc>
            <a:spcAft>
              <a:spcPts val="0"/>
            </a:spcAft>
          </a:pPr>
          <a:endParaRPr lang="en-GB" sz="2400">
            <a:effectLst/>
            <a:latin typeface="+mn-lt"/>
            <a:ea typeface="SimSun"/>
            <a:cs typeface="Arial"/>
          </a:endParaRPr>
        </a:p>
        <a:p>
          <a:endParaRPr lang="en-GB" sz="1100" b="1"/>
        </a:p>
      </xdr:txBody>
    </xdr:sp>
    <xdr:clientData/>
  </xdr:oneCellAnchor>
  <xdr:oneCellAnchor>
    <xdr:from>
      <xdr:col>1</xdr:col>
      <xdr:colOff>44382</xdr:colOff>
      <xdr:row>53</xdr:row>
      <xdr:rowOff>122638</xdr:rowOff>
    </xdr:from>
    <xdr:ext cx="15789650" cy="772368"/>
    <xdr:sp macro="" textlink="">
      <xdr:nvSpPr>
        <xdr:cNvPr id="5" name="TextBox 4"/>
        <xdr:cNvSpPr txBox="1"/>
      </xdr:nvSpPr>
      <xdr:spPr>
        <a:xfrm>
          <a:off x="139632" y="11476438"/>
          <a:ext cx="15789650" cy="772368"/>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Coordinated care</a:t>
          </a:r>
        </a:p>
        <a:p>
          <a:pPr rtl="0"/>
          <a:r>
            <a:rPr lang="en-GB" sz="1600" b="0" i="1" u="none" strike="noStrike" baseline="0" smtClean="0">
              <a:solidFill>
                <a:schemeClr val="tx1"/>
              </a:solidFill>
              <a:latin typeface="+mn-lt"/>
              <a:ea typeface="+mn-ea"/>
              <a:cs typeface="+mn-cs"/>
            </a:rPr>
            <a:t>Because of the excellent communication received from the medical staff throughout treatment I have always felt very confident &amp; happy with all my treatment.</a:t>
          </a:r>
        </a:p>
        <a:p>
          <a:endParaRPr lang="en-GB" sz="1600" b="1"/>
        </a:p>
      </xdr:txBody>
    </xdr:sp>
    <xdr:clientData/>
  </xdr:oneCellAnchor>
  <xdr:oneCellAnchor>
    <xdr:from>
      <xdr:col>1</xdr:col>
      <xdr:colOff>61452</xdr:colOff>
      <xdr:row>58</xdr:row>
      <xdr:rowOff>152132</xdr:rowOff>
    </xdr:from>
    <xdr:ext cx="15789650" cy="1051650"/>
    <xdr:sp macro="" textlink="">
      <xdr:nvSpPr>
        <xdr:cNvPr id="6" name="TextBox 5"/>
        <xdr:cNvSpPr txBox="1"/>
      </xdr:nvSpPr>
      <xdr:spPr>
        <a:xfrm>
          <a:off x="156702" y="12458432"/>
          <a:ext cx="15789650" cy="1051650"/>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Emotional support</a:t>
          </a:r>
        </a:p>
        <a:p>
          <a:pPr rtl="0"/>
          <a:r>
            <a:rPr lang="en-GB" sz="1600" b="0" i="1" u="none" strike="noStrike" baseline="0" smtClean="0">
              <a:solidFill>
                <a:schemeClr val="tx1"/>
              </a:solidFill>
              <a:latin typeface="+mn-lt"/>
              <a:ea typeface="+mn-ea"/>
              <a:cs typeface="+mn-cs"/>
            </a:rPr>
            <a:t>I think that the role of the colorectal nurse in providing on-going contact and reassurance is an absolutely vital one and is of great benefit in helping patients to understand their condition and what is happening to them, and thus to bolster their morale before during and after surgery and thereafter generally.</a:t>
          </a:r>
        </a:p>
        <a:p>
          <a:pPr>
            <a:lnSpc>
              <a:spcPct val="115000"/>
            </a:lnSpc>
            <a:spcAft>
              <a:spcPts val="0"/>
            </a:spcAft>
          </a:pPr>
          <a:endParaRPr lang="en-GB" sz="1600">
            <a:effectLst/>
            <a:latin typeface="+mn-lt"/>
            <a:ea typeface="SimSun"/>
            <a:cs typeface="Arial"/>
          </a:endParaRPr>
        </a:p>
        <a:p>
          <a:endParaRPr lang="en-GB" sz="1100" b="1"/>
        </a:p>
      </xdr:txBody>
    </xdr:sp>
    <xdr:clientData/>
  </xdr:oneCellAnchor>
  <xdr:oneCellAnchor>
    <xdr:from>
      <xdr:col>1</xdr:col>
      <xdr:colOff>51211</xdr:colOff>
      <xdr:row>46</xdr:row>
      <xdr:rowOff>6832</xdr:rowOff>
    </xdr:from>
    <xdr:ext cx="15789650" cy="1358765"/>
    <xdr:sp macro="" textlink="">
      <xdr:nvSpPr>
        <xdr:cNvPr id="7" name="TextBox 6"/>
        <xdr:cNvSpPr txBox="1"/>
      </xdr:nvSpPr>
      <xdr:spPr>
        <a:xfrm>
          <a:off x="146461" y="9903307"/>
          <a:ext cx="15789650" cy="1358765"/>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Diagnosed via National Screening Programme </a:t>
          </a:r>
        </a:p>
        <a:p>
          <a:pPr rtl="0"/>
          <a:r>
            <a:rPr lang="en-GB" sz="1600" b="0" i="1" u="none" strike="noStrike" baseline="0" smtClean="0">
              <a:solidFill>
                <a:schemeClr val="tx1"/>
              </a:solidFill>
              <a:latin typeface="+mn-lt"/>
              <a:ea typeface="+mn-ea"/>
              <a:cs typeface="+mn-cs"/>
            </a:rPr>
            <a:t>I am so thankful that I did the bowel screening test that came through the door. I had no symptoms at all. No one could believe it because I was so healthy. Everyone else made sure that they did the test when it was offered.</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Because of symptoms shared with my GP (but ignored) I am grateful to the NHS screening programme that picked up my T4 tumour thanks to the postal test sample.</a:t>
          </a:r>
        </a:p>
        <a:p>
          <a:pPr>
            <a:lnSpc>
              <a:spcPct val="115000"/>
            </a:lnSpc>
            <a:spcAft>
              <a:spcPts val="0"/>
            </a:spcAft>
          </a:pPr>
          <a:endParaRPr lang="en-GB" sz="1600">
            <a:effectLst/>
            <a:latin typeface="+mn-lt"/>
            <a:ea typeface="SimSun"/>
            <a:cs typeface="Arial"/>
          </a:endParaRPr>
        </a:p>
      </xdr:txBody>
    </xdr:sp>
    <xdr:clientData/>
  </xdr:oneCellAnchor>
  <xdr:oneCellAnchor>
    <xdr:from>
      <xdr:col>1</xdr:col>
      <xdr:colOff>81935</xdr:colOff>
      <xdr:row>79</xdr:row>
      <xdr:rowOff>129732</xdr:rowOff>
    </xdr:from>
    <xdr:ext cx="15789650" cy="2587798"/>
    <xdr:sp macro="" textlink="">
      <xdr:nvSpPr>
        <xdr:cNvPr id="8" name="TextBox 7"/>
        <xdr:cNvSpPr txBox="1"/>
      </xdr:nvSpPr>
      <xdr:spPr>
        <a:xfrm>
          <a:off x="177185" y="16512732"/>
          <a:ext cx="15789650" cy="2587798"/>
        </a:xfrm>
        <a:prstGeom prst="rect">
          <a:avLst/>
        </a:prstGeom>
        <a:solidFill>
          <a:schemeClr val="accent6"/>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600" b="1" i="0" u="none" strike="noStrike" baseline="0" smtClean="0">
              <a:solidFill>
                <a:schemeClr val="tx1"/>
              </a:solidFill>
              <a:latin typeface="+mn-lt"/>
              <a:ea typeface="+mn-ea"/>
              <a:cs typeface="+mn-cs"/>
            </a:rPr>
            <a:t>Good aftercare</a:t>
          </a:r>
        </a:p>
        <a:p>
          <a:pPr rtl="0"/>
          <a:r>
            <a:rPr lang="en-GB" sz="1600" b="0" i="1" u="none" strike="noStrike" baseline="0" smtClean="0">
              <a:solidFill>
                <a:schemeClr val="tx1"/>
              </a:solidFill>
              <a:latin typeface="+mn-lt"/>
              <a:ea typeface="+mn-ea"/>
              <a:cs typeface="+mn-cs"/>
            </a:rPr>
            <a:t>The excellent follow-up by the specialist nurses and the knowledge that I am still being regularly monitored after two years engenders confidence.</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 have been impressed and reassured by the frequent follow-up; monitoring and appointments and the friendliness and approachability of staff.</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I have excellent follow-up from [hospital] and a cancer specialist nurse in my area. I have been able to contact either one when especially worried or concerned.</a:t>
          </a:r>
        </a:p>
        <a:p>
          <a:pPr rtl="0"/>
          <a:endParaRPr lang="en-GB" sz="1600" b="0" i="1" u="none" strike="noStrike" baseline="0" smtClean="0">
            <a:solidFill>
              <a:schemeClr val="tx1"/>
            </a:solidFill>
            <a:latin typeface="+mn-lt"/>
            <a:ea typeface="+mn-ea"/>
            <a:cs typeface="+mn-cs"/>
          </a:endParaRPr>
        </a:p>
        <a:p>
          <a:pPr rtl="0"/>
          <a:r>
            <a:rPr lang="en-GB" sz="1600" b="0" i="1" u="none" strike="noStrike" baseline="0" smtClean="0">
              <a:solidFill>
                <a:schemeClr val="tx1"/>
              </a:solidFill>
              <a:latin typeface="+mn-lt"/>
              <a:ea typeface="+mn-ea"/>
              <a:cs typeface="+mn-cs"/>
            </a:rPr>
            <a:t>The NHS has been completely magnificent across all aspects of the system. The post surgical chemo therapy regime was the toughest part of the treatment and this aspect of the system appeared to be the most under stress of numbers (e.g. lots of delays in the bloods/doctor consultation) in the outpatient system. Despite these pressures the staff behaved with great professionalism.</a:t>
          </a:r>
        </a:p>
        <a:p>
          <a:pPr>
            <a:lnSpc>
              <a:spcPct val="115000"/>
            </a:lnSpc>
            <a:spcAft>
              <a:spcPts val="0"/>
            </a:spcAft>
          </a:pPr>
          <a:endParaRPr lang="en-GB" sz="2400" i="1">
            <a:effectLst/>
            <a:latin typeface="+mn-lt"/>
            <a:ea typeface="SimSun"/>
            <a:cs typeface="Arial"/>
          </a:endParaRPr>
        </a:p>
      </xdr:txBody>
    </xdr:sp>
    <xdr:clientData/>
  </xdr:oneCellAnchor>
  <xdr:twoCellAnchor editAs="oneCell">
    <xdr:from>
      <xdr:col>1</xdr:col>
      <xdr:colOff>68275</xdr:colOff>
      <xdr:row>8</xdr:row>
      <xdr:rowOff>117316</xdr:rowOff>
    </xdr:from>
    <xdr:to>
      <xdr:col>16</xdr:col>
      <xdr:colOff>81936</xdr:colOff>
      <xdr:row>41</xdr:row>
      <xdr:rowOff>49297</xdr:rowOff>
    </xdr:to>
    <xdr:pic>
      <xdr:nvPicPr>
        <xdr:cNvPr id="9" name="Picture 8" descr="Screen Shot 2013-10-26 at 21.03.00.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525" y="2365216"/>
          <a:ext cx="13939211" cy="66280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61451</xdr:colOff>
      <xdr:row>7</xdr:row>
      <xdr:rowOff>10242</xdr:rowOff>
    </xdr:from>
    <xdr:to>
      <xdr:col>12</xdr:col>
      <xdr:colOff>10242</xdr:colOff>
      <xdr:row>52</xdr:row>
      <xdr:rowOff>184355</xdr:rowOff>
    </xdr:to>
    <xdr:sp macro="" textlink="">
      <xdr:nvSpPr>
        <xdr:cNvPr id="2" name="TextBox 1"/>
        <xdr:cNvSpPr txBox="1"/>
      </xdr:nvSpPr>
      <xdr:spPr>
        <a:xfrm>
          <a:off x="61451" y="1341694"/>
          <a:ext cx="12126452" cy="913580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600" b="0" i="0" u="none" strike="noStrike" baseline="0" smtClean="0">
              <a:solidFill>
                <a:schemeClr val="dk1"/>
              </a:solidFill>
              <a:latin typeface="+mn-lt"/>
              <a:ea typeface="+mn-ea"/>
              <a:cs typeface="+mn-cs"/>
            </a:rPr>
            <a:t>From respondents' comments it is clear that the services required to ensure positive quality of life outcomes include both structural aspects of service delivery and access to supportive care. Structural aspects of care included coordinated care across primary and secondary sectors and hospital departments, including good communication links, and the provision of effective aftercare. Supportive services were indicated as necessary to prepare individuals for the difficulties that emerge during their treatment journey and beyond, to support them emotionally, with practical advice and sign-posting to financial, benefits and employment advice, including charities like Macmillan and other services they may need. Indeed, had these services been available to a large proportion of those who reported negative experiences of cancer care within this survey, then their quality of life might have been greatly improved.</a:t>
          </a:r>
        </a:p>
        <a:p>
          <a:pPr rtl="0"/>
          <a:r>
            <a:rPr lang="en-GB" sz="1600" b="0" i="0" u="none" strike="noStrike" baseline="0" smtClean="0">
              <a:solidFill>
                <a:schemeClr val="dk1"/>
              </a:solidFill>
              <a:latin typeface="+mn-lt"/>
              <a:ea typeface="+mn-ea"/>
              <a:cs typeface="+mn-cs"/>
            </a:rPr>
            <a:t>Thus, the elements of good quality services identified by the survey that should be consistently provided to all patients with colorectal cancer if their quality of life is to be improved include the following:</a:t>
          </a:r>
        </a:p>
        <a:p>
          <a:pPr rtl="0"/>
          <a:endParaRPr lang="en-GB" sz="1600" b="0" i="0" u="none" strike="noStrike" baseline="0" smtClean="0">
            <a:solidFill>
              <a:schemeClr val="dk1"/>
            </a:solidFill>
            <a:latin typeface="+mn-lt"/>
            <a:ea typeface="+mn-ea"/>
            <a:cs typeface="+mn-cs"/>
          </a:endParaRP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be provided with clear explanations of their treatment options by health professionals</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be aware of who is responsible for coordinating their care, and feel able to contact a named clinical nurse specialist about worries and concerns they have without feeling they are wasting their time</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be made aware of the potential psychological impact of a cancer diagnosis and treatment, including feelings of isolation and increased fears of recurrence, and that this might occur at the end of active treatment</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have access to some form of emotional support across the patient journey from diagnosis, to treatment and aftercare, including counselling services, talking therapies and sign-posting to survivor support groups</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be made aware of the possible physical side-effects of treatment, especially: bowel problems like diarrhoea, constipation, whether or not they have a stoma formation; urinary problems of incontinence; mental cognition and memory loss; fatigue; and that these problems may endure for some months after the end of treatment</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be provided with practical advice and possible coping strategies for dealing with the physical side-effects of treatment </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have some sign-posting to services that will enable them to deal with social, financial and employment issues, especially organisations that can advise them of their employment rights, eligibility for benefits and social services </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be provided with prompt reporting of scan results and delays and cancellations of outpatient appointments should be minimised</a:t>
          </a:r>
        </a:p>
        <a:p>
          <a:pPr marL="285750" indent="-285750" rtl="0">
            <a:spcAft>
              <a:spcPts val="1000"/>
            </a:spcAft>
            <a:buFont typeface="Arial" panose="020B0604020202020204" pitchFamily="34" charset="0"/>
            <a:buChar char="•"/>
          </a:pPr>
          <a:r>
            <a:rPr lang="en-GB" sz="1600" b="0" i="0" u="none" strike="noStrike" baseline="0" smtClean="0">
              <a:solidFill>
                <a:schemeClr val="dk1"/>
              </a:solidFill>
              <a:latin typeface="+mn-lt"/>
              <a:ea typeface="+mn-ea"/>
              <a:cs typeface="+mn-cs"/>
            </a:rPr>
            <a:t>Patients should feel confident that their GP is aware of the treatment they have received from within the secondary sector, and feel able to approach their GP practice for advice </a:t>
          </a:r>
        </a:p>
        <a:p>
          <a:pPr rtl="0"/>
          <a:r>
            <a:rPr lang="en-GB" sz="1600" b="0" i="0" u="none" strike="noStrike" baseline="0" smtClean="0">
              <a:solidFill>
                <a:schemeClr val="dk1"/>
              </a:solidFill>
              <a:latin typeface="+mn-lt"/>
              <a:ea typeface="+mn-ea"/>
              <a:cs typeface="+mn-cs"/>
            </a:rPr>
            <a:t> </a:t>
          </a:r>
        </a:p>
        <a:p>
          <a:pPr rtl="0"/>
          <a:endParaRPr lang="en-GB" sz="1600" b="0" i="0" u="none" strike="noStrike" baseline="0" smtClean="0">
            <a:solidFill>
              <a:schemeClr val="dk1"/>
            </a:solidFill>
            <a:latin typeface="+mn-lt"/>
            <a:ea typeface="+mn-ea"/>
            <a:cs typeface="+mn-cs"/>
          </a:endParaRPr>
        </a:p>
        <a:p>
          <a:pPr rtl="0"/>
          <a:r>
            <a:rPr lang="en-GB" sz="1600" b="0" i="0" u="none" strike="noStrike" baseline="0" smtClean="0">
              <a:solidFill>
                <a:schemeClr val="dk1"/>
              </a:solidFill>
              <a:latin typeface="+mn-lt"/>
              <a:ea typeface="+mn-ea"/>
              <a:cs typeface="+mn-cs"/>
            </a:rPr>
            <a:t>When respondents indicated these elements of good quality care were present then reported outcomes in terms of their quality of life would be described as positive, when absent, outcomes would be negative.     </a:t>
          </a:r>
        </a:p>
        <a:p>
          <a:pPr rtl="0"/>
          <a:endParaRPr lang="en-GB" sz="1100" b="0" i="0" u="none" strike="noStrike" baseline="0" smtClean="0">
            <a:solidFill>
              <a:schemeClr val="dk1"/>
            </a:solidFill>
            <a:latin typeface="+mn-lt"/>
            <a:ea typeface="+mn-ea"/>
            <a:cs typeface="+mn-cs"/>
          </a:endParaRPr>
        </a:p>
        <a:p>
          <a:pPr marL="457200">
            <a:lnSpc>
              <a:spcPct val="115000"/>
            </a:lnSpc>
            <a:spcAft>
              <a:spcPts val="1000"/>
            </a:spcAft>
          </a:pPr>
          <a:r>
            <a:rPr lang="en-GB" sz="1600">
              <a:effectLst/>
              <a:latin typeface="+mn-lt"/>
              <a:ea typeface="SimSun"/>
              <a:cs typeface="Arial"/>
            </a:rPr>
            <a:t> </a:t>
          </a:r>
        </a:p>
        <a:p>
          <a:endParaRPr lang="en-GB" sz="1600"/>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porting%20Tool%20-Organisational%20Lev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RG LOOKUP"/>
      <sheetName val="Instructions"/>
      <sheetName val="Foot notes"/>
      <sheetName val="Index"/>
      <sheetName val="Data Limitations"/>
      <sheetName val="Response Rates_1"/>
      <sheetName val="Response Rates_2"/>
      <sheetName val="RESPONSE TABLE"/>
      <sheetName val="HIDDEN"/>
      <sheetName val="RESPONSES_OVERALL"/>
      <sheetName val="RESPONSES_GENDER"/>
      <sheetName val="RESPONSES_AGEGROUP"/>
      <sheetName val="RESPONSES_TUMOUR SITE"/>
      <sheetName val="RESPONSES_YEAR"/>
      <sheetName val="RESPONSES_ETHNICITY"/>
      <sheetName val="RESPONSES_DUKES STAGES"/>
      <sheetName val="RESPONSES_IMD"/>
      <sheetName val="Sheet1"/>
      <sheetName val="ALL_RESPONSE_DATA"/>
      <sheetName val="ORG PROFILE_1"/>
      <sheetName val="ORG PROFILE_2"/>
      <sheetName val="ORG PROFILE_3"/>
      <sheetName val="ORG PROFILE_4"/>
      <sheetName val="ORG PROFILE_5"/>
      <sheetName val="ALL_QUESTIONS_DATA_1"/>
      <sheetName val="ALL_QUESTIONS_DATA_2"/>
      <sheetName val="chart data"/>
    </sheetNames>
    <sheetDataSet>
      <sheetData sheetId="0" refreshError="1"/>
      <sheetData sheetId="1" refreshError="1"/>
      <sheetData sheetId="2" refreshError="1"/>
      <sheetData sheetId="3" refreshError="1"/>
      <sheetData sheetId="4" refreshError="1"/>
      <sheetData sheetId="5" refreshError="1"/>
      <sheetData sheetId="6" refreshError="1">
        <row r="1">
          <cell r="I1" t="str">
            <v>Trust</v>
          </cell>
        </row>
      </sheetData>
      <sheetData sheetId="7" refreshError="1">
        <row r="1">
          <cell r="I1" t="str">
            <v>Trust</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B1:J65"/>
  <sheetViews>
    <sheetView showGridLines="0" zoomScaleNormal="100" workbookViewId="0">
      <selection activeCell="B4" sqref="B4:L8"/>
    </sheetView>
  </sheetViews>
  <sheetFormatPr defaultColWidth="9.109375" defaultRowHeight="14.4" x14ac:dyDescent="0.3"/>
  <cols>
    <col min="1" max="1" width="2.44140625" style="6" customWidth="1"/>
    <col min="2" max="2" width="13" style="6" customWidth="1"/>
    <col min="3" max="3" width="16.6640625" style="6" customWidth="1"/>
    <col min="4" max="4" width="28.6640625" style="6" customWidth="1"/>
    <col min="5" max="10" width="17.6640625" style="6" customWidth="1"/>
    <col min="11" max="11" width="2" style="6" customWidth="1"/>
    <col min="12" max="16384" width="9.109375" style="6"/>
  </cols>
  <sheetData>
    <row r="1" spans="2:10" s="12" customFormat="1" ht="21.75" customHeight="1" x14ac:dyDescent="0.3">
      <c r="B1" s="418" t="s">
        <v>424</v>
      </c>
      <c r="C1" s="418"/>
      <c r="D1" s="415"/>
      <c r="E1" s="458"/>
      <c r="F1" s="275" t="s">
        <v>67</v>
      </c>
      <c r="G1" s="275" t="s">
        <v>93</v>
      </c>
      <c r="H1" s="275" t="s">
        <v>68</v>
      </c>
      <c r="I1" s="416"/>
      <c r="J1" s="417" t="s">
        <v>21</v>
      </c>
    </row>
    <row r="2" spans="2:10" ht="11.25" customHeight="1" x14ac:dyDescent="0.25"/>
    <row r="3" spans="2:10" ht="35.25" customHeight="1" x14ac:dyDescent="0.25">
      <c r="H3" s="23"/>
      <c r="I3" s="23"/>
      <c r="J3" s="23"/>
    </row>
    <row r="4" spans="2:10" s="375" customFormat="1" ht="15.75" x14ac:dyDescent="0.25">
      <c r="B4" s="486" t="s">
        <v>2</v>
      </c>
      <c r="C4" s="487"/>
      <c r="D4" s="487" t="s">
        <v>296</v>
      </c>
      <c r="E4" s="475" t="s">
        <v>277</v>
      </c>
      <c r="F4" s="475" t="s">
        <v>425</v>
      </c>
      <c r="G4" s="476" t="s">
        <v>426</v>
      </c>
      <c r="H4" s="470"/>
      <c r="I4" s="470"/>
      <c r="J4" s="470"/>
    </row>
    <row r="5" spans="2:10" ht="15" x14ac:dyDescent="0.25">
      <c r="B5" s="488" t="s">
        <v>98</v>
      </c>
      <c r="C5" s="489"/>
      <c r="D5" s="490"/>
      <c r="E5" s="491">
        <v>21802</v>
      </c>
      <c r="F5" s="491">
        <v>34467</v>
      </c>
      <c r="G5" s="492">
        <f>E5/F5</f>
        <v>0.63254707401282384</v>
      </c>
      <c r="H5" s="471"/>
      <c r="I5" s="23"/>
      <c r="J5" s="471"/>
    </row>
    <row r="6" spans="2:10" ht="15" x14ac:dyDescent="0.25">
      <c r="B6" s="497"/>
      <c r="C6" s="425" t="s">
        <v>27</v>
      </c>
      <c r="D6" s="499"/>
      <c r="E6" s="496">
        <v>1151</v>
      </c>
      <c r="F6" s="496">
        <v>2350</v>
      </c>
      <c r="G6" s="492">
        <f>E6/F6</f>
        <v>0.4897872340425532</v>
      </c>
      <c r="H6" s="472"/>
      <c r="I6" s="23"/>
      <c r="J6" s="472"/>
    </row>
    <row r="7" spans="2:10" ht="15" x14ac:dyDescent="0.25">
      <c r="B7" s="498"/>
      <c r="C7" s="429" t="s">
        <v>26</v>
      </c>
      <c r="D7" s="500"/>
      <c r="E7" s="474">
        <v>5633</v>
      </c>
      <c r="F7" s="474">
        <v>9302</v>
      </c>
      <c r="G7" s="478">
        <f>E7/F7</f>
        <v>0.60556869490432164</v>
      </c>
      <c r="H7" s="472"/>
      <c r="I7" s="23"/>
      <c r="J7" s="472"/>
    </row>
    <row r="8" spans="2:10" ht="15" x14ac:dyDescent="0.25">
      <c r="B8" s="498" t="s">
        <v>22</v>
      </c>
      <c r="C8" s="429" t="s">
        <v>25</v>
      </c>
      <c r="D8" s="500"/>
      <c r="E8" s="474">
        <v>7824</v>
      </c>
      <c r="F8" s="474">
        <v>11559</v>
      </c>
      <c r="G8" s="478">
        <f>E8/F8</f>
        <v>0.67687516221126398</v>
      </c>
      <c r="H8" s="472"/>
      <c r="I8" s="23"/>
      <c r="J8" s="472"/>
    </row>
    <row r="9" spans="2:10" ht="15" x14ac:dyDescent="0.25">
      <c r="B9" s="498"/>
      <c r="C9" s="429" t="s">
        <v>24</v>
      </c>
      <c r="D9" s="500"/>
      <c r="E9" s="474">
        <v>5154</v>
      </c>
      <c r="F9" s="474">
        <v>7611</v>
      </c>
      <c r="G9" s="478">
        <f>E9/F9</f>
        <v>0.67717776901852578</v>
      </c>
      <c r="H9" s="472"/>
      <c r="I9" s="23"/>
      <c r="J9" s="472"/>
    </row>
    <row r="10" spans="2:10" ht="15" customHeight="1" x14ac:dyDescent="0.25">
      <c r="B10" s="498"/>
      <c r="C10" s="429" t="s">
        <v>23</v>
      </c>
      <c r="D10" s="500"/>
      <c r="E10" s="474">
        <v>2040</v>
      </c>
      <c r="F10" s="474">
        <v>3645</v>
      </c>
      <c r="G10" s="478">
        <f t="shared" ref="G10:G34" si="0">E10/F10</f>
        <v>0.55967078189300412</v>
      </c>
      <c r="H10" s="472"/>
      <c r="I10" s="23"/>
      <c r="J10" s="472"/>
    </row>
    <row r="11" spans="2:10" ht="15" x14ac:dyDescent="0.25">
      <c r="B11" s="493"/>
      <c r="C11" s="429" t="s">
        <v>118</v>
      </c>
      <c r="D11" s="494"/>
      <c r="E11" s="474">
        <v>21802</v>
      </c>
      <c r="F11" s="474">
        <v>34467</v>
      </c>
      <c r="G11" s="478">
        <f t="shared" si="0"/>
        <v>0.63254707401282384</v>
      </c>
      <c r="H11" s="473"/>
      <c r="I11" s="23"/>
      <c r="J11" s="472"/>
    </row>
    <row r="12" spans="2:10" ht="15" x14ac:dyDescent="0.25">
      <c r="B12" s="497"/>
      <c r="C12" s="425" t="s">
        <v>5</v>
      </c>
      <c r="D12" s="499"/>
      <c r="E12" s="496">
        <v>9119</v>
      </c>
      <c r="F12" s="496">
        <v>14887</v>
      </c>
      <c r="G12" s="492">
        <f>E12/F12</f>
        <v>0.61254786054947274</v>
      </c>
      <c r="H12" s="472"/>
      <c r="I12" s="23"/>
      <c r="J12" s="472"/>
    </row>
    <row r="13" spans="2:10" ht="15" customHeight="1" x14ac:dyDescent="0.25">
      <c r="B13" s="498" t="s">
        <v>123</v>
      </c>
      <c r="C13" s="429" t="s">
        <v>4</v>
      </c>
      <c r="D13" s="500"/>
      <c r="E13" s="474">
        <v>12683</v>
      </c>
      <c r="F13" s="474">
        <v>19580</v>
      </c>
      <c r="G13" s="478">
        <f t="shared" si="0"/>
        <v>0.64775280898876408</v>
      </c>
      <c r="H13" s="472"/>
      <c r="I13" s="23"/>
      <c r="J13" s="472"/>
    </row>
    <row r="14" spans="2:10" ht="15" x14ac:dyDescent="0.25">
      <c r="B14" s="439"/>
      <c r="C14" s="433" t="s">
        <v>118</v>
      </c>
      <c r="D14" s="434"/>
      <c r="E14" s="477">
        <v>21802</v>
      </c>
      <c r="F14" s="477">
        <v>34467</v>
      </c>
      <c r="G14" s="423">
        <f t="shared" si="0"/>
        <v>0.63254707401282384</v>
      </c>
      <c r="H14" s="473"/>
      <c r="I14" s="23"/>
      <c r="J14" s="472"/>
    </row>
    <row r="15" spans="2:10" ht="15" x14ac:dyDescent="0.25">
      <c r="B15" s="498"/>
      <c r="C15" s="441" t="s">
        <v>97</v>
      </c>
      <c r="D15" s="500"/>
      <c r="E15" s="474">
        <v>6713</v>
      </c>
      <c r="F15" s="474">
        <v>10452</v>
      </c>
      <c r="G15" s="478">
        <f>E15/F15</f>
        <v>0.64226942212016835</v>
      </c>
      <c r="H15" s="472"/>
      <c r="I15" s="23"/>
      <c r="J15" s="472"/>
    </row>
    <row r="16" spans="2:10" ht="15" x14ac:dyDescent="0.25">
      <c r="B16" s="498"/>
      <c r="C16" s="441" t="s">
        <v>96</v>
      </c>
      <c r="D16" s="500"/>
      <c r="E16" s="474">
        <v>1512</v>
      </c>
      <c r="F16" s="474">
        <v>2319</v>
      </c>
      <c r="G16" s="478">
        <f>E16/F16</f>
        <v>0.65200517464424323</v>
      </c>
      <c r="H16" s="472"/>
      <c r="I16" s="23"/>
      <c r="J16" s="472"/>
    </row>
    <row r="17" spans="2:10" ht="15" customHeight="1" x14ac:dyDescent="0.25">
      <c r="B17" s="498" t="s">
        <v>279</v>
      </c>
      <c r="C17" s="441" t="s">
        <v>95</v>
      </c>
      <c r="D17" s="500"/>
      <c r="E17" s="474">
        <v>13577</v>
      </c>
      <c r="F17" s="474">
        <v>21696</v>
      </c>
      <c r="G17" s="478">
        <f t="shared" si="0"/>
        <v>0.62578355457227142</v>
      </c>
      <c r="H17" s="472"/>
      <c r="I17" s="23"/>
      <c r="J17" s="472"/>
    </row>
    <row r="18" spans="2:10" x14ac:dyDescent="0.3">
      <c r="B18" s="495"/>
      <c r="C18" s="429" t="s">
        <v>118</v>
      </c>
      <c r="D18" s="494"/>
      <c r="E18" s="474">
        <v>21802</v>
      </c>
      <c r="F18" s="474">
        <v>34467</v>
      </c>
      <c r="G18" s="478">
        <f t="shared" si="0"/>
        <v>0.63254707401282384</v>
      </c>
      <c r="H18" s="473"/>
      <c r="I18" s="23"/>
      <c r="J18" s="472"/>
    </row>
    <row r="19" spans="2:10" x14ac:dyDescent="0.3">
      <c r="B19" s="497"/>
      <c r="C19" s="425" t="s">
        <v>158</v>
      </c>
      <c r="D19" s="499"/>
      <c r="E19" s="496">
        <v>5245</v>
      </c>
      <c r="F19" s="496">
        <v>8617</v>
      </c>
      <c r="G19" s="492">
        <f>E19/F19</f>
        <v>0.60868051526053146</v>
      </c>
      <c r="H19" s="472"/>
      <c r="I19" s="23"/>
      <c r="J19" s="472"/>
    </row>
    <row r="20" spans="2:10" x14ac:dyDescent="0.3">
      <c r="B20" s="498"/>
      <c r="C20" s="429" t="s">
        <v>154</v>
      </c>
      <c r="D20" s="500"/>
      <c r="E20" s="474">
        <v>478</v>
      </c>
      <c r="F20" s="474">
        <v>1069</v>
      </c>
      <c r="G20" s="478">
        <f>E20/F20</f>
        <v>0.44714686623012162</v>
      </c>
      <c r="H20" s="472"/>
      <c r="I20" s="23"/>
      <c r="J20" s="472"/>
    </row>
    <row r="21" spans="2:10" ht="15" customHeight="1" x14ac:dyDescent="0.3">
      <c r="B21" s="498" t="s">
        <v>148</v>
      </c>
      <c r="C21" s="429" t="s">
        <v>149</v>
      </c>
      <c r="D21" s="500"/>
      <c r="E21" s="474">
        <v>16079</v>
      </c>
      <c r="F21" s="474">
        <v>24781</v>
      </c>
      <c r="G21" s="478">
        <f t="shared" si="0"/>
        <v>0.64884387232153662</v>
      </c>
      <c r="H21" s="472"/>
      <c r="I21" s="23"/>
      <c r="J21" s="472"/>
    </row>
    <row r="22" spans="2:10" x14ac:dyDescent="0.3">
      <c r="B22" s="439"/>
      <c r="C22" s="433" t="s">
        <v>118</v>
      </c>
      <c r="D22" s="434"/>
      <c r="E22" s="477">
        <v>21802</v>
      </c>
      <c r="F22" s="477">
        <v>34467</v>
      </c>
      <c r="G22" s="423">
        <f t="shared" si="0"/>
        <v>0.63254707401282384</v>
      </c>
      <c r="H22" s="473"/>
      <c r="I22" s="23"/>
      <c r="J22" s="472"/>
    </row>
    <row r="23" spans="2:10" x14ac:dyDescent="0.3">
      <c r="B23" s="498"/>
      <c r="C23" s="429" t="s">
        <v>158</v>
      </c>
      <c r="D23" s="500"/>
      <c r="E23" s="474">
        <v>8691</v>
      </c>
      <c r="F23" s="474">
        <v>14750</v>
      </c>
      <c r="G23" s="478">
        <f>E23/F23</f>
        <v>0.58922033898305082</v>
      </c>
      <c r="H23" s="472"/>
      <c r="I23" s="23"/>
      <c r="J23" s="472"/>
    </row>
    <row r="24" spans="2:10" x14ac:dyDescent="0.3">
      <c r="B24" s="498"/>
      <c r="C24" s="429" t="s">
        <v>435</v>
      </c>
      <c r="D24" s="500"/>
      <c r="E24" s="474">
        <v>1045</v>
      </c>
      <c r="F24" s="474">
        <v>1766</v>
      </c>
      <c r="G24" s="478">
        <f>E24/F24</f>
        <v>0.5917327293318233</v>
      </c>
      <c r="H24" s="472"/>
      <c r="I24" s="23"/>
      <c r="J24" s="472"/>
    </row>
    <row r="25" spans="2:10" x14ac:dyDescent="0.3">
      <c r="B25" s="498"/>
      <c r="C25" s="429" t="s">
        <v>434</v>
      </c>
      <c r="D25" s="500"/>
      <c r="E25" s="474">
        <v>4482</v>
      </c>
      <c r="F25" s="474">
        <v>6705</v>
      </c>
      <c r="G25" s="478">
        <f>E25/F25</f>
        <v>0.66845637583892614</v>
      </c>
      <c r="H25" s="472"/>
      <c r="I25" s="23"/>
      <c r="J25" s="472"/>
    </row>
    <row r="26" spans="2:10" x14ac:dyDescent="0.3">
      <c r="B26" s="498"/>
      <c r="C26" s="429" t="s">
        <v>433</v>
      </c>
      <c r="D26" s="500"/>
      <c r="E26" s="474">
        <v>5149</v>
      </c>
      <c r="F26" s="474">
        <v>7710</v>
      </c>
      <c r="G26" s="478">
        <f>E26/F26</f>
        <v>0.6678339818417639</v>
      </c>
      <c r="H26" s="472"/>
      <c r="I26" s="23"/>
      <c r="J26" s="472"/>
    </row>
    <row r="27" spans="2:10" ht="15" customHeight="1" x14ac:dyDescent="0.3">
      <c r="B27" s="498" t="s">
        <v>266</v>
      </c>
      <c r="C27" s="429" t="s">
        <v>432</v>
      </c>
      <c r="D27" s="500"/>
      <c r="E27" s="474">
        <v>2435</v>
      </c>
      <c r="F27" s="474">
        <v>3536</v>
      </c>
      <c r="G27" s="478">
        <f t="shared" si="0"/>
        <v>0.68863122171945701</v>
      </c>
      <c r="H27" s="472"/>
      <c r="I27" s="23"/>
      <c r="J27" s="472"/>
    </row>
    <row r="28" spans="2:10" x14ac:dyDescent="0.3">
      <c r="B28" s="495"/>
      <c r="C28" s="429" t="s">
        <v>118</v>
      </c>
      <c r="D28" s="494"/>
      <c r="E28" s="474">
        <v>21802</v>
      </c>
      <c r="F28" s="474">
        <v>34467</v>
      </c>
      <c r="G28" s="478">
        <f t="shared" si="0"/>
        <v>0.63254707401282384</v>
      </c>
      <c r="H28" s="473"/>
      <c r="I28" s="23"/>
      <c r="J28" s="472"/>
    </row>
    <row r="29" spans="2:10" x14ac:dyDescent="0.3">
      <c r="B29" s="497"/>
      <c r="C29" s="425" t="s">
        <v>6</v>
      </c>
      <c r="D29" s="499"/>
      <c r="E29" s="496">
        <v>2558</v>
      </c>
      <c r="F29" s="496">
        <v>4907</v>
      </c>
      <c r="G29" s="492">
        <f>E29/F29</f>
        <v>0.52129610760138578</v>
      </c>
      <c r="H29" s="472"/>
      <c r="I29" s="23"/>
      <c r="J29" s="472"/>
    </row>
    <row r="30" spans="2:10" x14ac:dyDescent="0.3">
      <c r="B30" s="498"/>
      <c r="C30" s="429">
        <v>4</v>
      </c>
      <c r="D30" s="500"/>
      <c r="E30" s="474">
        <v>3658</v>
      </c>
      <c r="F30" s="474">
        <v>6267</v>
      </c>
      <c r="G30" s="478">
        <f>E30/F30</f>
        <v>0.58369235678953246</v>
      </c>
      <c r="H30" s="472"/>
      <c r="I30" s="23"/>
      <c r="J30" s="472"/>
    </row>
    <row r="31" spans="2:10" x14ac:dyDescent="0.3">
      <c r="B31" s="498"/>
      <c r="C31" s="429">
        <v>3</v>
      </c>
      <c r="D31" s="500"/>
      <c r="E31" s="474">
        <v>4742</v>
      </c>
      <c r="F31" s="474">
        <v>7391</v>
      </c>
      <c r="G31" s="478">
        <f>E31/F31</f>
        <v>0.64159112434041399</v>
      </c>
      <c r="H31" s="472"/>
      <c r="I31" s="23"/>
      <c r="J31" s="472"/>
    </row>
    <row r="32" spans="2:10" x14ac:dyDescent="0.3">
      <c r="B32" s="498"/>
      <c r="C32" s="429">
        <v>2</v>
      </c>
      <c r="D32" s="500"/>
      <c r="E32" s="474">
        <v>5360</v>
      </c>
      <c r="F32" s="474">
        <v>8090</v>
      </c>
      <c r="G32" s="478">
        <f>E32/F32</f>
        <v>0.66254635352286773</v>
      </c>
      <c r="H32" s="472"/>
      <c r="I32" s="23"/>
      <c r="J32" s="472"/>
    </row>
    <row r="33" spans="2:10" ht="15" customHeight="1" x14ac:dyDescent="0.3">
      <c r="B33" s="498" t="s">
        <v>267</v>
      </c>
      <c r="C33" s="429" t="s">
        <v>28</v>
      </c>
      <c r="D33" s="500"/>
      <c r="E33" s="474">
        <v>5484</v>
      </c>
      <c r="F33" s="474">
        <v>7812</v>
      </c>
      <c r="G33" s="478">
        <f t="shared" si="0"/>
        <v>0.70199692780337941</v>
      </c>
      <c r="H33" s="472"/>
      <c r="I33" s="23"/>
      <c r="J33" s="472"/>
    </row>
    <row r="34" spans="2:10" x14ac:dyDescent="0.3">
      <c r="B34" s="439"/>
      <c r="C34" s="433" t="s">
        <v>118</v>
      </c>
      <c r="D34" s="434"/>
      <c r="E34" s="477">
        <v>21802</v>
      </c>
      <c r="F34" s="477">
        <v>34467</v>
      </c>
      <c r="G34" s="423">
        <f t="shared" si="0"/>
        <v>0.63254707401282384</v>
      </c>
      <c r="H34" s="473"/>
      <c r="I34" s="23"/>
      <c r="J34" s="472"/>
    </row>
    <row r="35" spans="2:10" ht="32.1" customHeight="1" x14ac:dyDescent="0.3">
      <c r="H35" s="23"/>
      <c r="I35" s="23"/>
      <c r="J35" s="23"/>
    </row>
    <row r="36" spans="2:10" ht="12.75" customHeight="1" x14ac:dyDescent="0.3"/>
    <row r="65" ht="13.5" customHeight="1" x14ac:dyDescent="0.3"/>
  </sheetData>
  <hyperlinks>
    <hyperlink ref="F1" location="Cover!A1" display="Cover page"/>
    <hyperlink ref="G1" location="'Foot notes'!A1" display="Footnotes"/>
    <hyperlink ref="H1" location="Index!A1" display="Index"/>
  </hyperlinks>
  <pageMargins left="0.70866141732283472" right="0.70866141732283472" top="0.74803149606299213" bottom="0.74803149606299213" header="0.31496062992125984" footer="0.31496062992125984"/>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B1:B29"/>
  <sheetViews>
    <sheetView showGridLines="0" zoomScale="93" zoomScaleNormal="93" workbookViewId="0">
      <selection activeCell="O17" sqref="O17"/>
    </sheetView>
  </sheetViews>
  <sheetFormatPr defaultColWidth="9.109375" defaultRowHeight="14.4" x14ac:dyDescent="0.3"/>
  <cols>
    <col min="1" max="1" width="3" style="1" customWidth="1"/>
    <col min="2" max="2" width="144" style="1" customWidth="1"/>
    <col min="3" max="3" width="3" style="1" customWidth="1"/>
    <col min="4" max="6" width="9.109375" style="1"/>
    <col min="7" max="7" width="3.109375" style="1" customWidth="1"/>
    <col min="8" max="16384" width="9.109375" style="1"/>
  </cols>
  <sheetData>
    <row r="1" spans="2:2" ht="28.5" x14ac:dyDescent="0.45">
      <c r="B1" s="678" t="s">
        <v>294</v>
      </c>
    </row>
    <row r="2" spans="2:2" ht="17.25" customHeight="1" x14ac:dyDescent="0.25"/>
    <row r="3" spans="2:2" ht="15.75" x14ac:dyDescent="0.25">
      <c r="B3" s="570" t="s">
        <v>654</v>
      </c>
    </row>
    <row r="4" spans="2:2" ht="15" x14ac:dyDescent="0.25">
      <c r="B4" s="19" t="s">
        <v>655</v>
      </c>
    </row>
    <row r="5" spans="2:2" ht="15" x14ac:dyDescent="0.25">
      <c r="B5" s="646" t="s">
        <v>656</v>
      </c>
    </row>
    <row r="6" spans="2:2" ht="15" x14ac:dyDescent="0.25">
      <c r="B6" s="646" t="s">
        <v>657</v>
      </c>
    </row>
    <row r="7" spans="2:2" ht="15" x14ac:dyDescent="0.25">
      <c r="B7" s="646" t="s">
        <v>658</v>
      </c>
    </row>
    <row r="8" spans="2:2" ht="15" x14ac:dyDescent="0.25">
      <c r="B8" s="517"/>
    </row>
    <row r="9" spans="2:2" ht="15.75" x14ac:dyDescent="0.25">
      <c r="B9" s="570" t="s">
        <v>659</v>
      </c>
    </row>
    <row r="10" spans="2:2" ht="15" x14ac:dyDescent="0.25">
      <c r="B10" s="517" t="s">
        <v>660</v>
      </c>
    </row>
    <row r="11" spans="2:2" ht="15" x14ac:dyDescent="0.25">
      <c r="B11" s="517" t="s">
        <v>661</v>
      </c>
    </row>
    <row r="12" spans="2:2" ht="15" x14ac:dyDescent="0.25">
      <c r="B12" s="19" t="s">
        <v>662</v>
      </c>
    </row>
    <row r="13" spans="2:2" ht="15" x14ac:dyDescent="0.25">
      <c r="B13" s="517"/>
    </row>
    <row r="14" spans="2:2" ht="15.75" x14ac:dyDescent="0.25">
      <c r="B14" s="570" t="s">
        <v>663</v>
      </c>
    </row>
    <row r="15" spans="2:2" ht="15" x14ac:dyDescent="0.25">
      <c r="B15" s="517" t="s">
        <v>664</v>
      </c>
    </row>
    <row r="16" spans="2:2" ht="15" x14ac:dyDescent="0.25">
      <c r="B16" s="3" t="s">
        <v>665</v>
      </c>
    </row>
    <row r="17" spans="2:2" ht="15" x14ac:dyDescent="0.25">
      <c r="B17" s="517" t="s">
        <v>666</v>
      </c>
    </row>
    <row r="18" spans="2:2" ht="15" x14ac:dyDescent="0.25">
      <c r="B18" s="517" t="s">
        <v>667</v>
      </c>
    </row>
    <row r="19" spans="2:2" ht="15" x14ac:dyDescent="0.25">
      <c r="B19" s="517"/>
    </row>
    <row r="20" spans="2:2" ht="15.6" x14ac:dyDescent="0.3">
      <c r="B20" s="570" t="s">
        <v>668</v>
      </c>
    </row>
    <row r="21" spans="2:2" x14ac:dyDescent="0.3">
      <c r="B21" s="517" t="s">
        <v>669</v>
      </c>
    </row>
    <row r="22" spans="2:2" x14ac:dyDescent="0.3">
      <c r="B22" s="517" t="s">
        <v>670</v>
      </c>
    </row>
    <row r="23" spans="2:2" x14ac:dyDescent="0.3">
      <c r="B23" s="517"/>
    </row>
    <row r="24" spans="2:2" x14ac:dyDescent="0.3">
      <c r="B24" s="517"/>
    </row>
    <row r="25" spans="2:2" x14ac:dyDescent="0.3">
      <c r="B25" s="517"/>
    </row>
    <row r="26" spans="2:2" x14ac:dyDescent="0.3">
      <c r="B26" s="517"/>
    </row>
    <row r="27" spans="2:2" x14ac:dyDescent="0.3">
      <c r="B27" s="517"/>
    </row>
    <row r="28" spans="2:2" x14ac:dyDescent="0.3">
      <c r="B28" s="517"/>
    </row>
    <row r="29" spans="2:2" x14ac:dyDescent="0.3">
      <c r="B29" s="517"/>
    </row>
  </sheetData>
  <sheetProtection password="CAAF" sheet="1" objects="1" scenarios="1"/>
  <pageMargins left="0.70866141732283472" right="0.70866141732283472" top="0.74803149606299213" bottom="0.74803149606299213" header="0.31496062992125984" footer="0.31496062992125984"/>
  <pageSetup paperSize="9"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B1:G47"/>
  <sheetViews>
    <sheetView showGridLines="0" zoomScaleNormal="100" workbookViewId="0">
      <selection activeCell="O17" sqref="O17"/>
    </sheetView>
  </sheetViews>
  <sheetFormatPr defaultColWidth="9.109375" defaultRowHeight="14.4" x14ac:dyDescent="0.3"/>
  <cols>
    <col min="1" max="1" width="1.5546875" style="1" customWidth="1"/>
    <col min="2" max="2" width="17.44140625" style="517" customWidth="1"/>
    <col min="3" max="3" width="60.44140625" style="1" customWidth="1"/>
    <col min="4" max="4" width="3.33203125" style="1" customWidth="1"/>
    <col min="5" max="5" width="34" style="517" customWidth="1"/>
    <col min="6" max="6" width="45.109375" style="1" customWidth="1"/>
    <col min="7" max="7" width="1.88671875" style="1" customWidth="1"/>
    <col min="8" max="16384" width="9.109375" style="1"/>
  </cols>
  <sheetData>
    <row r="1" spans="2:6" ht="21.75" customHeight="1" x14ac:dyDescent="0.45">
      <c r="B1" s="721" t="s">
        <v>66</v>
      </c>
      <c r="C1" s="721"/>
      <c r="D1" s="721"/>
      <c r="E1" s="721"/>
      <c r="F1" s="721"/>
    </row>
    <row r="2" spans="2:6" s="6" customFormat="1" ht="7.5" customHeight="1" x14ac:dyDescent="0.45">
      <c r="C2" s="92"/>
      <c r="D2" s="92"/>
      <c r="E2" s="92"/>
      <c r="F2" s="92"/>
    </row>
    <row r="3" spans="2:6" s="21" customFormat="1" ht="15" customHeight="1" x14ac:dyDescent="0.25">
      <c r="B3" s="722" t="s">
        <v>540</v>
      </c>
      <c r="C3" s="722"/>
      <c r="D3" s="722"/>
      <c r="E3" s="722"/>
      <c r="F3" s="722"/>
    </row>
    <row r="4" spans="2:6" s="6" customFormat="1" ht="9" customHeight="1" x14ac:dyDescent="0.45">
      <c r="C4" s="92"/>
      <c r="D4" s="92"/>
      <c r="E4" s="92"/>
      <c r="F4" s="92"/>
    </row>
    <row r="5" spans="2:6" ht="15.9" customHeight="1" x14ac:dyDescent="0.25">
      <c r="B5" s="522" t="s">
        <v>413</v>
      </c>
      <c r="C5" s="523"/>
      <c r="D5" s="91"/>
      <c r="E5" s="539" t="s">
        <v>414</v>
      </c>
      <c r="F5" s="540"/>
    </row>
    <row r="6" spans="2:6" s="517" customFormat="1" ht="15.9" customHeight="1" x14ac:dyDescent="0.25">
      <c r="B6" s="524" t="s">
        <v>650</v>
      </c>
      <c r="C6" s="555" t="s">
        <v>651</v>
      </c>
      <c r="D6" s="91"/>
      <c r="E6" s="539"/>
      <c r="F6" s="540"/>
    </row>
    <row r="7" spans="2:6" s="517" customFormat="1" ht="15.9" customHeight="1" x14ac:dyDescent="0.25">
      <c r="B7" s="524" t="s">
        <v>523</v>
      </c>
      <c r="C7" s="555" t="s">
        <v>537</v>
      </c>
      <c r="D7" s="91"/>
      <c r="E7" s="529" t="s">
        <v>474</v>
      </c>
      <c r="F7" s="550" t="s">
        <v>370</v>
      </c>
    </row>
    <row r="8" spans="2:6" ht="15.9" customHeight="1" x14ac:dyDescent="0.25">
      <c r="B8" s="524" t="s">
        <v>424</v>
      </c>
      <c r="C8" s="532" t="s">
        <v>513</v>
      </c>
      <c r="D8" s="91"/>
      <c r="E8" s="530" t="s">
        <v>474</v>
      </c>
      <c r="F8" s="532" t="s">
        <v>411</v>
      </c>
    </row>
    <row r="9" spans="2:6" ht="15.9" customHeight="1" x14ac:dyDescent="0.25">
      <c r="B9" s="524" t="s">
        <v>519</v>
      </c>
      <c r="C9" s="555" t="s">
        <v>514</v>
      </c>
      <c r="D9" s="93"/>
      <c r="E9" s="530" t="s">
        <v>474</v>
      </c>
      <c r="F9" s="532" t="s">
        <v>412</v>
      </c>
    </row>
    <row r="10" spans="2:6" ht="15.9" customHeight="1" x14ac:dyDescent="0.25">
      <c r="B10" s="524" t="s">
        <v>520</v>
      </c>
      <c r="C10" s="555" t="s">
        <v>515</v>
      </c>
      <c r="D10" s="93"/>
      <c r="E10" s="530" t="s">
        <v>474</v>
      </c>
      <c r="F10" s="532" t="s">
        <v>22</v>
      </c>
    </row>
    <row r="11" spans="2:6" ht="15.9" customHeight="1" x14ac:dyDescent="0.25">
      <c r="B11" s="526" t="s">
        <v>467</v>
      </c>
      <c r="C11" s="538" t="s">
        <v>516</v>
      </c>
      <c r="D11" s="93"/>
      <c r="E11" s="530" t="s">
        <v>475</v>
      </c>
      <c r="F11" s="532" t="s">
        <v>123</v>
      </c>
    </row>
    <row r="12" spans="2:6" ht="15.9" customHeight="1" x14ac:dyDescent="0.25">
      <c r="B12" s="521"/>
      <c r="C12" s="18"/>
      <c r="D12" s="18"/>
      <c r="E12" s="524" t="s">
        <v>475</v>
      </c>
      <c r="F12" s="532" t="s">
        <v>366</v>
      </c>
    </row>
    <row r="13" spans="2:6" ht="15.9" customHeight="1" x14ac:dyDescent="0.3">
      <c r="B13" s="522" t="s">
        <v>402</v>
      </c>
      <c r="C13" s="527"/>
      <c r="D13" s="2"/>
      <c r="E13" s="524" t="s">
        <v>475</v>
      </c>
      <c r="F13" s="532" t="s">
        <v>29</v>
      </c>
    </row>
    <row r="14" spans="2:6" ht="15.9" customHeight="1" x14ac:dyDescent="0.25">
      <c r="B14" s="524" t="s">
        <v>468</v>
      </c>
      <c r="C14" s="532" t="s">
        <v>504</v>
      </c>
      <c r="E14" s="524" t="s">
        <v>476</v>
      </c>
      <c r="F14" s="532" t="s">
        <v>367</v>
      </c>
    </row>
    <row r="15" spans="2:6" ht="15.9" customHeight="1" x14ac:dyDescent="0.25">
      <c r="B15" s="524" t="s">
        <v>468</v>
      </c>
      <c r="C15" s="532" t="s">
        <v>512</v>
      </c>
      <c r="E15" s="524" t="s">
        <v>476</v>
      </c>
      <c r="F15" s="532" t="s">
        <v>368</v>
      </c>
    </row>
    <row r="16" spans="2:6" ht="15.9" customHeight="1" x14ac:dyDescent="0.25">
      <c r="B16" s="524" t="s">
        <v>468</v>
      </c>
      <c r="C16" s="555" t="s">
        <v>505</v>
      </c>
      <c r="E16" s="526" t="s">
        <v>476</v>
      </c>
      <c r="F16" s="538" t="s">
        <v>39</v>
      </c>
    </row>
    <row r="17" spans="2:7" ht="15.9" customHeight="1" x14ac:dyDescent="0.25">
      <c r="B17" s="524" t="s">
        <v>469</v>
      </c>
      <c r="C17" s="555" t="s">
        <v>652</v>
      </c>
    </row>
    <row r="18" spans="2:7" ht="15.9" customHeight="1" x14ac:dyDescent="0.25">
      <c r="B18" s="524" t="s">
        <v>469</v>
      </c>
      <c r="C18" s="532" t="s">
        <v>506</v>
      </c>
      <c r="F18" s="341"/>
    </row>
    <row r="19" spans="2:7" ht="15.9" customHeight="1" x14ac:dyDescent="0.3">
      <c r="B19" s="524" t="s">
        <v>469</v>
      </c>
      <c r="C19" s="532" t="s">
        <v>507</v>
      </c>
      <c r="E19" s="541" t="s">
        <v>466</v>
      </c>
      <c r="F19" s="542"/>
    </row>
    <row r="20" spans="2:7" ht="15.9" customHeight="1" x14ac:dyDescent="0.3">
      <c r="B20" s="524" t="s">
        <v>470</v>
      </c>
      <c r="C20" s="532" t="s">
        <v>508</v>
      </c>
      <c r="E20" s="531" t="s">
        <v>477</v>
      </c>
      <c r="F20" s="550" t="s">
        <v>348</v>
      </c>
    </row>
    <row r="21" spans="2:7" ht="15.9" customHeight="1" x14ac:dyDescent="0.3">
      <c r="B21" s="524" t="s">
        <v>470</v>
      </c>
      <c r="C21" s="532" t="s">
        <v>509</v>
      </c>
      <c r="E21" s="201" t="s">
        <v>477</v>
      </c>
      <c r="F21" s="532" t="s">
        <v>372</v>
      </c>
    </row>
    <row r="22" spans="2:7" ht="15.9" customHeight="1" x14ac:dyDescent="0.3">
      <c r="B22" s="524" t="s">
        <v>470</v>
      </c>
      <c r="C22" s="532" t="s">
        <v>510</v>
      </c>
      <c r="E22" s="199" t="s">
        <v>477</v>
      </c>
      <c r="F22" s="648" t="s">
        <v>536</v>
      </c>
    </row>
    <row r="23" spans="2:7" ht="15.9" customHeight="1" x14ac:dyDescent="0.3">
      <c r="B23" s="526" t="s">
        <v>470</v>
      </c>
      <c r="C23" s="538" t="s">
        <v>511</v>
      </c>
    </row>
    <row r="24" spans="2:7" ht="15.9" customHeight="1" x14ac:dyDescent="0.3">
      <c r="B24" s="521"/>
      <c r="C24" s="341"/>
      <c r="F24" s="341"/>
    </row>
    <row r="25" spans="2:7" ht="15.9" customHeight="1" x14ac:dyDescent="0.3">
      <c r="B25" s="522" t="s">
        <v>404</v>
      </c>
      <c r="C25" s="523"/>
      <c r="E25" s="539" t="s">
        <v>436</v>
      </c>
      <c r="F25" s="543"/>
    </row>
    <row r="26" spans="2:7" ht="15.9" customHeight="1" x14ac:dyDescent="0.3">
      <c r="B26" s="528" t="s">
        <v>471</v>
      </c>
      <c r="C26" s="550" t="s">
        <v>484</v>
      </c>
      <c r="E26" s="531" t="s">
        <v>478</v>
      </c>
      <c r="F26" s="550" t="s">
        <v>438</v>
      </c>
    </row>
    <row r="27" spans="2:7" ht="15.9" customHeight="1" x14ac:dyDescent="0.3">
      <c r="B27" s="524" t="s">
        <v>471</v>
      </c>
      <c r="C27" s="532" t="s">
        <v>485</v>
      </c>
      <c r="E27" s="201" t="s">
        <v>479</v>
      </c>
      <c r="F27" s="532" t="s">
        <v>450</v>
      </c>
    </row>
    <row r="28" spans="2:7" ht="15.9" customHeight="1" x14ac:dyDescent="0.3">
      <c r="B28" s="201" t="s">
        <v>471</v>
      </c>
      <c r="C28" s="532" t="s">
        <v>486</v>
      </c>
      <c r="E28" s="201" t="s">
        <v>480</v>
      </c>
      <c r="F28" s="532" t="s">
        <v>495</v>
      </c>
    </row>
    <row r="29" spans="2:7" ht="15.9" customHeight="1" x14ac:dyDescent="0.3">
      <c r="B29" s="201" t="s">
        <v>471</v>
      </c>
      <c r="C29" s="532" t="s">
        <v>487</v>
      </c>
      <c r="E29" s="201" t="s">
        <v>480</v>
      </c>
      <c r="F29" s="532" t="s">
        <v>496</v>
      </c>
    </row>
    <row r="30" spans="2:7" ht="15.9" customHeight="1" x14ac:dyDescent="0.3">
      <c r="B30" s="201" t="s">
        <v>472</v>
      </c>
      <c r="C30" s="532" t="s">
        <v>488</v>
      </c>
      <c r="E30" s="201" t="s">
        <v>481</v>
      </c>
      <c r="F30" s="532" t="s">
        <v>497</v>
      </c>
    </row>
    <row r="31" spans="2:7" ht="15.9" customHeight="1" x14ac:dyDescent="0.3">
      <c r="B31" s="201" t="s">
        <v>472</v>
      </c>
      <c r="C31" s="532" t="s">
        <v>489</v>
      </c>
      <c r="E31" s="201" t="s">
        <v>481</v>
      </c>
      <c r="F31" s="532" t="s">
        <v>498</v>
      </c>
      <c r="G31" s="6"/>
    </row>
    <row r="32" spans="2:7" ht="15.9" customHeight="1" x14ac:dyDescent="0.3">
      <c r="B32" s="201" t="s">
        <v>472</v>
      </c>
      <c r="C32" s="532" t="s">
        <v>490</v>
      </c>
      <c r="E32" s="201" t="s">
        <v>499</v>
      </c>
      <c r="F32" s="532" t="s">
        <v>451</v>
      </c>
      <c r="G32" s="6"/>
    </row>
    <row r="33" spans="2:7" ht="15.9" customHeight="1" x14ac:dyDescent="0.3">
      <c r="B33" s="201" t="s">
        <v>472</v>
      </c>
      <c r="C33" s="532" t="s">
        <v>491</v>
      </c>
      <c r="E33" s="201" t="s">
        <v>482</v>
      </c>
      <c r="F33" s="532" t="s">
        <v>500</v>
      </c>
      <c r="G33" s="6"/>
    </row>
    <row r="34" spans="2:7" ht="15.9" customHeight="1" x14ac:dyDescent="0.3">
      <c r="B34" s="201" t="s">
        <v>473</v>
      </c>
      <c r="C34" s="532" t="s">
        <v>492</v>
      </c>
      <c r="E34" s="201" t="s">
        <v>483</v>
      </c>
      <c r="F34" s="532" t="s">
        <v>452</v>
      </c>
      <c r="G34" s="6"/>
    </row>
    <row r="35" spans="2:7" ht="15.9" customHeight="1" x14ac:dyDescent="0.3">
      <c r="B35" s="201" t="s">
        <v>473</v>
      </c>
      <c r="C35" s="532" t="s">
        <v>493</v>
      </c>
      <c r="E35" s="201"/>
      <c r="F35" s="525"/>
      <c r="G35" s="6"/>
    </row>
    <row r="36" spans="2:7" ht="15.9" customHeight="1" x14ac:dyDescent="0.3">
      <c r="B36" s="201" t="s">
        <v>473</v>
      </c>
      <c r="C36" s="532" t="s">
        <v>305</v>
      </c>
      <c r="E36" s="201"/>
      <c r="F36" s="547"/>
      <c r="G36" s="6"/>
    </row>
    <row r="37" spans="2:7" ht="15.9" customHeight="1" x14ac:dyDescent="0.3">
      <c r="B37" s="199" t="s">
        <v>473</v>
      </c>
      <c r="C37" s="538" t="s">
        <v>319</v>
      </c>
      <c r="E37" s="199"/>
      <c r="F37" s="548"/>
      <c r="G37" s="6"/>
    </row>
    <row r="38" spans="2:7" x14ac:dyDescent="0.3">
      <c r="C38" s="341"/>
      <c r="F38" s="341"/>
    </row>
    <row r="39" spans="2:7" x14ac:dyDescent="0.3">
      <c r="E39" s="544"/>
      <c r="F39" s="544"/>
    </row>
    <row r="40" spans="2:7" x14ac:dyDescent="0.3">
      <c r="D40" s="23"/>
      <c r="E40" s="544"/>
      <c r="F40" s="544"/>
    </row>
    <row r="41" spans="2:7" x14ac:dyDescent="0.3">
      <c r="D41" s="23"/>
      <c r="E41" s="23"/>
      <c r="F41" s="545"/>
    </row>
    <row r="42" spans="2:7" x14ac:dyDescent="0.3">
      <c r="D42" s="23"/>
      <c r="E42" s="23"/>
      <c r="F42" s="545"/>
    </row>
    <row r="43" spans="2:7" x14ac:dyDescent="0.3">
      <c r="D43" s="23"/>
      <c r="E43" s="23"/>
      <c r="F43" s="545"/>
    </row>
    <row r="44" spans="2:7" x14ac:dyDescent="0.3">
      <c r="D44" s="23"/>
      <c r="E44" s="23"/>
      <c r="F44" s="545"/>
    </row>
    <row r="45" spans="2:7" x14ac:dyDescent="0.3">
      <c r="D45" s="23"/>
      <c r="E45" s="23"/>
      <c r="F45" s="545"/>
    </row>
    <row r="46" spans="2:7" x14ac:dyDescent="0.3">
      <c r="D46" s="23"/>
      <c r="E46" s="23"/>
      <c r="F46" s="545"/>
    </row>
    <row r="47" spans="2:7" x14ac:dyDescent="0.3">
      <c r="D47" s="23"/>
      <c r="E47" s="23"/>
      <c r="F47" s="546"/>
    </row>
  </sheetData>
  <sheetProtection password="CAAF" sheet="1" objects="1" scenarios="1"/>
  <mergeCells count="2">
    <mergeCell ref="B1:F1"/>
    <mergeCell ref="B3:F3"/>
  </mergeCells>
  <hyperlinks>
    <hyperlink ref="C9" location="RESPONDENTS_1!B1" tooltip="Respondents and non-respondents summary" display="Respondents and non-respondents summary"/>
    <hyperlink ref="C10" location="RESPONDENTS_2!B1" tooltip="Characteristics of respondents" display="Characteristics of respondents"/>
    <hyperlink ref="C11" location="HSE!B1" tooltip="Health Survey England Comparison" display="•  Health Survey England comparison"/>
    <hyperlink ref="C14" location="EQ5D_1!B8" tooltip="EQ5D utlility score" display="•  EQ5D utility score"/>
    <hyperlink ref="C15" location="EQ5D_1!B17" tooltip="EQ5D 'perfect health' overall" display="•  EQ-5D 'perfect health' overall"/>
    <hyperlink ref="C16" location="EQ5D_1!C24" tooltip="EQ-5D 'perfect health' by age group" display="EQ-5D 'perfect health' by age group"/>
    <hyperlink ref="C17" location="EQ5D_1!C58" tooltip="EQ5D 'perfect health' by sex" display="EQ-5D 'perfect health' by sex"/>
    <hyperlink ref="C18" location="EQ5D_2!B6" tooltip="EQ5D 'perfect health' by quintile of deprivation" display="•  EQ-5D 'perfect health' by quintile of deprivation"/>
    <hyperlink ref="C19" location="EQ5D_2!C41" tooltip="EQ5D 'perfect health' by disease status" display="•  EQ-5D 'perfect health' by disease status"/>
    <hyperlink ref="C20" location="EQ5D_2!C71" tooltip="EQ5D 'perfect health' by number of long term conditions" display="•  EQ-5D 'perfect health' by number of long term conditions (LTC)"/>
    <hyperlink ref="C21" location="EQ5D_3!B6" tooltip="EQ5D 'perfect health' by treatment type" display="•  EQ5D 'perfect health' by treatment type"/>
    <hyperlink ref="C22" location="EQ5D_3!C42" tooltip="EQ5D 'perfect health' by stoma status" display="•  EQ-5D 'perfect health' by stoma status"/>
    <hyperlink ref="F10" location="SDI_1!B73" tooltip="Problems by age" display="Age group"/>
    <hyperlink ref="F11" location="SDI_2!B6" tooltip="Problems by sex" display="Sex"/>
    <hyperlink ref="F12" location="SDI_2!B39" tooltip="Problems by deprivation quintile" display="Deprivation"/>
    <hyperlink ref="F13" location="SDI_2!B71" tooltip="Problems by disease status" display="Disease status"/>
    <hyperlink ref="F14" location="SDI_3!B2" tooltip="Problems by number of long term conditions" display="Number of long term conditions"/>
    <hyperlink ref="F15" location="SDI_3!B39" tooltip="Problems by treatment type" display="Treatment type"/>
    <hyperlink ref="F16" location="SDI_3!B71" tooltip="Problems by stoma status" display="Stoma status"/>
    <hyperlink ref="C23" location="EQ5D_3!C74" tooltip="EQ5D breakdown by domain" display="•  EQ-5D breakdown by domain and tumour type"/>
    <hyperlink ref="F7" location="SDI_1!B6" tooltip="Social Difficulties Inventory" display="Social Difficutlies Inventory"/>
    <hyperlink ref="F9" location="SDI_1!B44" tooltip="Additional SDI questions" display="Additional SDI questions"/>
    <hyperlink ref="F20" location="ADDITONAL!B6" tooltip="General feelings and mood related questions" display="General feelings and mood related questions"/>
    <hyperlink ref="F21" location="ADDITONAL!B63" tooltip="Care provided" display="Care provided"/>
    <hyperlink ref="F22" location="ADDITONAL!B80" tooltip="Lifestyle" display="Lifestyle"/>
    <hyperlink ref="C8" location="'RESPONSE RATES'!B1" tooltip="Response rates" display="•  Response rates"/>
    <hyperlink ref="F8" location="SDI_1!B9" tooltip="SDI scores and subscale" display="SDI scores and subscale"/>
    <hyperlink ref="F31" location="'Challenges to quality of life_2'!B2" tooltip="Social and financial issues" display="Social and financial issues"/>
    <hyperlink ref="F34" location="'Improving Outcomes'!B2" tooltip="Improving outcomes" display="Improving outcomes"/>
    <hyperlink ref="F33" location="'Positive aspects of care'!B2" tooltip="Positive aspects of care" display="Positive aspects of care"/>
    <hyperlink ref="F32" location="'Negative aspects of care'!B2" tooltip="Negative aspects of care" display="Negative aspects of care"/>
    <hyperlink ref="F30" location="'Challenges to quality of life_2'!B2" tooltip="Emotional and psychological problems" display="Emotional and psychological problems"/>
    <hyperlink ref="F29" location="'Challenges to quality of life_1'!B2" tooltip="Comorbidities" display="Comorbidities"/>
    <hyperlink ref="F28" location="'Challenges to quality of life_1'!B2" tooltip="Physical side effects of treatment" display="Physical side effects of treatment"/>
    <hyperlink ref="F27" location="'Respondents'' comments_Model'!B2" tooltip="Model" display="Model"/>
    <hyperlink ref="F26" location="'Respondent comments_Intro'!B2" tooltip="Introduction" display="Introduction"/>
    <hyperlink ref="C37" location="'FACT&amp;OTHER_3'!B85" tooltip="Bowel control" display="Bowel control"/>
    <hyperlink ref="C36" location="'FACT&amp;OTHER_3'!B59" tooltip="Presence of stoma" display="•  Presence of stoma"/>
    <hyperlink ref="C35" location="'FACT&amp;OTHER_3'!B33" tooltip="Leaking urine" display="Leaking urine"/>
    <hyperlink ref="C34" location="'FACT&amp;OTHER_3'!B6" tooltip="Urinating more frequently" display="•  Urinating more frequently"/>
    <hyperlink ref="C33" location="'FACT&amp;OTHER_2'!B85" tooltip="Difficulty urinating" display="Difficulty urinating"/>
    <hyperlink ref="C32" location="'FACT&amp;OTHER_2'!B59" tooltip="Appearance" display="Appearance"/>
    <hyperlink ref="C31" location="'FACT&amp;OTHER_2'!B33" tooltip="Appetite" display="Appetite"/>
    <hyperlink ref="C30" location="'FACT&amp;OTHER_2'!B2" tooltip="Diarrhoea" display="Diarrhoea"/>
    <hyperlink ref="C29" location="'FACT&amp;OTHER_1'!B85" tooltip="Digestion of food" display="Digestion of food"/>
    <hyperlink ref="C28" location="'FACT&amp;OTHER_1'!B59" tooltip="Control of bowels" display="Control of bowels"/>
    <hyperlink ref="C27" location="'FACT&amp;OTHER_1'!B33" tooltip="Losing weight" display="Losing weight"/>
    <hyperlink ref="C26" location="'FACT&amp;OTHER_1'!B2" tooltip="Swelling and cramps in the stomach area" display="Swelling and cramps in the stomach area"/>
    <hyperlink ref="C7" location="CONTEXT!B1" tooltip="Incidence and supplementary information" display="Incidence and supplementary information"/>
    <hyperlink ref="C6" location="SUMMARY!B1" tooltip="Summary of key messages" display="Summary of key messages"/>
  </hyperlinks>
  <pageMargins left="0.70866141732283472" right="0.70866141732283472" top="0.74803149606299213" bottom="0.74803149606299213" header="0.31496062992125984" footer="0.31496062992125984"/>
  <pageSetup paperSize="9" scale="8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pageSetUpPr fitToPage="1"/>
  </sheetPr>
  <dimension ref="A1:K93"/>
  <sheetViews>
    <sheetView showGridLines="0" topLeftCell="A10" zoomScale="93" zoomScaleNormal="93" workbookViewId="0">
      <selection activeCell="O17" sqref="O17"/>
    </sheetView>
  </sheetViews>
  <sheetFormatPr defaultColWidth="9.109375" defaultRowHeight="14.4" x14ac:dyDescent="0.3"/>
  <cols>
    <col min="1" max="1" width="1.109375" style="6" customWidth="1"/>
    <col min="2" max="2" width="17.6640625" style="6" customWidth="1"/>
    <col min="3" max="3" width="20.6640625" style="481" customWidth="1"/>
    <col min="4" max="4" width="17.6640625" style="481" customWidth="1"/>
    <col min="5" max="5" width="15" style="481" customWidth="1"/>
    <col min="6" max="6" width="20.88671875" style="6" customWidth="1"/>
    <col min="7" max="7" width="21.5546875" style="6" customWidth="1"/>
    <col min="8" max="8" width="9.88671875" style="6" customWidth="1"/>
    <col min="9" max="9" width="27.6640625" style="6" customWidth="1"/>
    <col min="10" max="10" width="32.44140625" style="6" customWidth="1"/>
    <col min="11" max="11" width="1.5546875" style="23" customWidth="1"/>
    <col min="12" max="16384" width="9.109375" style="6"/>
  </cols>
  <sheetData>
    <row r="1" spans="1:11" s="12" customFormat="1" ht="24.75" customHeight="1" x14ac:dyDescent="0.3">
      <c r="A1" s="517"/>
      <c r="B1" s="418" t="s">
        <v>648</v>
      </c>
      <c r="C1" s="480"/>
      <c r="D1" s="554"/>
      <c r="E1" s="70" t="s">
        <v>517</v>
      </c>
      <c r="F1" s="70" t="s">
        <v>67</v>
      </c>
      <c r="G1" s="70" t="s">
        <v>438</v>
      </c>
      <c r="H1" s="70" t="s">
        <v>68</v>
      </c>
      <c r="I1" s="723" t="s">
        <v>21</v>
      </c>
      <c r="J1" s="723"/>
      <c r="K1" s="517"/>
    </row>
    <row r="2" spans="1:11" ht="11.25" customHeight="1" x14ac:dyDescent="0.25">
      <c r="A2" s="517"/>
      <c r="B2" s="517"/>
      <c r="C2" s="517"/>
      <c r="D2" s="517"/>
      <c r="E2" s="517"/>
      <c r="F2" s="517"/>
      <c r="G2" s="517"/>
      <c r="H2" s="517"/>
      <c r="I2" s="517"/>
      <c r="J2" s="517"/>
      <c r="K2" s="517"/>
    </row>
    <row r="3" spans="1:11" ht="16.5" customHeight="1" x14ac:dyDescent="0.25">
      <c r="A3" s="517"/>
      <c r="B3" s="673" t="s">
        <v>753</v>
      </c>
      <c r="C3" s="517"/>
      <c r="D3" s="517"/>
      <c r="E3" s="517"/>
      <c r="F3" s="517"/>
      <c r="G3" s="517"/>
      <c r="H3" s="517"/>
      <c r="I3" s="517"/>
      <c r="J3" s="517"/>
      <c r="K3" s="517"/>
    </row>
    <row r="4" spans="1:11" ht="6.75" customHeight="1" x14ac:dyDescent="0.25">
      <c r="A4" s="517"/>
      <c r="B4" s="517"/>
      <c r="C4" s="517"/>
      <c r="D4" s="517"/>
      <c r="E4" s="517"/>
      <c r="F4" s="517"/>
      <c r="G4" s="517"/>
      <c r="H4" s="517"/>
      <c r="I4" s="517"/>
      <c r="J4" s="517"/>
      <c r="K4" s="517"/>
    </row>
    <row r="5" spans="1:11" ht="18.75" x14ac:dyDescent="0.25">
      <c r="B5" s="672" t="s">
        <v>672</v>
      </c>
      <c r="C5" s="670"/>
      <c r="D5" s="671"/>
      <c r="E5" s="671"/>
      <c r="F5" s="671"/>
      <c r="G5" s="671"/>
      <c r="H5" s="671"/>
      <c r="I5" s="671"/>
      <c r="J5" s="517"/>
      <c r="K5" s="6"/>
    </row>
    <row r="6" spans="1:11" ht="6" customHeight="1" x14ac:dyDescent="0.25">
      <c r="B6" s="517"/>
      <c r="C6" s="517"/>
      <c r="D6" s="517"/>
      <c r="E6" s="517"/>
      <c r="F6" s="517"/>
      <c r="G6" s="517"/>
      <c r="H6" s="517"/>
      <c r="I6" s="517"/>
      <c r="J6" s="517"/>
      <c r="K6" s="517"/>
    </row>
    <row r="7" spans="1:11" ht="15" x14ac:dyDescent="0.25">
      <c r="B7" s="517"/>
      <c r="C7" s="517"/>
      <c r="D7" s="517"/>
      <c r="E7" s="517"/>
      <c r="F7" s="517"/>
      <c r="G7" s="517"/>
      <c r="H7" s="517"/>
      <c r="I7" s="517"/>
      <c r="J7" s="517"/>
      <c r="K7" s="517"/>
    </row>
    <row r="8" spans="1:11" ht="15" x14ac:dyDescent="0.25">
      <c r="B8" s="517"/>
      <c r="C8" s="517"/>
      <c r="D8" s="517"/>
      <c r="E8" s="517"/>
      <c r="F8" s="517"/>
      <c r="G8" s="517"/>
      <c r="H8" s="517"/>
      <c r="I8" s="517"/>
      <c r="J8" s="517"/>
      <c r="K8" s="517"/>
    </row>
    <row r="9" spans="1:11" ht="15" x14ac:dyDescent="0.25">
      <c r="B9" s="517"/>
      <c r="C9" s="517"/>
      <c r="D9" s="517"/>
      <c r="E9" s="517"/>
      <c r="F9" s="517"/>
      <c r="G9" s="517"/>
      <c r="H9" s="517"/>
      <c r="I9" s="517"/>
      <c r="J9" s="517"/>
      <c r="K9" s="517"/>
    </row>
    <row r="10" spans="1:11" ht="22.5" customHeight="1" x14ac:dyDescent="0.25">
      <c r="B10" s="517"/>
      <c r="C10" s="517"/>
      <c r="D10" s="517"/>
      <c r="E10" s="517"/>
      <c r="F10" s="517"/>
      <c r="G10" s="517"/>
      <c r="H10" s="517"/>
      <c r="I10" s="517"/>
      <c r="J10" s="517"/>
      <c r="K10" s="517"/>
    </row>
    <row r="11" spans="1:11" ht="18.75" x14ac:dyDescent="0.25">
      <c r="B11" s="672" t="s">
        <v>751</v>
      </c>
      <c r="C11" s="517"/>
      <c r="D11" s="6"/>
      <c r="E11" s="6"/>
      <c r="K11" s="6"/>
    </row>
    <row r="12" spans="1:11" ht="8.25" customHeight="1" x14ac:dyDescent="0.25">
      <c r="B12" s="517"/>
      <c r="C12" s="517"/>
      <c r="D12" s="517"/>
      <c r="E12" s="517"/>
      <c r="F12" s="517"/>
      <c r="G12" s="517"/>
      <c r="H12" s="517"/>
      <c r="I12" s="517"/>
      <c r="J12" s="517"/>
      <c r="K12" s="517"/>
    </row>
    <row r="13" spans="1:11" ht="15" x14ac:dyDescent="0.25">
      <c r="B13" s="517"/>
      <c r="C13" s="517"/>
      <c r="D13" s="517"/>
      <c r="E13" s="517"/>
      <c r="F13" s="517"/>
      <c r="G13" s="517"/>
      <c r="H13" s="517"/>
      <c r="I13" s="517"/>
      <c r="J13" s="517"/>
      <c r="K13" s="517"/>
    </row>
    <row r="14" spans="1:11" ht="15" x14ac:dyDescent="0.25">
      <c r="B14" s="517"/>
      <c r="C14" s="517"/>
      <c r="D14" s="517"/>
      <c r="E14" s="517"/>
      <c r="F14" s="517"/>
      <c r="G14" s="517"/>
      <c r="H14" s="517"/>
      <c r="I14" s="517"/>
      <c r="J14" s="517"/>
      <c r="K14" s="517"/>
    </row>
    <row r="15" spans="1:11" ht="15" x14ac:dyDescent="0.25">
      <c r="B15" s="517"/>
      <c r="C15" s="517"/>
      <c r="D15" s="517"/>
      <c r="E15" s="517"/>
      <c r="F15" s="517"/>
      <c r="G15" s="517"/>
      <c r="H15" s="517"/>
      <c r="I15" s="517"/>
      <c r="J15" s="517"/>
      <c r="K15" s="517"/>
    </row>
    <row r="16" spans="1:11" ht="21" customHeight="1" x14ac:dyDescent="0.25">
      <c r="B16" s="517"/>
      <c r="C16" s="517"/>
      <c r="D16" s="517"/>
      <c r="E16" s="517"/>
      <c r="F16" s="517"/>
      <c r="G16" s="517"/>
      <c r="H16" s="517"/>
      <c r="I16" s="517"/>
      <c r="J16" s="517"/>
      <c r="K16" s="517"/>
    </row>
    <row r="17" spans="2:11" ht="19.5" customHeight="1" x14ac:dyDescent="0.25">
      <c r="B17" s="517"/>
      <c r="C17" s="517"/>
      <c r="D17" s="517"/>
      <c r="E17" s="517"/>
      <c r="F17" s="517"/>
      <c r="G17" s="517"/>
      <c r="H17" s="517"/>
      <c r="I17" s="517"/>
      <c r="J17" s="517"/>
      <c r="K17" s="517"/>
    </row>
    <row r="18" spans="2:11" ht="18.75" x14ac:dyDescent="0.25">
      <c r="B18" s="672" t="s">
        <v>645</v>
      </c>
      <c r="C18" s="517"/>
      <c r="D18" s="6"/>
      <c r="E18" s="6"/>
      <c r="K18" s="6"/>
    </row>
    <row r="19" spans="2:11" ht="15" x14ac:dyDescent="0.25">
      <c r="B19" s="517"/>
      <c r="C19" s="517"/>
      <c r="D19" s="517"/>
      <c r="E19" s="517"/>
      <c r="F19" s="517"/>
      <c r="G19" s="517"/>
      <c r="H19" s="517"/>
      <c r="I19" s="517"/>
      <c r="J19" s="517"/>
      <c r="K19" s="517"/>
    </row>
    <row r="20" spans="2:11" ht="15" x14ac:dyDescent="0.25">
      <c r="B20" s="517"/>
      <c r="C20" s="517"/>
      <c r="D20" s="517"/>
      <c r="E20" s="517"/>
      <c r="F20" s="517"/>
      <c r="G20" s="517"/>
      <c r="H20" s="517"/>
      <c r="I20" s="517"/>
      <c r="J20" s="517"/>
      <c r="K20" s="517"/>
    </row>
    <row r="21" spans="2:11" ht="15" x14ac:dyDescent="0.25">
      <c r="B21" s="517"/>
      <c r="C21" s="517"/>
      <c r="D21" s="517"/>
      <c r="E21" s="517"/>
      <c r="F21" s="517"/>
      <c r="G21" s="517"/>
      <c r="H21" s="517"/>
      <c r="I21" s="517"/>
      <c r="J21" s="517"/>
      <c r="K21" s="517"/>
    </row>
    <row r="22" spans="2:11" ht="15" x14ac:dyDescent="0.25">
      <c r="B22" s="517"/>
      <c r="C22" s="517"/>
      <c r="D22" s="517"/>
      <c r="E22" s="517"/>
      <c r="F22" s="517"/>
      <c r="G22" s="517"/>
      <c r="H22" s="517"/>
      <c r="I22" s="517"/>
      <c r="J22" s="517"/>
      <c r="K22" s="517"/>
    </row>
    <row r="23" spans="2:11" ht="15" x14ac:dyDescent="0.25">
      <c r="B23" s="517"/>
      <c r="C23" s="517"/>
      <c r="D23" s="517"/>
      <c r="E23" s="517"/>
      <c r="F23" s="517"/>
      <c r="G23" s="517"/>
      <c r="H23" s="517"/>
      <c r="I23" s="517"/>
      <c r="J23" s="517"/>
      <c r="K23" s="517"/>
    </row>
    <row r="24" spans="2:11" ht="15" x14ac:dyDescent="0.25">
      <c r="B24" s="517"/>
      <c r="C24" s="517"/>
      <c r="D24" s="517"/>
      <c r="E24" s="517"/>
      <c r="F24" s="517"/>
      <c r="G24" s="517"/>
      <c r="H24" s="517"/>
      <c r="I24" s="517"/>
      <c r="J24" s="517"/>
      <c r="K24" s="517"/>
    </row>
    <row r="25" spans="2:11" ht="15" x14ac:dyDescent="0.25">
      <c r="B25" s="517"/>
      <c r="C25" s="517"/>
      <c r="D25" s="517"/>
      <c r="E25" s="517"/>
      <c r="F25" s="517"/>
      <c r="G25" s="517"/>
      <c r="H25" s="517"/>
      <c r="I25" s="517"/>
      <c r="J25" s="517"/>
      <c r="K25" s="517"/>
    </row>
    <row r="26" spans="2:11" ht="15" x14ac:dyDescent="0.25">
      <c r="B26" s="517"/>
      <c r="C26" s="517"/>
      <c r="D26" s="517"/>
      <c r="E26" s="517"/>
      <c r="F26" s="517"/>
      <c r="G26" s="517"/>
      <c r="H26" s="517"/>
      <c r="I26" s="517"/>
      <c r="J26" s="517"/>
      <c r="K26" s="517"/>
    </row>
    <row r="27" spans="2:11" ht="15" x14ac:dyDescent="0.25">
      <c r="B27" s="517"/>
      <c r="C27" s="517"/>
      <c r="D27" s="517"/>
      <c r="E27" s="517"/>
      <c r="F27" s="517"/>
      <c r="G27" s="517"/>
      <c r="H27" s="517"/>
      <c r="I27" s="517"/>
      <c r="J27" s="517"/>
      <c r="K27" s="517"/>
    </row>
    <row r="28" spans="2:11" ht="15" x14ac:dyDescent="0.25">
      <c r="B28" s="517"/>
      <c r="C28" s="517"/>
      <c r="D28" s="517"/>
      <c r="E28" s="517"/>
      <c r="F28" s="517"/>
      <c r="G28" s="517"/>
      <c r="H28" s="517"/>
      <c r="I28" s="517"/>
      <c r="J28" s="517"/>
      <c r="K28" s="517"/>
    </row>
    <row r="29" spans="2:11" x14ac:dyDescent="0.3">
      <c r="B29" s="517"/>
      <c r="C29" s="517"/>
      <c r="D29" s="517"/>
      <c r="E29" s="517"/>
      <c r="F29" s="517"/>
      <c r="G29" s="517"/>
      <c r="H29" s="517"/>
      <c r="I29" s="517"/>
      <c r="J29" s="517"/>
      <c r="K29" s="517"/>
    </row>
    <row r="30" spans="2:11" x14ac:dyDescent="0.3">
      <c r="B30" s="517"/>
      <c r="C30" s="517"/>
      <c r="D30" s="517"/>
      <c r="E30" s="517"/>
      <c r="F30" s="517"/>
      <c r="G30" s="517"/>
      <c r="H30" s="517"/>
      <c r="I30" s="517"/>
      <c r="J30" s="517"/>
      <c r="K30" s="517"/>
    </row>
    <row r="31" spans="2:11" x14ac:dyDescent="0.3">
      <c r="B31" s="517"/>
      <c r="C31" s="517"/>
      <c r="D31" s="517"/>
      <c r="E31" s="517"/>
      <c r="F31" s="517"/>
      <c r="G31" s="517"/>
      <c r="H31" s="517"/>
      <c r="I31" s="517"/>
      <c r="J31" s="517"/>
      <c r="K31" s="517"/>
    </row>
    <row r="32" spans="2:11" x14ac:dyDescent="0.3">
      <c r="B32" s="517"/>
      <c r="C32" s="517"/>
      <c r="D32" s="517"/>
      <c r="E32" s="517"/>
      <c r="F32" s="517"/>
      <c r="G32" s="517"/>
      <c r="H32" s="517"/>
      <c r="I32" s="517"/>
      <c r="J32" s="517"/>
      <c r="K32" s="517"/>
    </row>
    <row r="33" spans="2:11" x14ac:dyDescent="0.3">
      <c r="B33" s="517"/>
      <c r="C33" s="517"/>
      <c r="D33" s="517"/>
      <c r="E33" s="517"/>
      <c r="F33" s="517"/>
      <c r="G33" s="517"/>
      <c r="H33" s="517"/>
      <c r="I33" s="517"/>
      <c r="J33" s="517"/>
      <c r="K33" s="517"/>
    </row>
    <row r="34" spans="2:11" ht="30" customHeight="1" x14ac:dyDescent="0.3">
      <c r="B34" s="517"/>
      <c r="C34" s="517"/>
      <c r="D34" s="517"/>
      <c r="E34" s="517"/>
      <c r="F34" s="517"/>
      <c r="G34" s="517"/>
      <c r="H34" s="517"/>
      <c r="I34" s="517"/>
      <c r="J34" s="517"/>
      <c r="K34" s="517"/>
    </row>
    <row r="35" spans="2:11" ht="9.75" customHeight="1" x14ac:dyDescent="0.3">
      <c r="C35" s="517"/>
      <c r="D35" s="6"/>
      <c r="E35" s="6"/>
      <c r="K35" s="6"/>
    </row>
    <row r="36" spans="2:11" ht="25.5" customHeight="1" x14ac:dyDescent="0.3">
      <c r="B36" s="672" t="s">
        <v>646</v>
      </c>
      <c r="C36" s="517"/>
      <c r="D36" s="517"/>
      <c r="E36" s="517"/>
      <c r="F36" s="517"/>
      <c r="G36" s="517"/>
      <c r="H36" s="517"/>
      <c r="I36" s="517"/>
      <c r="J36" s="517"/>
      <c r="K36" s="517"/>
    </row>
    <row r="37" spans="2:11" x14ac:dyDescent="0.3">
      <c r="B37" s="517"/>
      <c r="C37" s="517"/>
      <c r="D37" s="517"/>
      <c r="E37" s="517"/>
      <c r="F37" s="517"/>
      <c r="G37" s="517"/>
      <c r="H37" s="517"/>
      <c r="I37" s="517"/>
      <c r="J37" s="517"/>
      <c r="K37" s="517"/>
    </row>
    <row r="38" spans="2:11" x14ac:dyDescent="0.3">
      <c r="B38" s="517"/>
      <c r="C38" s="517"/>
      <c r="D38" s="517"/>
      <c r="E38" s="517"/>
      <c r="F38" s="517"/>
      <c r="G38" s="517"/>
      <c r="H38" s="517"/>
      <c r="I38" s="517"/>
      <c r="J38" s="517"/>
      <c r="K38" s="517"/>
    </row>
    <row r="39" spans="2:11" x14ac:dyDescent="0.3">
      <c r="B39" s="517"/>
      <c r="C39" s="517"/>
      <c r="D39" s="517"/>
      <c r="E39" s="517"/>
      <c r="F39" s="517"/>
      <c r="G39" s="517"/>
      <c r="H39" s="517"/>
      <c r="I39" s="517"/>
      <c r="J39" s="517"/>
      <c r="K39" s="517"/>
    </row>
    <row r="40" spans="2:11" x14ac:dyDescent="0.3">
      <c r="B40" s="517"/>
      <c r="C40" s="517"/>
      <c r="D40" s="517"/>
      <c r="E40" s="517"/>
      <c r="F40" s="517"/>
      <c r="G40" s="517"/>
      <c r="H40" s="517"/>
      <c r="I40" s="517"/>
      <c r="J40" s="517"/>
      <c r="K40" s="517"/>
    </row>
    <row r="41" spans="2:11" ht="27" customHeight="1" x14ac:dyDescent="0.3">
      <c r="B41" s="517"/>
      <c r="C41" s="517"/>
      <c r="D41" s="517"/>
      <c r="E41" s="517"/>
      <c r="F41" s="517"/>
      <c r="G41" s="517"/>
      <c r="H41" s="517"/>
      <c r="I41" s="517"/>
      <c r="J41" s="517"/>
      <c r="K41" s="517"/>
    </row>
    <row r="42" spans="2:11" ht="27" customHeight="1" x14ac:dyDescent="0.3">
      <c r="B42" s="517"/>
      <c r="C42" s="517"/>
      <c r="D42" s="517"/>
      <c r="E42" s="517"/>
      <c r="F42" s="517"/>
      <c r="G42" s="517"/>
      <c r="H42" s="517"/>
      <c r="I42" s="517"/>
      <c r="J42" s="517"/>
      <c r="K42" s="517"/>
    </row>
    <row r="43" spans="2:11" ht="22.5" customHeight="1" x14ac:dyDescent="0.3">
      <c r="B43" s="517"/>
      <c r="C43" s="517"/>
      <c r="D43" s="517"/>
      <c r="E43" s="517"/>
      <c r="F43" s="517"/>
      <c r="G43" s="517"/>
      <c r="H43" s="517"/>
      <c r="I43" s="517"/>
      <c r="J43" s="517"/>
      <c r="K43" s="517"/>
    </row>
    <row r="44" spans="2:11" ht="18" x14ac:dyDescent="0.3">
      <c r="B44" s="672" t="s">
        <v>671</v>
      </c>
      <c r="C44" s="517"/>
      <c r="D44" s="6"/>
      <c r="E44" s="6"/>
      <c r="K44" s="6"/>
    </row>
    <row r="45" spans="2:11" x14ac:dyDescent="0.3">
      <c r="B45" s="517"/>
      <c r="C45" s="517"/>
      <c r="D45" s="517"/>
      <c r="E45" s="517"/>
      <c r="F45" s="517"/>
      <c r="G45" s="517"/>
      <c r="H45" s="517"/>
      <c r="I45" s="517"/>
      <c r="J45" s="517"/>
      <c r="K45" s="517"/>
    </row>
    <row r="46" spans="2:11" x14ac:dyDescent="0.3">
      <c r="B46" s="517"/>
      <c r="C46" s="517"/>
      <c r="D46" s="517"/>
      <c r="E46" s="517"/>
      <c r="F46" s="517"/>
      <c r="G46" s="517"/>
      <c r="H46" s="517"/>
      <c r="I46" s="517"/>
      <c r="J46" s="517"/>
      <c r="K46" s="517"/>
    </row>
    <row r="47" spans="2:11" x14ac:dyDescent="0.3">
      <c r="B47" s="517"/>
      <c r="C47" s="517"/>
      <c r="D47" s="517"/>
      <c r="E47" s="517"/>
      <c r="F47" s="517"/>
      <c r="G47" s="517"/>
      <c r="H47" s="517"/>
      <c r="I47" s="517"/>
      <c r="J47" s="517"/>
      <c r="K47" s="517"/>
    </row>
    <row r="48" spans="2:11" x14ac:dyDescent="0.3">
      <c r="B48" s="517"/>
      <c r="C48" s="517"/>
      <c r="D48" s="517"/>
      <c r="E48" s="517"/>
      <c r="F48" s="517"/>
      <c r="G48" s="517"/>
      <c r="H48" s="517"/>
      <c r="I48" s="517"/>
      <c r="J48" s="517"/>
      <c r="K48" s="517"/>
    </row>
    <row r="49" spans="2:11" x14ac:dyDescent="0.3">
      <c r="B49" s="517"/>
      <c r="C49" s="517"/>
      <c r="D49" s="517"/>
      <c r="E49" s="517"/>
      <c r="F49" s="517"/>
      <c r="G49" s="517"/>
      <c r="H49" s="517"/>
      <c r="I49" s="517"/>
      <c r="J49" s="517"/>
      <c r="K49" s="517"/>
    </row>
    <row r="50" spans="2:11" x14ac:dyDescent="0.3">
      <c r="B50" s="517"/>
      <c r="C50" s="517"/>
      <c r="D50" s="517"/>
      <c r="E50" s="517"/>
      <c r="F50" s="517"/>
      <c r="G50" s="517"/>
      <c r="H50" s="517"/>
      <c r="I50" s="517"/>
      <c r="J50" s="517"/>
      <c r="K50" s="517"/>
    </row>
    <row r="51" spans="2:11" x14ac:dyDescent="0.3">
      <c r="B51" s="517"/>
      <c r="C51" s="517"/>
      <c r="D51" s="517"/>
      <c r="E51" s="517"/>
      <c r="F51" s="517"/>
      <c r="G51" s="517"/>
      <c r="H51" s="517"/>
      <c r="I51" s="517"/>
      <c r="J51" s="517"/>
      <c r="K51" s="517"/>
    </row>
    <row r="52" spans="2:11" ht="20.25" customHeight="1" x14ac:dyDescent="0.3">
      <c r="B52" s="517"/>
      <c r="C52" s="517"/>
      <c r="D52" s="517"/>
      <c r="E52" s="517"/>
      <c r="F52" s="517"/>
      <c r="G52" s="517"/>
      <c r="H52" s="517"/>
      <c r="I52" s="517"/>
      <c r="J52" s="517"/>
      <c r="K52" s="517"/>
    </row>
    <row r="53" spans="2:11" ht="16.5" customHeight="1" x14ac:dyDescent="0.3">
      <c r="B53" s="517"/>
      <c r="C53" s="517"/>
      <c r="D53" s="517"/>
      <c r="E53" s="517"/>
      <c r="F53" s="517"/>
      <c r="G53" s="517"/>
      <c r="H53" s="517"/>
      <c r="I53" s="517"/>
      <c r="J53" s="517"/>
      <c r="K53" s="517"/>
    </row>
    <row r="54" spans="2:11" ht="16.5" customHeight="1" x14ac:dyDescent="0.3">
      <c r="B54" s="672" t="s">
        <v>649</v>
      </c>
      <c r="C54" s="517"/>
      <c r="D54" s="6"/>
      <c r="E54" s="6"/>
      <c r="K54" s="6"/>
    </row>
    <row r="55" spans="2:11" x14ac:dyDescent="0.3">
      <c r="B55" s="517"/>
      <c r="C55" s="517"/>
      <c r="D55" s="517"/>
      <c r="E55" s="517"/>
      <c r="F55" s="517"/>
      <c r="G55" s="517"/>
      <c r="H55" s="517"/>
      <c r="I55" s="517"/>
      <c r="J55" s="517"/>
      <c r="K55" s="517"/>
    </row>
    <row r="56" spans="2:11" x14ac:dyDescent="0.3">
      <c r="B56" s="517"/>
      <c r="C56" s="517"/>
      <c r="D56" s="517"/>
      <c r="E56" s="517"/>
      <c r="F56" s="517"/>
      <c r="G56" s="517"/>
      <c r="H56" s="517"/>
      <c r="I56" s="517"/>
      <c r="J56" s="517"/>
      <c r="K56" s="517"/>
    </row>
    <row r="57" spans="2:11" x14ac:dyDescent="0.3">
      <c r="B57" s="517"/>
      <c r="C57" s="517"/>
      <c r="D57" s="517"/>
      <c r="E57" s="517"/>
      <c r="F57" s="517"/>
      <c r="G57" s="517"/>
      <c r="H57" s="517"/>
      <c r="I57" s="517"/>
      <c r="J57" s="517"/>
      <c r="K57" s="517"/>
    </row>
    <row r="58" spans="2:11" x14ac:dyDescent="0.3">
      <c r="B58" s="517"/>
      <c r="C58" s="517"/>
      <c r="D58" s="517"/>
      <c r="E58" s="517"/>
      <c r="F58" s="517"/>
      <c r="G58" s="517"/>
      <c r="H58" s="517"/>
      <c r="I58" s="517"/>
      <c r="J58" s="517"/>
      <c r="K58" s="517"/>
    </row>
    <row r="59" spans="2:11" x14ac:dyDescent="0.3">
      <c r="B59" s="517"/>
      <c r="C59" s="517"/>
      <c r="D59" s="517"/>
      <c r="E59" s="517"/>
      <c r="F59" s="517"/>
      <c r="G59" s="517"/>
      <c r="H59" s="517"/>
      <c r="I59" s="517"/>
      <c r="J59" s="517"/>
      <c r="K59" s="517"/>
    </row>
    <row r="60" spans="2:11" x14ac:dyDescent="0.3">
      <c r="B60" s="517"/>
      <c r="C60" s="517"/>
      <c r="D60" s="517"/>
      <c r="E60" s="517"/>
      <c r="F60" s="517"/>
      <c r="G60" s="517"/>
      <c r="H60" s="517"/>
      <c r="I60" s="517"/>
      <c r="J60" s="517"/>
      <c r="K60" s="517"/>
    </row>
    <row r="61" spans="2:11" x14ac:dyDescent="0.3">
      <c r="B61" s="517"/>
      <c r="C61" s="517"/>
      <c r="D61" s="517"/>
      <c r="E61" s="517"/>
      <c r="F61" s="517"/>
      <c r="G61" s="517"/>
      <c r="H61" s="517"/>
      <c r="I61" s="517"/>
      <c r="J61" s="517"/>
      <c r="K61" s="517"/>
    </row>
    <row r="62" spans="2:11" x14ac:dyDescent="0.3">
      <c r="B62" s="517"/>
      <c r="C62" s="517"/>
      <c r="D62" s="517"/>
      <c r="E62" s="517"/>
      <c r="F62" s="517"/>
      <c r="G62" s="517"/>
      <c r="H62" s="517"/>
      <c r="I62" s="517"/>
      <c r="J62" s="517"/>
      <c r="K62" s="517"/>
    </row>
    <row r="63" spans="2:11" x14ac:dyDescent="0.3">
      <c r="B63" s="517"/>
      <c r="C63" s="517"/>
      <c r="D63" s="517"/>
      <c r="E63" s="517"/>
      <c r="F63" s="517"/>
      <c r="G63" s="517"/>
      <c r="H63" s="517"/>
      <c r="I63" s="517"/>
      <c r="J63" s="517"/>
      <c r="K63" s="517"/>
    </row>
    <row r="64" spans="2:11" ht="29.25" customHeight="1" x14ac:dyDescent="0.3">
      <c r="B64" s="517"/>
      <c r="C64" s="517"/>
      <c r="D64" s="517"/>
      <c r="E64" s="517"/>
      <c r="F64" s="517"/>
      <c r="G64" s="517"/>
      <c r="H64" s="517"/>
      <c r="I64" s="517"/>
      <c r="J64" s="517"/>
      <c r="K64" s="517"/>
    </row>
    <row r="65" spans="2:11" x14ac:dyDescent="0.3">
      <c r="B65" s="517"/>
      <c r="C65" s="517"/>
      <c r="D65" s="517"/>
      <c r="E65" s="517"/>
      <c r="F65" s="517"/>
      <c r="G65" s="517"/>
      <c r="H65" s="517"/>
      <c r="I65" s="517"/>
      <c r="J65" s="517"/>
      <c r="K65" s="517"/>
    </row>
    <row r="66" spans="2:11" ht="18" customHeight="1" x14ac:dyDescent="0.3">
      <c r="B66" s="517"/>
      <c r="C66" s="517"/>
      <c r="D66" s="517"/>
      <c r="E66" s="517"/>
      <c r="F66" s="517"/>
      <c r="G66" s="517"/>
      <c r="H66" s="517"/>
      <c r="I66" s="517"/>
      <c r="J66" s="517"/>
      <c r="K66" s="517"/>
    </row>
    <row r="67" spans="2:11" ht="17.25" customHeight="1" x14ac:dyDescent="0.3">
      <c r="B67" s="517"/>
      <c r="C67" s="517"/>
      <c r="D67" s="517"/>
      <c r="E67" s="517"/>
      <c r="F67" s="517"/>
      <c r="G67" s="517"/>
      <c r="H67" s="517"/>
      <c r="I67" s="517"/>
      <c r="J67" s="517"/>
      <c r="K67" s="517"/>
    </row>
    <row r="68" spans="2:11" ht="15" customHeight="1" x14ac:dyDescent="0.3">
      <c r="B68" s="517"/>
      <c r="C68" s="517"/>
      <c r="D68" s="517"/>
      <c r="E68" s="517"/>
      <c r="F68" s="517"/>
      <c r="G68" s="517"/>
      <c r="H68" s="517"/>
      <c r="I68" s="517"/>
      <c r="J68" s="517"/>
      <c r="K68" s="517"/>
    </row>
    <row r="69" spans="2:11" ht="15" customHeight="1" x14ac:dyDescent="0.3">
      <c r="B69" s="517"/>
      <c r="C69" s="517"/>
      <c r="D69" s="517"/>
      <c r="E69" s="517"/>
      <c r="F69" s="517"/>
      <c r="G69" s="517"/>
      <c r="H69" s="517"/>
      <c r="I69" s="517"/>
      <c r="J69" s="517"/>
      <c r="K69" s="517"/>
    </row>
    <row r="70" spans="2:11" x14ac:dyDescent="0.3">
      <c r="B70" s="517"/>
      <c r="C70" s="517"/>
      <c r="D70" s="517"/>
      <c r="E70" s="517"/>
      <c r="F70" s="517"/>
      <c r="G70" s="517"/>
      <c r="H70" s="517"/>
      <c r="I70" s="517"/>
      <c r="J70" s="517"/>
      <c r="K70" s="517"/>
    </row>
    <row r="71" spans="2:11" ht="16.5" customHeight="1" x14ac:dyDescent="0.3">
      <c r="B71" s="517"/>
      <c r="C71" s="517"/>
      <c r="D71" s="517"/>
      <c r="E71" s="517"/>
      <c r="F71" s="517"/>
      <c r="G71" s="517"/>
      <c r="H71" s="517"/>
      <c r="I71" s="517"/>
      <c r="J71" s="517"/>
      <c r="K71" s="517"/>
    </row>
    <row r="72" spans="2:11" ht="15.75" customHeight="1" x14ac:dyDescent="0.3">
      <c r="B72" s="672" t="s">
        <v>647</v>
      </c>
      <c r="C72" s="517"/>
      <c r="D72" s="6"/>
      <c r="E72" s="6"/>
      <c r="K72" s="6"/>
    </row>
    <row r="73" spans="2:11" ht="13.5" customHeight="1" x14ac:dyDescent="0.3">
      <c r="B73" s="517"/>
      <c r="C73" s="517"/>
      <c r="D73" s="517"/>
      <c r="E73" s="517"/>
      <c r="F73" s="517"/>
      <c r="G73" s="517"/>
      <c r="H73" s="517"/>
      <c r="I73" s="517"/>
      <c r="J73" s="517"/>
      <c r="K73" s="517"/>
    </row>
    <row r="74" spans="2:11" x14ac:dyDescent="0.3">
      <c r="B74" s="517"/>
      <c r="C74" s="517"/>
      <c r="D74" s="517"/>
      <c r="E74" s="517"/>
      <c r="F74" s="517"/>
      <c r="G74" s="517"/>
      <c r="H74" s="517"/>
      <c r="I74" s="517"/>
      <c r="J74" s="517"/>
      <c r="K74" s="517"/>
    </row>
    <row r="75" spans="2:11" x14ac:dyDescent="0.3">
      <c r="B75" s="517"/>
      <c r="C75" s="517"/>
      <c r="D75" s="517"/>
      <c r="E75" s="517"/>
      <c r="F75" s="517"/>
      <c r="G75" s="517"/>
      <c r="H75" s="517"/>
      <c r="I75" s="517"/>
      <c r="J75" s="517"/>
      <c r="K75" s="517"/>
    </row>
    <row r="76" spans="2:11" x14ac:dyDescent="0.3">
      <c r="B76" s="517"/>
      <c r="C76" s="517"/>
      <c r="D76" s="517"/>
      <c r="E76" s="517"/>
      <c r="F76" s="517"/>
      <c r="G76" s="517"/>
      <c r="H76" s="517"/>
      <c r="I76" s="517"/>
      <c r="J76" s="517"/>
      <c r="K76" s="517"/>
    </row>
    <row r="77" spans="2:11" ht="22.5" customHeight="1" x14ac:dyDescent="0.3">
      <c r="B77" s="517"/>
      <c r="C77" s="517"/>
      <c r="D77" s="517"/>
      <c r="E77" s="517"/>
      <c r="F77" s="517"/>
      <c r="G77" s="517"/>
      <c r="H77" s="517"/>
      <c r="I77" s="517"/>
      <c r="J77" s="517"/>
      <c r="K77" s="517"/>
    </row>
    <row r="78" spans="2:11" ht="12" customHeight="1" x14ac:dyDescent="0.3">
      <c r="B78" s="517"/>
      <c r="C78" s="517"/>
      <c r="D78" s="517"/>
      <c r="E78" s="517"/>
      <c r="F78" s="517"/>
      <c r="G78" s="517"/>
      <c r="H78" s="517"/>
      <c r="I78" s="517"/>
      <c r="J78" s="517"/>
      <c r="K78" s="517"/>
    </row>
    <row r="79" spans="2:11" ht="18" x14ac:dyDescent="0.3">
      <c r="B79" s="672" t="s">
        <v>536</v>
      </c>
      <c r="C79" s="517"/>
      <c r="D79" s="6"/>
      <c r="E79" s="6"/>
      <c r="K79" s="6"/>
    </row>
    <row r="80" spans="2:11" x14ac:dyDescent="0.3">
      <c r="B80" s="517"/>
      <c r="C80" s="517"/>
      <c r="D80" s="517"/>
      <c r="E80" s="517"/>
      <c r="F80" s="517"/>
      <c r="G80" s="517"/>
      <c r="H80" s="517"/>
      <c r="I80" s="517"/>
      <c r="J80" s="517"/>
      <c r="K80" s="517"/>
    </row>
    <row r="81" spans="2:11" x14ac:dyDescent="0.3">
      <c r="B81" s="517"/>
      <c r="C81" s="517"/>
      <c r="D81" s="517"/>
      <c r="E81" s="517"/>
      <c r="F81" s="517"/>
      <c r="G81" s="517"/>
      <c r="H81" s="517"/>
      <c r="I81" s="517"/>
      <c r="J81" s="517"/>
      <c r="K81" s="517"/>
    </row>
    <row r="82" spans="2:11" x14ac:dyDescent="0.3">
      <c r="B82" s="517"/>
      <c r="C82" s="517"/>
      <c r="D82" s="517"/>
      <c r="E82" s="517"/>
      <c r="F82" s="517"/>
      <c r="G82" s="517"/>
      <c r="H82" s="517"/>
      <c r="I82" s="517"/>
      <c r="J82" s="517"/>
      <c r="K82" s="517"/>
    </row>
    <row r="83" spans="2:11" x14ac:dyDescent="0.3">
      <c r="B83" s="517"/>
      <c r="C83" s="517"/>
      <c r="D83" s="517"/>
      <c r="E83" s="517"/>
      <c r="F83" s="517"/>
      <c r="G83" s="517"/>
      <c r="H83" s="517"/>
      <c r="I83" s="517"/>
      <c r="J83" s="517"/>
      <c r="K83" s="517"/>
    </row>
    <row r="84" spans="2:11" ht="8.25" customHeight="1" x14ac:dyDescent="0.3">
      <c r="B84" s="517"/>
      <c r="C84" s="517"/>
      <c r="D84" s="517"/>
      <c r="E84" s="517"/>
      <c r="F84" s="517"/>
      <c r="G84" s="517"/>
      <c r="H84" s="517"/>
      <c r="I84" s="517"/>
      <c r="J84" s="517"/>
      <c r="K84" s="517"/>
    </row>
    <row r="85" spans="2:11" ht="12.75" customHeight="1" x14ac:dyDescent="0.3">
      <c r="B85" s="672" t="s">
        <v>673</v>
      </c>
      <c r="C85" s="517"/>
      <c r="D85" s="6"/>
      <c r="E85" s="6"/>
      <c r="K85" s="6"/>
    </row>
    <row r="86" spans="2:11" ht="9" customHeight="1" x14ac:dyDescent="0.3"/>
    <row r="93" spans="2:11" ht="28.5" customHeight="1" x14ac:dyDescent="0.3"/>
  </sheetData>
  <sheetProtection password="CAAF" sheet="1" objects="1" scenarios="1"/>
  <mergeCells count="1">
    <mergeCell ref="I1:J1"/>
  </mergeCells>
  <hyperlinks>
    <hyperlink ref="E1" location="SUMMARY!Print_Area" tooltip="click link to set print area" display="PRINT"/>
    <hyperlink ref="H1" location="Index!A1" tooltip="click link for index" display="Index"/>
    <hyperlink ref="F1" location="Cover!A1" tooltip="click link for cover page" display="Cover page"/>
    <hyperlink ref="G1" location="Introduction!A1" tooltip="Introduction" display="Introduction"/>
  </hyperlinks>
  <pageMargins left="0.51181102362204722" right="0.51181102362204722" top="0.55118110236220474" bottom="0.55118110236220474" header="0.31496062992125984" footer="0.31496062992125984"/>
  <pageSetup paperSize="9" scale="4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7"/>
    <pageSetUpPr fitToPage="1"/>
  </sheetPr>
  <dimension ref="B1:K124"/>
  <sheetViews>
    <sheetView showGridLines="0" topLeftCell="A37" zoomScale="93" zoomScaleNormal="93" workbookViewId="0">
      <selection activeCell="I72" sqref="I72"/>
    </sheetView>
  </sheetViews>
  <sheetFormatPr defaultColWidth="9.109375" defaultRowHeight="14.4" x14ac:dyDescent="0.3"/>
  <cols>
    <col min="1" max="1" width="1.109375" style="6" customWidth="1"/>
    <col min="2" max="2" width="17.6640625" style="6" customWidth="1"/>
    <col min="3" max="3" width="20.6640625" style="481" customWidth="1"/>
    <col min="4" max="4" width="17.6640625" style="481" customWidth="1"/>
    <col min="5" max="5" width="15" style="481" customWidth="1"/>
    <col min="6" max="6" width="20.88671875" style="6" customWidth="1"/>
    <col min="7" max="7" width="21.5546875" style="6" customWidth="1"/>
    <col min="8" max="8" width="9.88671875" style="6" customWidth="1"/>
    <col min="9" max="9" width="27.6640625" style="6" customWidth="1"/>
    <col min="10" max="10" width="33.44140625" style="6" customWidth="1"/>
    <col min="11" max="11" width="1.5546875" style="23" customWidth="1"/>
    <col min="12" max="16384" width="9.109375" style="6"/>
  </cols>
  <sheetData>
    <row r="1" spans="2:11" s="12" customFormat="1" ht="24.75" customHeight="1" x14ac:dyDescent="0.3">
      <c r="B1" s="418" t="s">
        <v>644</v>
      </c>
      <c r="C1" s="480"/>
      <c r="D1" s="554"/>
      <c r="E1" s="70" t="s">
        <v>517</v>
      </c>
      <c r="F1" s="70" t="s">
        <v>67</v>
      </c>
      <c r="G1" s="70" t="s">
        <v>438</v>
      </c>
      <c r="H1" s="70" t="s">
        <v>68</v>
      </c>
      <c r="I1" s="723" t="s">
        <v>21</v>
      </c>
      <c r="J1" s="723"/>
      <c r="K1" s="589"/>
    </row>
    <row r="2" spans="2:11" ht="11.25" customHeight="1" x14ac:dyDescent="0.25"/>
    <row r="3" spans="2:11" s="447" customFormat="1" ht="18.75" x14ac:dyDescent="0.3">
      <c r="B3" s="724" t="s">
        <v>518</v>
      </c>
      <c r="C3" s="725"/>
      <c r="D3" s="725"/>
      <c r="E3" s="725"/>
      <c r="F3" s="725"/>
      <c r="G3" s="725"/>
      <c r="H3" s="725"/>
      <c r="I3" s="725"/>
      <c r="J3" s="726"/>
      <c r="K3" s="590"/>
    </row>
    <row r="4" spans="2:11" ht="12" customHeight="1" x14ac:dyDescent="0.25"/>
    <row r="5" spans="2:11" ht="12" customHeight="1" x14ac:dyDescent="0.25"/>
    <row r="6" spans="2:11" ht="12" customHeight="1" x14ac:dyDescent="0.25"/>
    <row r="7" spans="2:11" ht="12" customHeight="1" x14ac:dyDescent="0.25"/>
    <row r="8" spans="2:11" ht="12" customHeight="1" x14ac:dyDescent="0.25"/>
    <row r="9" spans="2:11" ht="12" customHeight="1" x14ac:dyDescent="0.25"/>
    <row r="10" spans="2:11" ht="18.75" customHeight="1" x14ac:dyDescent="0.25">
      <c r="B10" s="533" t="s">
        <v>538</v>
      </c>
      <c r="C10" s="563"/>
      <c r="D10" s="563"/>
      <c r="E10" s="563"/>
      <c r="F10" s="533"/>
      <c r="G10" s="533"/>
      <c r="H10" s="533"/>
      <c r="I10" s="533"/>
      <c r="J10" s="278" t="s">
        <v>364</v>
      </c>
    </row>
    <row r="11" spans="2:11" ht="7.5" customHeight="1" x14ac:dyDescent="0.25"/>
    <row r="16" spans="2:11" ht="15" x14ac:dyDescent="0.25">
      <c r="B16" s="591" t="s">
        <v>561</v>
      </c>
      <c r="C16" s="592"/>
      <c r="D16" s="592"/>
      <c r="E16" s="592"/>
      <c r="F16" s="593"/>
      <c r="G16" s="593"/>
      <c r="H16" s="593"/>
      <c r="I16" s="593"/>
      <c r="J16" s="593"/>
    </row>
    <row r="17" spans="2:10" ht="5.25" customHeight="1" x14ac:dyDescent="0.25"/>
    <row r="18" spans="2:10" ht="15" x14ac:dyDescent="0.25">
      <c r="B18" s="594" t="s">
        <v>562</v>
      </c>
    </row>
    <row r="19" spans="2:10" ht="12" customHeight="1" x14ac:dyDescent="0.25"/>
    <row r="20" spans="2:10" ht="15" x14ac:dyDescent="0.25">
      <c r="B20" s="591" t="s">
        <v>560</v>
      </c>
      <c r="C20" s="592"/>
      <c r="D20" s="592"/>
      <c r="E20" s="592"/>
      <c r="F20" s="593"/>
      <c r="G20" s="593"/>
      <c r="H20" s="593"/>
      <c r="I20" s="593"/>
      <c r="J20" s="593"/>
    </row>
    <row r="21" spans="2:10" ht="4.5" customHeight="1" x14ac:dyDescent="0.25">
      <c r="B21" s="448"/>
    </row>
    <row r="22" spans="2:10" ht="15" x14ac:dyDescent="0.25">
      <c r="B22" s="594" t="s">
        <v>675</v>
      </c>
    </row>
    <row r="23" spans="2:10" ht="15" x14ac:dyDescent="0.25">
      <c r="B23" s="594" t="s">
        <v>676</v>
      </c>
      <c r="C23" s="595"/>
      <c r="D23" s="595"/>
      <c r="E23" s="595"/>
      <c r="F23" s="594"/>
      <c r="G23" s="594"/>
      <c r="H23" s="594"/>
      <c r="I23" s="594"/>
      <c r="J23" s="594"/>
    </row>
    <row r="24" spans="2:10" ht="15" x14ac:dyDescent="0.25">
      <c r="B24" s="594"/>
      <c r="C24" s="595"/>
      <c r="D24" s="595"/>
      <c r="E24" s="595"/>
      <c r="F24" s="594"/>
      <c r="G24" s="594"/>
      <c r="H24" s="594"/>
      <c r="I24" s="594"/>
      <c r="J24" s="594"/>
    </row>
    <row r="25" spans="2:10" ht="15" x14ac:dyDescent="0.25">
      <c r="B25" s="594" t="s">
        <v>674</v>
      </c>
      <c r="C25" s="595"/>
      <c r="D25" s="595"/>
      <c r="E25" s="595"/>
      <c r="F25" s="594"/>
      <c r="G25" s="594"/>
      <c r="H25" s="594"/>
      <c r="I25" s="594"/>
      <c r="J25" s="594"/>
    </row>
    <row r="26" spans="2:10" ht="15" x14ac:dyDescent="0.25">
      <c r="B26" s="594"/>
      <c r="C26" s="595"/>
      <c r="D26" s="595"/>
      <c r="E26" s="595"/>
      <c r="F26" s="594"/>
      <c r="G26" s="594"/>
      <c r="H26" s="594"/>
      <c r="I26" s="594"/>
      <c r="J26" s="594"/>
    </row>
    <row r="27" spans="2:10" ht="15" x14ac:dyDescent="0.25">
      <c r="B27" s="594"/>
      <c r="C27" s="595"/>
      <c r="D27" s="595"/>
      <c r="E27" s="595"/>
      <c r="F27" s="594"/>
      <c r="G27" s="594"/>
      <c r="H27" s="594"/>
      <c r="I27" s="594"/>
      <c r="J27" s="594"/>
    </row>
    <row r="44" spans="2:10" ht="5.25" customHeight="1" x14ac:dyDescent="0.25"/>
    <row r="45" spans="2:10" ht="15" x14ac:dyDescent="0.25">
      <c r="B45" s="591" t="s">
        <v>366</v>
      </c>
      <c r="C45" s="592"/>
      <c r="D45" s="592"/>
      <c r="E45" s="592"/>
      <c r="F45" s="593"/>
      <c r="G45" s="593"/>
      <c r="H45" s="593"/>
      <c r="I45" s="593"/>
      <c r="J45" s="593"/>
    </row>
    <row r="46" spans="2:10" ht="6.75" customHeight="1" x14ac:dyDescent="0.25"/>
    <row r="47" spans="2:10" ht="15" x14ac:dyDescent="0.25">
      <c r="B47" s="594" t="s">
        <v>677</v>
      </c>
    </row>
    <row r="48" spans="2:10" ht="15" x14ac:dyDescent="0.25">
      <c r="B48" s="594" t="s">
        <v>678</v>
      </c>
    </row>
    <row r="50" spans="2:10" ht="6.75" customHeight="1" x14ac:dyDescent="0.25"/>
    <row r="51" spans="2:10" ht="15" x14ac:dyDescent="0.25">
      <c r="B51" s="533" t="s">
        <v>563</v>
      </c>
      <c r="C51" s="563"/>
      <c r="D51" s="563"/>
      <c r="E51" s="563"/>
      <c r="F51" s="533"/>
      <c r="G51" s="533"/>
      <c r="H51" s="533"/>
      <c r="I51" s="533"/>
      <c r="J51" s="278" t="s">
        <v>364</v>
      </c>
    </row>
    <row r="52" spans="2:10" ht="8.25" customHeight="1" x14ac:dyDescent="0.25"/>
    <row r="53" spans="2:10" ht="15" customHeight="1" x14ac:dyDescent="0.25">
      <c r="B53" s="647" t="s">
        <v>679</v>
      </c>
      <c r="C53" s="608"/>
      <c r="D53" s="608"/>
      <c r="E53" s="608"/>
      <c r="F53" s="17"/>
      <c r="G53" s="17"/>
      <c r="H53" s="17"/>
      <c r="I53" s="17"/>
      <c r="J53" s="17"/>
    </row>
    <row r="54" spans="2:10" ht="15" x14ac:dyDescent="0.25">
      <c r="B54" s="647" t="s">
        <v>680</v>
      </c>
      <c r="C54" s="608"/>
      <c r="D54" s="608"/>
      <c r="E54" s="608"/>
      <c r="F54" s="17"/>
      <c r="G54" s="17"/>
      <c r="H54" s="17"/>
      <c r="I54" s="17"/>
      <c r="J54" s="17"/>
    </row>
    <row r="55" spans="2:10" ht="8.25" customHeight="1" x14ac:dyDescent="0.25"/>
    <row r="56" spans="2:10" ht="15" x14ac:dyDescent="0.25">
      <c r="B56" s="533" t="s">
        <v>564</v>
      </c>
      <c r="C56" s="563"/>
      <c r="D56" s="563"/>
      <c r="E56" s="563"/>
      <c r="F56" s="533"/>
      <c r="G56" s="533"/>
      <c r="H56" s="533"/>
      <c r="I56" s="533"/>
      <c r="J56" s="278" t="s">
        <v>364</v>
      </c>
    </row>
    <row r="57" spans="2:10" ht="5.25" customHeight="1" x14ac:dyDescent="0.25"/>
    <row r="58" spans="2:10" ht="15" x14ac:dyDescent="0.25">
      <c r="B58" s="6" t="s">
        <v>581</v>
      </c>
      <c r="H58" s="258"/>
      <c r="I58" s="258"/>
    </row>
    <row r="59" spans="2:10" ht="3.75" customHeight="1" x14ac:dyDescent="0.25">
      <c r="H59" s="258"/>
      <c r="I59" s="258"/>
    </row>
    <row r="60" spans="2:10" ht="15" x14ac:dyDescent="0.25">
      <c r="B60" s="602" t="s">
        <v>636</v>
      </c>
      <c r="C60" s="603"/>
      <c r="D60" s="606" t="s">
        <v>575</v>
      </c>
      <c r="E60" s="602"/>
      <c r="F60" s="602" t="s">
        <v>637</v>
      </c>
      <c r="G60" s="602"/>
      <c r="H60" s="604"/>
      <c r="I60" s="597"/>
      <c r="J60" s="596"/>
    </row>
    <row r="61" spans="2:10" ht="15" x14ac:dyDescent="0.25">
      <c r="B61" s="602" t="s">
        <v>580</v>
      </c>
      <c r="C61" s="603"/>
      <c r="D61" s="606" t="s">
        <v>574</v>
      </c>
      <c r="E61" s="602"/>
      <c r="F61" s="602" t="s">
        <v>569</v>
      </c>
      <c r="G61" s="602"/>
      <c r="H61" s="604"/>
      <c r="I61" s="597"/>
      <c r="J61" s="596"/>
    </row>
    <row r="62" spans="2:10" x14ac:dyDescent="0.3">
      <c r="B62" s="602" t="s">
        <v>579</v>
      </c>
      <c r="C62" s="603"/>
      <c r="D62" s="606" t="s">
        <v>573</v>
      </c>
      <c r="E62" s="602"/>
      <c r="F62" s="602" t="s">
        <v>568</v>
      </c>
      <c r="G62" s="602"/>
      <c r="H62" s="604"/>
      <c r="I62" s="597"/>
      <c r="J62" s="596"/>
    </row>
    <row r="63" spans="2:10" x14ac:dyDescent="0.3">
      <c r="B63" s="602" t="s">
        <v>578</v>
      </c>
      <c r="C63" s="603"/>
      <c r="D63" s="606" t="s">
        <v>572</v>
      </c>
      <c r="E63" s="602"/>
      <c r="F63" s="602" t="s">
        <v>567</v>
      </c>
      <c r="G63" s="602"/>
      <c r="H63" s="604"/>
      <c r="I63" s="597"/>
      <c r="J63" s="596"/>
    </row>
    <row r="64" spans="2:10" x14ac:dyDescent="0.3">
      <c r="B64" s="602" t="s">
        <v>577</v>
      </c>
      <c r="C64" s="603"/>
      <c r="D64" s="606" t="s">
        <v>571</v>
      </c>
      <c r="E64" s="602"/>
      <c r="F64" s="602" t="s">
        <v>566</v>
      </c>
      <c r="G64" s="602"/>
      <c r="H64" s="604"/>
      <c r="I64" s="597"/>
      <c r="J64" s="596"/>
    </row>
    <row r="65" spans="2:10" x14ac:dyDescent="0.3">
      <c r="B65" s="602" t="s">
        <v>576</v>
      </c>
      <c r="C65" s="603"/>
      <c r="D65" s="606" t="s">
        <v>570</v>
      </c>
      <c r="E65" s="602"/>
      <c r="F65" s="602" t="s">
        <v>565</v>
      </c>
      <c r="G65" s="602"/>
      <c r="H65" s="605"/>
      <c r="I65" s="596"/>
      <c r="J65" s="596"/>
    </row>
    <row r="66" spans="2:10" ht="11.25" customHeight="1" x14ac:dyDescent="0.3"/>
    <row r="67" spans="2:10" x14ac:dyDescent="0.3">
      <c r="B67" s="533" t="s">
        <v>582</v>
      </c>
      <c r="C67" s="563"/>
      <c r="D67" s="563"/>
      <c r="E67" s="563"/>
      <c r="F67" s="533"/>
      <c r="G67" s="533"/>
      <c r="H67" s="533"/>
      <c r="I67" s="533"/>
      <c r="J67" s="278" t="s">
        <v>364</v>
      </c>
    </row>
    <row r="68" spans="2:10" ht="4.5" customHeight="1" x14ac:dyDescent="0.3">
      <c r="B68" s="568"/>
      <c r="C68" s="569"/>
      <c r="D68" s="569"/>
      <c r="E68" s="569"/>
      <c r="F68" s="568"/>
      <c r="G68" s="568"/>
      <c r="H68" s="568"/>
      <c r="I68" s="568"/>
      <c r="J68" s="451"/>
    </row>
    <row r="69" spans="2:10" x14ac:dyDescent="0.3">
      <c r="B69" s="6" t="s">
        <v>599</v>
      </c>
    </row>
    <row r="70" spans="2:10" ht="5.25" customHeight="1" x14ac:dyDescent="0.3"/>
    <row r="71" spans="2:10" x14ac:dyDescent="0.3">
      <c r="B71" s="599" t="s">
        <v>583</v>
      </c>
      <c r="C71" s="600"/>
      <c r="D71" s="600"/>
      <c r="E71" s="600"/>
      <c r="F71" s="601" t="s">
        <v>584</v>
      </c>
      <c r="G71" s="448"/>
      <c r="H71" s="448"/>
      <c r="I71" s="448" t="s">
        <v>585</v>
      </c>
      <c r="J71" s="448"/>
    </row>
    <row r="72" spans="2:10" x14ac:dyDescent="0.3">
      <c r="B72" s="607" t="s">
        <v>638</v>
      </c>
      <c r="C72" s="595"/>
      <c r="D72" s="595"/>
      <c r="E72" s="595"/>
      <c r="F72" s="594" t="s">
        <v>591</v>
      </c>
      <c r="G72" s="594"/>
      <c r="H72" s="594"/>
      <c r="I72" s="594" t="s">
        <v>756</v>
      </c>
    </row>
    <row r="73" spans="2:10" x14ac:dyDescent="0.3">
      <c r="B73" s="607" t="s">
        <v>586</v>
      </c>
      <c r="C73" s="595"/>
      <c r="D73" s="595"/>
      <c r="E73" s="595"/>
      <c r="F73" s="594" t="s">
        <v>592</v>
      </c>
      <c r="G73" s="594"/>
      <c r="H73" s="594"/>
      <c r="I73" s="594" t="s">
        <v>596</v>
      </c>
    </row>
    <row r="74" spans="2:10" x14ac:dyDescent="0.3">
      <c r="B74" s="594" t="s">
        <v>587</v>
      </c>
      <c r="C74" s="595"/>
      <c r="D74" s="595"/>
      <c r="E74" s="595"/>
      <c r="F74" s="594" t="s">
        <v>593</v>
      </c>
      <c r="G74" s="594"/>
      <c r="H74" s="594"/>
      <c r="I74" s="594" t="s">
        <v>639</v>
      </c>
    </row>
    <row r="75" spans="2:10" x14ac:dyDescent="0.3">
      <c r="B75" s="594" t="s">
        <v>589</v>
      </c>
      <c r="C75" s="595"/>
      <c r="D75" s="595"/>
      <c r="E75" s="595"/>
      <c r="F75" s="594" t="s">
        <v>594</v>
      </c>
      <c r="G75" s="594"/>
      <c r="H75" s="594"/>
      <c r="I75" s="594" t="s">
        <v>597</v>
      </c>
    </row>
    <row r="76" spans="2:10" x14ac:dyDescent="0.3">
      <c r="B76" s="594" t="s">
        <v>588</v>
      </c>
      <c r="C76" s="595"/>
      <c r="D76" s="595"/>
      <c r="E76" s="595"/>
      <c r="F76" s="594" t="s">
        <v>595</v>
      </c>
      <c r="G76" s="594"/>
      <c r="H76" s="594"/>
      <c r="I76" s="594" t="s">
        <v>598</v>
      </c>
    </row>
    <row r="77" spans="2:10" x14ac:dyDescent="0.3">
      <c r="B77" s="594" t="s">
        <v>590</v>
      </c>
      <c r="C77" s="595"/>
      <c r="D77" s="595"/>
      <c r="E77" s="595"/>
      <c r="F77" s="594"/>
      <c r="G77" s="594"/>
      <c r="H77" s="594"/>
      <c r="I77" s="594"/>
    </row>
    <row r="78" spans="2:10" ht="6.75" customHeight="1" x14ac:dyDescent="0.3"/>
    <row r="79" spans="2:10" x14ac:dyDescent="0.3">
      <c r="B79" s="533" t="s">
        <v>539</v>
      </c>
      <c r="C79" s="563"/>
      <c r="D79" s="563"/>
      <c r="E79" s="563"/>
      <c r="F79" s="533"/>
      <c r="G79" s="533"/>
      <c r="H79" s="533"/>
      <c r="I79" s="533"/>
      <c r="J79" s="278" t="s">
        <v>364</v>
      </c>
    </row>
    <row r="80" spans="2:10" ht="4.5" customHeight="1" x14ac:dyDescent="0.3">
      <c r="B80" s="568"/>
      <c r="C80" s="569"/>
      <c r="D80" s="569"/>
      <c r="E80" s="569"/>
      <c r="F80" s="568"/>
      <c r="G80" s="568"/>
      <c r="H80" s="568"/>
      <c r="I80" s="568"/>
      <c r="J80" s="451"/>
    </row>
    <row r="81" spans="2:10" x14ac:dyDescent="0.3">
      <c r="B81" s="6" t="s">
        <v>632</v>
      </c>
    </row>
    <row r="83" spans="2:10" x14ac:dyDescent="0.3">
      <c r="B83" s="609" t="s">
        <v>616</v>
      </c>
      <c r="C83" s="610"/>
      <c r="D83" s="610"/>
      <c r="E83" s="611"/>
      <c r="G83" s="609" t="s">
        <v>617</v>
      </c>
      <c r="H83" s="624"/>
      <c r="I83" s="624"/>
      <c r="J83" s="625"/>
    </row>
    <row r="84" spans="2:10" ht="3.75" customHeight="1" x14ac:dyDescent="0.3">
      <c r="B84" s="59"/>
      <c r="C84" s="612"/>
      <c r="D84" s="612"/>
      <c r="E84" s="613"/>
      <c r="G84" s="59"/>
      <c r="H84" s="23"/>
      <c r="I84" s="23"/>
      <c r="J84" s="626"/>
    </row>
    <row r="85" spans="2:10" x14ac:dyDescent="0.3">
      <c r="B85" s="614" t="s">
        <v>608</v>
      </c>
      <c r="C85" s="615"/>
      <c r="D85" s="615"/>
      <c r="E85" s="616"/>
      <c r="G85" s="627" t="s">
        <v>608</v>
      </c>
      <c r="H85" s="628"/>
      <c r="I85" s="629"/>
      <c r="J85" s="630"/>
    </row>
    <row r="86" spans="2:10" ht="3.75" customHeight="1" x14ac:dyDescent="0.3">
      <c r="B86" s="617"/>
      <c r="C86" s="612"/>
      <c r="D86" s="612"/>
      <c r="E86" s="613"/>
      <c r="G86" s="59"/>
      <c r="H86" s="23"/>
      <c r="I86" s="23"/>
      <c r="J86" s="626"/>
    </row>
    <row r="87" spans="2:10" x14ac:dyDescent="0.3">
      <c r="B87" s="59" t="s">
        <v>600</v>
      </c>
      <c r="C87" s="612"/>
      <c r="D87" s="612"/>
      <c r="E87" s="613"/>
      <c r="G87" s="59" t="s">
        <v>618</v>
      </c>
      <c r="H87" s="23"/>
      <c r="I87" s="23"/>
      <c r="J87" s="626"/>
    </row>
    <row r="88" spans="2:10" x14ac:dyDescent="0.3">
      <c r="B88" s="59" t="s">
        <v>601</v>
      </c>
      <c r="C88" s="612"/>
      <c r="D88" s="612"/>
      <c r="E88" s="613"/>
      <c r="G88" s="631" t="s">
        <v>619</v>
      </c>
      <c r="H88" s="23"/>
      <c r="I88" s="23"/>
      <c r="J88" s="626"/>
    </row>
    <row r="89" spans="2:10" x14ac:dyDescent="0.3">
      <c r="B89" s="59" t="s">
        <v>602</v>
      </c>
      <c r="C89" s="612"/>
      <c r="D89" s="612"/>
      <c r="E89" s="613"/>
      <c r="G89" s="59"/>
      <c r="H89" s="23"/>
      <c r="I89" s="23"/>
      <c r="J89" s="626"/>
    </row>
    <row r="90" spans="2:10" ht="3.75" customHeight="1" x14ac:dyDescent="0.3">
      <c r="B90" s="59"/>
      <c r="C90" s="612"/>
      <c r="D90" s="612"/>
      <c r="E90" s="613"/>
      <c r="G90" s="59"/>
      <c r="H90" s="23"/>
      <c r="I90" s="23"/>
      <c r="J90" s="626"/>
    </row>
    <row r="91" spans="2:10" x14ac:dyDescent="0.3">
      <c r="B91" s="614" t="s">
        <v>607</v>
      </c>
      <c r="C91" s="615"/>
      <c r="D91" s="615"/>
      <c r="E91" s="616"/>
      <c r="G91" s="627" t="s">
        <v>293</v>
      </c>
      <c r="H91" s="628"/>
      <c r="I91" s="628"/>
      <c r="J91" s="632"/>
    </row>
    <row r="92" spans="2:10" ht="3" customHeight="1" x14ac:dyDescent="0.3">
      <c r="B92" s="617"/>
      <c r="C92" s="612"/>
      <c r="D92" s="612"/>
      <c r="E92" s="613"/>
      <c r="G92" s="59"/>
      <c r="H92" s="23"/>
      <c r="I92" s="23"/>
      <c r="J92" s="626"/>
    </row>
    <row r="93" spans="2:10" x14ac:dyDescent="0.3">
      <c r="B93" s="59" t="s">
        <v>603</v>
      </c>
      <c r="C93" s="612"/>
      <c r="D93" s="612"/>
      <c r="E93" s="613"/>
      <c r="G93" s="59" t="s">
        <v>640</v>
      </c>
      <c r="H93" s="23"/>
      <c r="I93" s="23"/>
      <c r="J93" s="626"/>
    </row>
    <row r="94" spans="2:10" ht="3" customHeight="1" x14ac:dyDescent="0.3">
      <c r="B94" s="59"/>
      <c r="C94" s="612"/>
      <c r="D94" s="612"/>
      <c r="E94" s="613"/>
      <c r="G94" s="59"/>
      <c r="H94" s="23"/>
      <c r="I94" s="23"/>
      <c r="J94" s="626"/>
    </row>
    <row r="95" spans="2:10" x14ac:dyDescent="0.3">
      <c r="B95" s="614" t="s">
        <v>609</v>
      </c>
      <c r="C95" s="615"/>
      <c r="D95" s="615"/>
      <c r="E95" s="616"/>
      <c r="G95" s="59" t="s">
        <v>620</v>
      </c>
      <c r="H95" s="23"/>
      <c r="I95" s="23"/>
      <c r="J95" s="626"/>
    </row>
    <row r="96" spans="2:10" ht="3.75" customHeight="1" x14ac:dyDescent="0.3">
      <c r="B96" s="617"/>
      <c r="C96" s="612"/>
      <c r="D96" s="612"/>
      <c r="E96" s="613"/>
      <c r="G96" s="59"/>
      <c r="H96" s="23"/>
      <c r="I96" s="23"/>
      <c r="J96" s="626"/>
    </row>
    <row r="97" spans="2:10" x14ac:dyDescent="0.3">
      <c r="B97" s="59" t="s">
        <v>604</v>
      </c>
      <c r="C97" s="612"/>
      <c r="D97" s="612"/>
      <c r="E97" s="613"/>
      <c r="G97" s="59" t="s">
        <v>621</v>
      </c>
      <c r="H97" s="23"/>
      <c r="I97" s="23"/>
      <c r="J97" s="626"/>
    </row>
    <row r="98" spans="2:10" x14ac:dyDescent="0.3">
      <c r="B98" s="59" t="s">
        <v>641</v>
      </c>
      <c r="C98" s="612"/>
      <c r="D98" s="612"/>
      <c r="E98" s="613"/>
      <c r="G98" s="59" t="s">
        <v>622</v>
      </c>
      <c r="H98" s="23"/>
      <c r="I98" s="23"/>
      <c r="J98" s="626"/>
    </row>
    <row r="99" spans="2:10" x14ac:dyDescent="0.3">
      <c r="B99" s="59" t="s">
        <v>605</v>
      </c>
      <c r="C99" s="612"/>
      <c r="D99" s="612"/>
      <c r="E99" s="613"/>
      <c r="G99" s="59" t="s">
        <v>623</v>
      </c>
      <c r="H99" s="23"/>
      <c r="I99" s="23"/>
      <c r="J99" s="626"/>
    </row>
    <row r="100" spans="2:10" x14ac:dyDescent="0.3">
      <c r="B100" s="59" t="s">
        <v>606</v>
      </c>
      <c r="C100" s="612"/>
      <c r="D100" s="612"/>
      <c r="E100" s="613"/>
      <c r="G100" s="59"/>
      <c r="H100" s="23"/>
      <c r="I100" s="23"/>
      <c r="J100" s="626"/>
    </row>
    <row r="101" spans="2:10" x14ac:dyDescent="0.3">
      <c r="B101" s="59" t="s">
        <v>642</v>
      </c>
      <c r="C101" s="612"/>
      <c r="D101" s="612"/>
      <c r="E101" s="613"/>
      <c r="G101" s="627" t="s">
        <v>624</v>
      </c>
      <c r="H101" s="628"/>
      <c r="I101" s="628"/>
      <c r="J101" s="632"/>
    </row>
    <row r="102" spans="2:10" ht="4.5" customHeight="1" x14ac:dyDescent="0.3">
      <c r="B102" s="59"/>
      <c r="C102" s="612"/>
      <c r="D102" s="612"/>
      <c r="E102" s="613"/>
      <c r="G102" s="59"/>
      <c r="H102" s="23"/>
      <c r="I102" s="23"/>
      <c r="J102" s="626"/>
    </row>
    <row r="103" spans="2:10" x14ac:dyDescent="0.3">
      <c r="B103" s="614" t="s">
        <v>1</v>
      </c>
      <c r="C103" s="615"/>
      <c r="D103" s="615"/>
      <c r="E103" s="616"/>
      <c r="G103" s="59" t="s">
        <v>633</v>
      </c>
      <c r="H103" s="23"/>
      <c r="I103" s="23"/>
      <c r="J103" s="626"/>
    </row>
    <row r="104" spans="2:10" ht="3" customHeight="1" x14ac:dyDescent="0.3">
      <c r="B104" s="617"/>
      <c r="C104" s="612"/>
      <c r="D104" s="612"/>
      <c r="E104" s="613"/>
      <c r="G104" s="59"/>
      <c r="H104" s="23"/>
      <c r="I104" s="23"/>
      <c r="J104" s="626"/>
    </row>
    <row r="105" spans="2:10" x14ac:dyDescent="0.3">
      <c r="B105" s="59" t="s">
        <v>610</v>
      </c>
      <c r="C105" s="612"/>
      <c r="D105" s="612"/>
      <c r="E105" s="613"/>
      <c r="G105" s="59" t="s">
        <v>628</v>
      </c>
      <c r="H105" s="23"/>
      <c r="I105" s="23"/>
      <c r="J105" s="626"/>
    </row>
    <row r="106" spans="2:10" ht="3" customHeight="1" x14ac:dyDescent="0.3">
      <c r="B106" s="59"/>
      <c r="C106" s="612"/>
      <c r="D106" s="612"/>
      <c r="E106" s="613"/>
      <c r="G106" s="59"/>
      <c r="H106" s="23"/>
      <c r="I106" s="23"/>
      <c r="J106" s="626"/>
    </row>
    <row r="107" spans="2:10" x14ac:dyDescent="0.3">
      <c r="B107" s="614" t="s">
        <v>293</v>
      </c>
      <c r="C107" s="618"/>
      <c r="D107" s="618"/>
      <c r="E107" s="619"/>
      <c r="G107" s="59" t="s">
        <v>643</v>
      </c>
      <c r="H107" s="23"/>
      <c r="I107" s="23"/>
      <c r="J107" s="626"/>
    </row>
    <row r="108" spans="2:10" ht="3" customHeight="1" x14ac:dyDescent="0.3">
      <c r="B108" s="617"/>
      <c r="C108" s="620"/>
      <c r="D108" s="620"/>
      <c r="E108" s="621"/>
      <c r="G108" s="59"/>
      <c r="H108" s="23"/>
      <c r="I108" s="23"/>
      <c r="J108" s="626"/>
    </row>
    <row r="109" spans="2:10" x14ac:dyDescent="0.3">
      <c r="B109" s="59" t="s">
        <v>612</v>
      </c>
      <c r="C109" s="612"/>
      <c r="D109" s="612"/>
      <c r="E109" s="613"/>
      <c r="G109" s="59" t="s">
        <v>629</v>
      </c>
      <c r="H109" s="23"/>
      <c r="I109" s="23"/>
      <c r="J109" s="626"/>
    </row>
    <row r="110" spans="2:10" x14ac:dyDescent="0.3">
      <c r="B110" s="59" t="s">
        <v>611</v>
      </c>
      <c r="C110" s="612"/>
      <c r="D110" s="612"/>
      <c r="E110" s="613"/>
      <c r="G110" s="62" t="s">
        <v>631</v>
      </c>
      <c r="H110" s="238"/>
      <c r="I110" s="238"/>
      <c r="J110" s="633"/>
    </row>
    <row r="111" spans="2:10" ht="4.5" customHeight="1" x14ac:dyDescent="0.3">
      <c r="B111" s="59"/>
      <c r="C111" s="612"/>
      <c r="D111" s="612"/>
      <c r="E111" s="613"/>
    </row>
    <row r="112" spans="2:10" x14ac:dyDescent="0.3">
      <c r="B112" s="614" t="s">
        <v>536</v>
      </c>
      <c r="C112" s="618"/>
      <c r="D112" s="618"/>
      <c r="E112" s="619"/>
    </row>
    <row r="113" spans="2:10" ht="3.75" customHeight="1" x14ac:dyDescent="0.3">
      <c r="B113" s="59"/>
      <c r="C113" s="612"/>
      <c r="D113" s="612"/>
      <c r="E113" s="613"/>
    </row>
    <row r="114" spans="2:10" x14ac:dyDescent="0.3">
      <c r="B114" s="59" t="s">
        <v>613</v>
      </c>
      <c r="C114" s="612"/>
      <c r="D114" s="612"/>
      <c r="E114" s="613"/>
      <c r="G114" s="634"/>
      <c r="H114" s="635"/>
      <c r="I114" s="635"/>
      <c r="J114" s="636"/>
    </row>
    <row r="115" spans="2:10" x14ac:dyDescent="0.3">
      <c r="B115" s="59" t="s">
        <v>614</v>
      </c>
      <c r="C115" s="612"/>
      <c r="D115" s="612"/>
      <c r="E115" s="613"/>
      <c r="G115" s="637"/>
      <c r="H115" s="638"/>
      <c r="I115" s="638"/>
      <c r="J115" s="639"/>
    </row>
    <row r="116" spans="2:10" x14ac:dyDescent="0.3">
      <c r="B116" s="59" t="s">
        <v>615</v>
      </c>
      <c r="C116" s="612"/>
      <c r="D116" s="612"/>
      <c r="E116" s="613"/>
      <c r="G116" s="644"/>
      <c r="H116" s="645" t="s">
        <v>634</v>
      </c>
      <c r="I116" s="638"/>
      <c r="J116" s="639"/>
    </row>
    <row r="117" spans="2:10" ht="7.5" customHeight="1" x14ac:dyDescent="0.3">
      <c r="B117" s="59"/>
      <c r="C117" s="612"/>
      <c r="D117" s="612"/>
      <c r="E117" s="613"/>
      <c r="G117" s="644"/>
      <c r="H117" s="645"/>
      <c r="I117" s="638"/>
      <c r="J117" s="639"/>
    </row>
    <row r="118" spans="2:10" x14ac:dyDescent="0.3">
      <c r="B118" s="614" t="s">
        <v>624</v>
      </c>
      <c r="C118" s="618"/>
      <c r="D118" s="618"/>
      <c r="E118" s="619"/>
      <c r="G118" s="644"/>
      <c r="H118" s="645" t="s">
        <v>635</v>
      </c>
      <c r="I118" s="638"/>
      <c r="J118" s="639"/>
    </row>
    <row r="119" spans="2:10" x14ac:dyDescent="0.3">
      <c r="B119" s="59" t="s">
        <v>630</v>
      </c>
      <c r="C119" s="612"/>
      <c r="D119" s="612"/>
      <c r="E119" s="613"/>
      <c r="G119" s="640"/>
      <c r="H119" s="638"/>
      <c r="I119" s="638"/>
      <c r="J119" s="639"/>
    </row>
    <row r="120" spans="2:10" x14ac:dyDescent="0.3">
      <c r="B120" s="59" t="s">
        <v>625</v>
      </c>
      <c r="C120" s="612"/>
      <c r="D120" s="612"/>
      <c r="E120" s="613"/>
      <c r="G120" s="640"/>
      <c r="H120" s="638"/>
      <c r="I120" s="638"/>
      <c r="J120" s="639"/>
    </row>
    <row r="121" spans="2:10" ht="4.5" customHeight="1" x14ac:dyDescent="0.3">
      <c r="B121" s="59"/>
      <c r="C121" s="612"/>
      <c r="D121" s="612"/>
      <c r="E121" s="613"/>
      <c r="G121" s="640"/>
      <c r="H121" s="638"/>
      <c r="I121" s="638"/>
      <c r="J121" s="639"/>
    </row>
    <row r="122" spans="2:10" x14ac:dyDescent="0.3">
      <c r="B122" s="614" t="s">
        <v>626</v>
      </c>
      <c r="C122" s="618"/>
      <c r="D122" s="618"/>
      <c r="E122" s="619"/>
      <c r="G122" s="640"/>
      <c r="H122" s="638"/>
      <c r="I122" s="638"/>
      <c r="J122" s="639"/>
    </row>
    <row r="123" spans="2:10" x14ac:dyDescent="0.3">
      <c r="B123" s="59" t="s">
        <v>627</v>
      </c>
      <c r="C123" s="612"/>
      <c r="D123" s="612"/>
      <c r="E123" s="613"/>
      <c r="G123" s="640"/>
      <c r="H123" s="638"/>
      <c r="I123" s="638"/>
      <c r="J123" s="639"/>
    </row>
    <row r="124" spans="2:10" ht="9" customHeight="1" x14ac:dyDescent="0.3">
      <c r="B124" s="62"/>
      <c r="C124" s="622"/>
      <c r="D124" s="622"/>
      <c r="E124" s="623"/>
      <c r="G124" s="641"/>
      <c r="H124" s="642"/>
      <c r="I124" s="642"/>
      <c r="J124" s="643"/>
    </row>
  </sheetData>
  <sheetProtection password="CAAF" sheet="1" objects="1" scenarios="1"/>
  <mergeCells count="2">
    <mergeCell ref="I1:J1"/>
    <mergeCell ref="B3:J3"/>
  </mergeCells>
  <hyperlinks>
    <hyperlink ref="F1" location="Cover!A1" tooltip="click link for cover page" display="Cover page"/>
    <hyperlink ref="H1" location="Index!A1" tooltip="click link for index" display="Index"/>
    <hyperlink ref="E1" location="CONTEXT!Print_Area" tooltip="click link to set print area" display="PRINT"/>
    <hyperlink ref="J10" location="CONTEXT!B1" tooltip="navigate to top of page" display="navigate to top of page"/>
    <hyperlink ref="B3" location="'DATA LIMITATIONS'!A1" display="Data limitations"/>
    <hyperlink ref="J51" location="CONTEXT!B1" tooltip="navigate to top of page" display="navigate to top of page"/>
    <hyperlink ref="J56" location="CONTEXT!B1" tooltip="navigate to top of page" display="navigate to top of page"/>
    <hyperlink ref="J67" location="CONTEXT!B1" tooltip="navigate to top of page" display="navigate to top of page"/>
    <hyperlink ref="J79" location="CONTEXT!B1" tooltip="navigate to top of page" display="navigate to top of page"/>
    <hyperlink ref="J50" location="CONTEXT!B1" tooltip="navigate to top of page" display="navigate to top of page"/>
    <hyperlink ref="J55" location="CONTEXT!B1" tooltip="navigate to top of page" display="navigate to top of page"/>
    <hyperlink ref="J66" location="CONTEXT!B1" tooltip="navigate to top of page" display="navigate to top of page"/>
    <hyperlink ref="J78" location="CONTEXT!B1" tooltip="navigate to top of page" display="navigate to top of page"/>
    <hyperlink ref="J54" location="CONTEXT!B1" tooltip="navigate to top of page" display="navigate to top of page"/>
    <hyperlink ref="J65" location="CONTEXT!B1" tooltip="navigate to top of page" display="navigate to top of page"/>
    <hyperlink ref="J77" location="CONTEXT!B1" tooltip="navigate to top of page" display="navigate to top of page"/>
    <hyperlink ref="F2" location="Cover!A1" tooltip="click link for cover page" display="Cover page"/>
    <hyperlink ref="G2" location="'Foot notes'!A1" tooltip="click link for footnotes" display="Footnotes"/>
    <hyperlink ref="H2" location="Index!A1" tooltip="click link for index" display="Index"/>
    <hyperlink ref="E2" location="CONTEXT!Print_Area" tooltip="click link to set print area" display="PRINT"/>
    <hyperlink ref="J11" location="CONTEXT!B1" tooltip="navigate to top of page" display="navigate to top of page"/>
    <hyperlink ref="B4" location="'DATA LIMITATIONS'!A1" display="Data limitations"/>
    <hyperlink ref="F3" location="CONTEXT!Print_Area" tooltip="click link for cover page" display="PRINT"/>
    <hyperlink ref="G3" location="CONTEXT!Print_Area" tooltip="click link for footnotes" display="PRINT"/>
    <hyperlink ref="H3" location="CONTEXT!Print_Area" tooltip="click link for index" display="PRINT"/>
    <hyperlink ref="E3" location="CONTEXT!Print_Area" tooltip="click link to set print area" display="PRINT"/>
    <hyperlink ref="J12" location="CONTEXT!B1" tooltip="navigate to top of page" display="navigate to top of page"/>
    <hyperlink ref="B5" location="'DATA LIMITATIONS'!A1" display="Data limitations"/>
    <hyperlink ref="G1" location="Introduction!A1" tooltip="Introduction" display="Introduction"/>
  </hyperlinks>
  <pageMargins left="0.51181102362204722" right="0.51181102362204722" top="0.55118110236220474" bottom="0.55118110236220474" header="0.31496062992125984" footer="0.31496062992125984"/>
  <pageSetup paperSize="9" scale="49" orientation="portrait" r:id="rId1"/>
  <drawing r:id="rId2"/>
  <legacyDrawing r:id="rId3"/>
  <oleObjects>
    <mc:AlternateContent xmlns:mc="http://schemas.openxmlformats.org/markup-compatibility/2006">
      <mc:Choice Requires="x14">
        <oleObject progId="AcroExch.Document.11" shapeId="2050" r:id="rId4">
          <objectPr defaultSize="0" autoPict="0" r:id="rId5">
            <anchor moveWithCells="1">
              <from>
                <xdr:col>9</xdr:col>
                <xdr:colOff>944880</xdr:colOff>
                <xdr:row>118</xdr:row>
                <xdr:rowOff>30480</xdr:rowOff>
              </from>
              <to>
                <xdr:col>9</xdr:col>
                <xdr:colOff>1584960</xdr:colOff>
                <xdr:row>122</xdr:row>
                <xdr:rowOff>175260</xdr:rowOff>
              </to>
            </anchor>
          </objectPr>
        </oleObject>
      </mc:Choice>
      <mc:Fallback>
        <oleObject progId="AcroExch.Document.11" shapeId="2050"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pageSetUpPr fitToPage="1"/>
  </sheetPr>
  <dimension ref="A1:M95"/>
  <sheetViews>
    <sheetView showGridLines="0" zoomScale="93" zoomScaleNormal="93" workbookViewId="0">
      <selection activeCell="O17" sqref="O17"/>
    </sheetView>
  </sheetViews>
  <sheetFormatPr defaultColWidth="9.109375" defaultRowHeight="14.4" x14ac:dyDescent="0.3"/>
  <cols>
    <col min="1" max="1" width="1.109375" style="6" customWidth="1"/>
    <col min="2" max="2" width="24" style="6" customWidth="1"/>
    <col min="3" max="3" width="24" style="481" customWidth="1"/>
    <col min="4" max="4" width="17.6640625" style="481" customWidth="1"/>
    <col min="5" max="5" width="3.6640625" style="481" customWidth="1"/>
    <col min="6" max="7" width="24.33203125" style="6" customWidth="1"/>
    <col min="8" max="8" width="22.6640625" style="6" customWidth="1"/>
    <col min="9" max="9" width="2.6640625" style="6" customWidth="1"/>
    <col min="10" max="11" width="14" style="6" customWidth="1"/>
    <col min="12" max="16384" width="9.109375" style="6"/>
  </cols>
  <sheetData>
    <row r="1" spans="2:11" s="12" customFormat="1" ht="24.75" customHeight="1" x14ac:dyDescent="0.3">
      <c r="B1" s="418" t="s">
        <v>424</v>
      </c>
      <c r="C1" s="480"/>
      <c r="D1" s="70" t="s">
        <v>517</v>
      </c>
      <c r="E1" s="235"/>
      <c r="F1" s="70" t="s">
        <v>67</v>
      </c>
      <c r="G1" s="70" t="s">
        <v>438</v>
      </c>
      <c r="H1" s="70" t="s">
        <v>68</v>
      </c>
      <c r="I1" s="70"/>
      <c r="J1" s="723" t="s">
        <v>21</v>
      </c>
      <c r="K1" s="723"/>
    </row>
    <row r="2" spans="2:11" ht="11.25" customHeight="1" x14ac:dyDescent="0.25"/>
    <row r="3" spans="2:11" s="447" customFormat="1" ht="18.75" x14ac:dyDescent="0.3">
      <c r="B3" s="724" t="s">
        <v>518</v>
      </c>
      <c r="C3" s="725"/>
      <c r="D3" s="725"/>
      <c r="E3" s="725"/>
      <c r="F3" s="725"/>
      <c r="G3" s="725"/>
      <c r="H3" s="725"/>
      <c r="I3" s="725"/>
      <c r="J3" s="725"/>
      <c r="K3" s="726"/>
    </row>
    <row r="4" spans="2:11" ht="5.25" customHeight="1" x14ac:dyDescent="0.25"/>
    <row r="21" spans="2:13" s="375" customFormat="1" ht="19.5" customHeight="1" x14ac:dyDescent="0.25">
      <c r="B21" s="533" t="s">
        <v>427</v>
      </c>
      <c r="C21" s="563"/>
      <c r="D21" s="563"/>
      <c r="E21" s="563"/>
      <c r="F21" s="533"/>
      <c r="G21" s="533"/>
      <c r="H21" s="533"/>
      <c r="I21" s="533"/>
      <c r="J21" s="533"/>
      <c r="K21" s="278" t="s">
        <v>364</v>
      </c>
    </row>
    <row r="22" spans="2:13" s="375" customFormat="1" ht="6.75" customHeight="1" x14ac:dyDescent="0.3">
      <c r="B22" s="479"/>
      <c r="C22" s="482"/>
      <c r="D22" s="482"/>
      <c r="E22" s="482"/>
      <c r="F22" s="470"/>
      <c r="G22" s="470"/>
      <c r="H22" s="470"/>
      <c r="I22" s="470"/>
      <c r="J22" s="470"/>
      <c r="K22" s="470"/>
    </row>
    <row r="23" spans="2:13" x14ac:dyDescent="0.3">
      <c r="B23" s="483"/>
      <c r="C23" s="484"/>
      <c r="D23" s="484"/>
      <c r="E23" s="485"/>
    </row>
    <row r="24" spans="2:13" x14ac:dyDescent="0.3">
      <c r="B24" s="483"/>
      <c r="C24" s="484"/>
      <c r="D24" s="484"/>
      <c r="E24" s="485"/>
    </row>
    <row r="25" spans="2:13" x14ac:dyDescent="0.3">
      <c r="B25" s="483"/>
      <c r="C25" s="484"/>
      <c r="D25" s="484"/>
      <c r="E25" s="485"/>
    </row>
    <row r="26" spans="2:13" x14ac:dyDescent="0.3">
      <c r="B26" s="483"/>
      <c r="C26" s="484"/>
      <c r="D26" s="484"/>
      <c r="E26" s="485"/>
      <c r="M26" s="258"/>
    </row>
    <row r="27" spans="2:13" x14ac:dyDescent="0.3">
      <c r="B27" s="483"/>
      <c r="C27" s="484"/>
      <c r="D27" s="484"/>
      <c r="E27" s="485"/>
      <c r="M27" s="258"/>
    </row>
    <row r="28" spans="2:13" x14ac:dyDescent="0.3">
      <c r="M28" s="258"/>
    </row>
    <row r="29" spans="2:13" x14ac:dyDescent="0.3">
      <c r="M29" s="258"/>
    </row>
    <row r="30" spans="2:13" x14ac:dyDescent="0.3">
      <c r="M30" s="258"/>
    </row>
    <row r="34" spans="1:13" s="375" customFormat="1" ht="19.5" customHeight="1" x14ac:dyDescent="0.3">
      <c r="B34" s="533" t="s">
        <v>428</v>
      </c>
      <c r="C34" s="563"/>
      <c r="D34" s="563"/>
      <c r="E34" s="563"/>
      <c r="F34" s="533"/>
      <c r="G34" s="533"/>
      <c r="H34" s="533"/>
      <c r="I34" s="533"/>
      <c r="J34" s="533"/>
      <c r="K34" s="278" t="s">
        <v>364</v>
      </c>
    </row>
    <row r="35" spans="1:13" ht="7.5" customHeight="1" x14ac:dyDescent="0.3"/>
    <row r="38" spans="1:13" x14ac:dyDescent="0.3">
      <c r="M38" s="258"/>
    </row>
    <row r="39" spans="1:13" x14ac:dyDescent="0.3">
      <c r="M39" s="258"/>
    </row>
    <row r="46" spans="1:13" ht="20.25" customHeight="1" x14ac:dyDescent="0.3">
      <c r="A46" s="567"/>
      <c r="B46" s="533" t="s">
        <v>429</v>
      </c>
      <c r="C46" s="563"/>
      <c r="D46" s="563"/>
      <c r="E46" s="563"/>
      <c r="F46" s="533"/>
      <c r="G46" s="533"/>
      <c r="H46" s="533"/>
      <c r="I46" s="533"/>
      <c r="J46" s="533"/>
      <c r="K46" s="278" t="s">
        <v>364</v>
      </c>
    </row>
    <row r="47" spans="1:13" ht="9" customHeight="1" x14ac:dyDescent="0.3"/>
    <row r="52" spans="2:13" x14ac:dyDescent="0.3">
      <c r="M52" s="258"/>
    </row>
    <row r="53" spans="2:13" x14ac:dyDescent="0.3">
      <c r="M53" s="258"/>
    </row>
    <row r="54" spans="2:13" x14ac:dyDescent="0.3">
      <c r="M54" s="258"/>
    </row>
    <row r="58" spans="2:13" ht="20.25" customHeight="1" x14ac:dyDescent="0.3">
      <c r="B58" s="533" t="s">
        <v>430</v>
      </c>
      <c r="C58" s="563"/>
      <c r="D58" s="563"/>
      <c r="E58" s="563"/>
      <c r="F58" s="533"/>
      <c r="G58" s="533"/>
      <c r="H58" s="533"/>
      <c r="I58" s="533"/>
      <c r="J58" s="533"/>
      <c r="K58" s="278" t="s">
        <v>364</v>
      </c>
    </row>
    <row r="59" spans="2:13" ht="10.5" customHeight="1" x14ac:dyDescent="0.3"/>
    <row r="64" spans="2:13" x14ac:dyDescent="0.3">
      <c r="M64" s="258"/>
    </row>
    <row r="65" spans="2:13" x14ac:dyDescent="0.3">
      <c r="M65" s="258"/>
    </row>
    <row r="66" spans="2:13" x14ac:dyDescent="0.3">
      <c r="M66" s="258"/>
    </row>
    <row r="70" spans="2:13" ht="18.75" customHeight="1" x14ac:dyDescent="0.3">
      <c r="B70" s="533" t="s">
        <v>431</v>
      </c>
      <c r="C70" s="563"/>
      <c r="D70" s="563"/>
      <c r="E70" s="563"/>
      <c r="F70" s="533"/>
      <c r="G70" s="533"/>
      <c r="H70" s="533"/>
      <c r="I70" s="533"/>
      <c r="J70" s="533"/>
      <c r="K70" s="278" t="s">
        <v>364</v>
      </c>
    </row>
    <row r="71" spans="2:13" ht="9" customHeight="1" x14ac:dyDescent="0.3"/>
    <row r="75" spans="2:13" x14ac:dyDescent="0.3">
      <c r="M75" s="258"/>
    </row>
    <row r="76" spans="2:13" x14ac:dyDescent="0.3">
      <c r="M76" s="258"/>
    </row>
    <row r="77" spans="2:13" x14ac:dyDescent="0.3">
      <c r="M77" s="258"/>
    </row>
    <row r="78" spans="2:13" x14ac:dyDescent="0.3">
      <c r="M78" s="258"/>
    </row>
    <row r="79" spans="2:13" x14ac:dyDescent="0.3">
      <c r="M79" s="258"/>
    </row>
    <row r="82" spans="2:13" ht="18.75" customHeight="1" x14ac:dyDescent="0.3">
      <c r="B82" s="533" t="s">
        <v>528</v>
      </c>
      <c r="C82" s="563"/>
      <c r="D82" s="563"/>
      <c r="E82" s="563"/>
      <c r="F82" s="533"/>
      <c r="G82" s="533"/>
      <c r="H82" s="533"/>
      <c r="I82" s="533"/>
      <c r="J82" s="278"/>
      <c r="K82" s="278" t="s">
        <v>364</v>
      </c>
    </row>
    <row r="83" spans="2:13" ht="11.25" customHeight="1" x14ac:dyDescent="0.3"/>
    <row r="88" spans="2:13" x14ac:dyDescent="0.3">
      <c r="M88" s="258"/>
    </row>
    <row r="89" spans="2:13" x14ac:dyDescent="0.3">
      <c r="M89" s="258"/>
    </row>
    <row r="90" spans="2:13" x14ac:dyDescent="0.3">
      <c r="M90" s="258"/>
    </row>
    <row r="91" spans="2:13" x14ac:dyDescent="0.3">
      <c r="M91" s="258"/>
    </row>
    <row r="92" spans="2:13" x14ac:dyDescent="0.3">
      <c r="M92" s="258"/>
    </row>
    <row r="93" spans="2:13" x14ac:dyDescent="0.3">
      <c r="M93" s="258"/>
    </row>
    <row r="95" spans="2:13" ht="12.75" customHeight="1" x14ac:dyDescent="0.3"/>
  </sheetData>
  <sheetProtection password="CAAF" sheet="1" objects="1" scenarios="1"/>
  <mergeCells count="2">
    <mergeCell ref="J1:K1"/>
    <mergeCell ref="B3:K3"/>
  </mergeCells>
  <hyperlinks>
    <hyperlink ref="K82" location="'RESPONSE RATES'!B1" tooltip="navigate to top of page" display="navigate to top of page"/>
    <hyperlink ref="F1" location="Cover!A1" tooltip="click link for cover page" display="Cover page"/>
    <hyperlink ref="H1" location="Index!A1" tooltip="click link for index" display="Index"/>
    <hyperlink ref="D1" location="'RESPONSE RATES'!Print_Area" tooltip="click link to set print area" display="PRINT"/>
    <hyperlink ref="K70" location="'RESPONSE RATES'!B1" tooltip="navigate to top of page" display="navigate to top of page"/>
    <hyperlink ref="K58" location="'RESPONSE RATES'!B1" tooltip="navigate to top of page" display="navigate to top of page"/>
    <hyperlink ref="K46" location="'RESPONSE RATES'!B1" tooltip="navigate to top of page" display="navigate to top of page"/>
    <hyperlink ref="K34" location="'RESPONSE RATES'!B1" tooltip="navigate to top of page" display="navigate to top of page"/>
    <hyperlink ref="K21" location="'RESPONSE RATES'!B1" tooltip="navigate to top of page" display="navigate to top of page"/>
    <hyperlink ref="B3" location="'DATA LIMITATIONS'!A1" display="Data limitations"/>
    <hyperlink ref="B3:K3" location="'Data Limitations'!A1" tooltip="Data limitations" display="*Caution is required in interpretation of this data -please click DATA LIMITATIONS to see further information on this"/>
    <hyperlink ref="G1" location="Introduction!A1" tooltip="Introduction" display="Introduction"/>
  </hyperlinks>
  <pageMargins left="0.51181102362204722" right="0.51181102362204722" top="0.55118110236220474" bottom="0.55118110236220474" header="0.31496062992125984" footer="0.31496062992125984"/>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pageSetUpPr fitToPage="1"/>
  </sheetPr>
  <dimension ref="B1:J104"/>
  <sheetViews>
    <sheetView showGridLines="0" zoomScale="93" zoomScaleNormal="93" workbookViewId="0">
      <selection activeCell="O17" sqref="O17"/>
    </sheetView>
  </sheetViews>
  <sheetFormatPr defaultColWidth="9.109375" defaultRowHeight="14.4" x14ac:dyDescent="0.3"/>
  <cols>
    <col min="1" max="1" width="1.5546875" style="6" customWidth="1"/>
    <col min="2" max="2" width="18.6640625" style="6" customWidth="1"/>
    <col min="3" max="3" width="17.6640625" style="6" customWidth="1"/>
    <col min="4" max="4" width="28.6640625" style="6" customWidth="1"/>
    <col min="5" max="10" width="17.6640625" style="6" customWidth="1"/>
    <col min="11" max="16384" width="9.109375" style="6"/>
  </cols>
  <sheetData>
    <row r="1" spans="2:10" s="12" customFormat="1" ht="21.75" customHeight="1" x14ac:dyDescent="0.3">
      <c r="B1" s="418" t="s">
        <v>286</v>
      </c>
      <c r="C1" s="418"/>
      <c r="D1" s="554"/>
      <c r="E1" s="70" t="s">
        <v>517</v>
      </c>
      <c r="F1" s="70" t="s">
        <v>67</v>
      </c>
      <c r="G1" s="70" t="s">
        <v>438</v>
      </c>
      <c r="H1" s="70" t="s">
        <v>68</v>
      </c>
      <c r="I1" s="416"/>
      <c r="J1" s="575" t="s">
        <v>21</v>
      </c>
    </row>
    <row r="2" spans="2:10" ht="6.75" customHeight="1" x14ac:dyDescent="0.25"/>
    <row r="3" spans="2:10" ht="18.75" x14ac:dyDescent="0.3">
      <c r="B3" s="724" t="s">
        <v>518</v>
      </c>
      <c r="C3" s="725"/>
      <c r="D3" s="725"/>
      <c r="E3" s="725"/>
      <c r="F3" s="725"/>
      <c r="G3" s="725"/>
      <c r="H3" s="725"/>
      <c r="I3" s="725"/>
      <c r="J3" s="726"/>
    </row>
    <row r="4" spans="2:10" ht="4.5" customHeight="1" x14ac:dyDescent="0.25"/>
    <row r="25" spans="2:10" ht="6.75" customHeight="1" x14ac:dyDescent="0.3"/>
    <row r="26" spans="2:10" s="21" customFormat="1" ht="18.75" customHeight="1" x14ac:dyDescent="0.3">
      <c r="B26" s="533" t="s">
        <v>521</v>
      </c>
      <c r="C26" s="566"/>
      <c r="D26" s="566"/>
      <c r="E26" s="566"/>
      <c r="F26" s="566"/>
      <c r="G26" s="566"/>
      <c r="H26" s="566"/>
      <c r="I26" s="566"/>
      <c r="J26" s="278" t="s">
        <v>364</v>
      </c>
    </row>
    <row r="27" spans="2:10" ht="6" customHeight="1" x14ac:dyDescent="0.3">
      <c r="B27" s="448"/>
    </row>
    <row r="28" spans="2:10" s="375" customFormat="1" ht="15.6" x14ac:dyDescent="0.3">
      <c r="B28" s="564" t="s">
        <v>2</v>
      </c>
      <c r="C28" s="565"/>
      <c r="D28" s="565" t="s">
        <v>296</v>
      </c>
      <c r="E28" s="733" t="s">
        <v>277</v>
      </c>
      <c r="F28" s="735"/>
      <c r="G28" s="733" t="s">
        <v>278</v>
      </c>
      <c r="H28" s="735"/>
      <c r="I28" s="733" t="s">
        <v>118</v>
      </c>
      <c r="J28" s="734"/>
    </row>
    <row r="29" spans="2:10" x14ac:dyDescent="0.3">
      <c r="B29" s="419" t="s">
        <v>98</v>
      </c>
      <c r="C29" s="420"/>
      <c r="D29" s="421"/>
      <c r="E29" s="422">
        <v>21802</v>
      </c>
      <c r="F29" s="423">
        <v>0.63254707401282384</v>
      </c>
      <c r="G29" s="422">
        <v>12665</v>
      </c>
      <c r="H29" s="423">
        <v>0.36745292598717616</v>
      </c>
      <c r="I29" s="424">
        <v>34467</v>
      </c>
      <c r="J29" s="423">
        <v>1</v>
      </c>
    </row>
    <row r="30" spans="2:10" ht="15" customHeight="1" x14ac:dyDescent="0.3">
      <c r="B30" s="727" t="s">
        <v>22</v>
      </c>
      <c r="C30" s="425" t="s">
        <v>23</v>
      </c>
      <c r="D30" s="730" t="s">
        <v>297</v>
      </c>
      <c r="E30" s="426">
        <v>2040</v>
      </c>
      <c r="F30" s="427">
        <v>9.3569397302999721E-2</v>
      </c>
      <c r="G30" s="426">
        <v>1605</v>
      </c>
      <c r="H30" s="427">
        <v>0.1267272009474931</v>
      </c>
      <c r="I30" s="428">
        <v>3645</v>
      </c>
      <c r="J30" s="427">
        <v>0.10575332927147707</v>
      </c>
    </row>
    <row r="31" spans="2:10" x14ac:dyDescent="0.3">
      <c r="B31" s="728"/>
      <c r="C31" s="429" t="s">
        <v>24</v>
      </c>
      <c r="D31" s="731"/>
      <c r="E31" s="430">
        <v>5154</v>
      </c>
      <c r="F31" s="431">
        <v>0.23640033024493165</v>
      </c>
      <c r="G31" s="430">
        <v>2457</v>
      </c>
      <c r="H31" s="431">
        <v>0.19399921042242399</v>
      </c>
      <c r="I31" s="432">
        <v>7611</v>
      </c>
      <c r="J31" s="431">
        <v>0.22081991470101836</v>
      </c>
    </row>
    <row r="32" spans="2:10" x14ac:dyDescent="0.3">
      <c r="B32" s="728"/>
      <c r="C32" s="429" t="s">
        <v>25</v>
      </c>
      <c r="D32" s="731"/>
      <c r="E32" s="430">
        <v>7824</v>
      </c>
      <c r="F32" s="431">
        <v>0.35886615906797542</v>
      </c>
      <c r="G32" s="430">
        <v>3735</v>
      </c>
      <c r="H32" s="431">
        <v>0.29490722463482039</v>
      </c>
      <c r="I32" s="432">
        <v>11559</v>
      </c>
      <c r="J32" s="431">
        <v>0.33536426146749065</v>
      </c>
    </row>
    <row r="33" spans="2:10" x14ac:dyDescent="0.3">
      <c r="B33" s="728"/>
      <c r="C33" s="429" t="s">
        <v>26</v>
      </c>
      <c r="D33" s="731"/>
      <c r="E33" s="430">
        <v>5633</v>
      </c>
      <c r="F33" s="431">
        <v>0.25837079167048893</v>
      </c>
      <c r="G33" s="430">
        <v>3669</v>
      </c>
      <c r="H33" s="431">
        <v>0.28969601263324124</v>
      </c>
      <c r="I33" s="432">
        <v>9302</v>
      </c>
      <c r="J33" s="431">
        <v>0.26988133577044709</v>
      </c>
    </row>
    <row r="34" spans="2:10" x14ac:dyDescent="0.3">
      <c r="B34" s="728"/>
      <c r="C34" s="429" t="s">
        <v>27</v>
      </c>
      <c r="D34" s="731"/>
      <c r="E34" s="430">
        <v>1151</v>
      </c>
      <c r="F34" s="431">
        <v>5.2793321713604256E-2</v>
      </c>
      <c r="G34" s="430">
        <v>1199</v>
      </c>
      <c r="H34" s="431">
        <v>9.4670351362021316E-2</v>
      </c>
      <c r="I34" s="432">
        <v>2350</v>
      </c>
      <c r="J34" s="431">
        <v>6.8181158789566834E-2</v>
      </c>
    </row>
    <row r="35" spans="2:10" x14ac:dyDescent="0.3">
      <c r="B35" s="729"/>
      <c r="C35" s="433" t="s">
        <v>118</v>
      </c>
      <c r="D35" s="732"/>
      <c r="E35" s="435">
        <v>21802</v>
      </c>
      <c r="F35" s="436">
        <v>1</v>
      </c>
      <c r="G35" s="435">
        <v>12665</v>
      </c>
      <c r="H35" s="436">
        <v>1</v>
      </c>
      <c r="I35" s="437">
        <v>34467</v>
      </c>
      <c r="J35" s="438">
        <v>1</v>
      </c>
    </row>
    <row r="36" spans="2:10" ht="15" customHeight="1" x14ac:dyDescent="0.3">
      <c r="B36" s="727" t="s">
        <v>123</v>
      </c>
      <c r="C36" s="425" t="s">
        <v>4</v>
      </c>
      <c r="D36" s="730" t="s">
        <v>653</v>
      </c>
      <c r="E36" s="426">
        <v>12683</v>
      </c>
      <c r="F36" s="427">
        <v>0.5817356205852674</v>
      </c>
      <c r="G36" s="426">
        <v>6897</v>
      </c>
      <c r="H36" s="427">
        <v>0.54457165416502173</v>
      </c>
      <c r="I36" s="428">
        <v>19580</v>
      </c>
      <c r="J36" s="427">
        <v>0.56807961238285898</v>
      </c>
    </row>
    <row r="37" spans="2:10" x14ac:dyDescent="0.3">
      <c r="B37" s="728"/>
      <c r="C37" s="429" t="s">
        <v>5</v>
      </c>
      <c r="D37" s="731"/>
      <c r="E37" s="430">
        <v>9119</v>
      </c>
      <c r="F37" s="431">
        <v>0.4182643794147326</v>
      </c>
      <c r="G37" s="430">
        <v>5768</v>
      </c>
      <c r="H37" s="431">
        <v>0.45542834583497827</v>
      </c>
      <c r="I37" s="432">
        <v>14887</v>
      </c>
      <c r="J37" s="431">
        <v>0.43192038761714102</v>
      </c>
    </row>
    <row r="38" spans="2:10" x14ac:dyDescent="0.3">
      <c r="B38" s="571"/>
      <c r="C38" s="433" t="s">
        <v>118</v>
      </c>
      <c r="D38" s="732"/>
      <c r="E38" s="435">
        <v>21802</v>
      </c>
      <c r="F38" s="436">
        <v>1</v>
      </c>
      <c r="G38" s="435">
        <v>12665</v>
      </c>
      <c r="H38" s="436">
        <v>1</v>
      </c>
      <c r="I38" s="437">
        <v>34467</v>
      </c>
      <c r="J38" s="438">
        <v>1</v>
      </c>
    </row>
    <row r="39" spans="2:10" ht="15" customHeight="1" x14ac:dyDescent="0.3">
      <c r="B39" s="727" t="s">
        <v>279</v>
      </c>
      <c r="C39" s="440" t="s">
        <v>95</v>
      </c>
      <c r="D39" s="730" t="s">
        <v>298</v>
      </c>
      <c r="E39" s="426">
        <v>13577</v>
      </c>
      <c r="F39" s="427">
        <v>0.62274103293275851</v>
      </c>
      <c r="G39" s="426">
        <v>8119</v>
      </c>
      <c r="H39" s="427">
        <v>0.6410580339518358</v>
      </c>
      <c r="I39" s="428">
        <v>21696</v>
      </c>
      <c r="J39" s="427">
        <v>0.62947166855252845</v>
      </c>
    </row>
    <row r="40" spans="2:10" x14ac:dyDescent="0.3">
      <c r="B40" s="728"/>
      <c r="C40" s="441" t="s">
        <v>96</v>
      </c>
      <c r="D40" s="731"/>
      <c r="E40" s="430">
        <v>1512</v>
      </c>
      <c r="F40" s="431">
        <v>6.9351435648105683E-2</v>
      </c>
      <c r="G40" s="430">
        <v>807</v>
      </c>
      <c r="H40" s="431">
        <v>6.3718910382945124E-2</v>
      </c>
      <c r="I40" s="432">
        <v>2319</v>
      </c>
      <c r="J40" s="431">
        <v>6.7281747758725738E-2</v>
      </c>
    </row>
    <row r="41" spans="2:10" x14ac:dyDescent="0.3">
      <c r="B41" s="728"/>
      <c r="C41" s="441" t="s">
        <v>97</v>
      </c>
      <c r="D41" s="731"/>
      <c r="E41" s="430">
        <v>6713</v>
      </c>
      <c r="F41" s="431">
        <v>0.30790753141913585</v>
      </c>
      <c r="G41" s="430">
        <v>3739</v>
      </c>
      <c r="H41" s="431">
        <v>0.29522305566521911</v>
      </c>
      <c r="I41" s="432">
        <v>10452</v>
      </c>
      <c r="J41" s="431">
        <v>0.30324658368874574</v>
      </c>
    </row>
    <row r="42" spans="2:10" x14ac:dyDescent="0.3">
      <c r="B42" s="729"/>
      <c r="C42" s="433" t="s">
        <v>118</v>
      </c>
      <c r="D42" s="732"/>
      <c r="E42" s="435">
        <v>21802</v>
      </c>
      <c r="F42" s="436">
        <v>1</v>
      </c>
      <c r="G42" s="435">
        <v>12665</v>
      </c>
      <c r="H42" s="436">
        <v>1</v>
      </c>
      <c r="I42" s="437">
        <v>34467</v>
      </c>
      <c r="J42" s="438">
        <v>1</v>
      </c>
    </row>
    <row r="43" spans="2:10" ht="15" customHeight="1" x14ac:dyDescent="0.3">
      <c r="B43" s="727" t="s">
        <v>148</v>
      </c>
      <c r="C43" s="425" t="s">
        <v>149</v>
      </c>
      <c r="D43" s="730" t="s">
        <v>522</v>
      </c>
      <c r="E43" s="426">
        <v>16079</v>
      </c>
      <c r="F43" s="427">
        <v>0.73750114668379052</v>
      </c>
      <c r="G43" s="426">
        <v>8702</v>
      </c>
      <c r="H43" s="427">
        <v>0.68709040663245169</v>
      </c>
      <c r="I43" s="428">
        <v>24781</v>
      </c>
      <c r="J43" s="427">
        <v>0.71897757275074714</v>
      </c>
    </row>
    <row r="44" spans="2:10" x14ac:dyDescent="0.3">
      <c r="B44" s="728"/>
      <c r="C44" s="429" t="s">
        <v>154</v>
      </c>
      <c r="D44" s="731"/>
      <c r="E44" s="430">
        <v>478</v>
      </c>
      <c r="F44" s="431">
        <v>2.192459407393817E-2</v>
      </c>
      <c r="G44" s="430">
        <v>591</v>
      </c>
      <c r="H44" s="431">
        <v>4.6664034741413341E-2</v>
      </c>
      <c r="I44" s="432">
        <v>1069</v>
      </c>
      <c r="J44" s="431">
        <v>3.101517393448806E-2</v>
      </c>
    </row>
    <row r="45" spans="2:10" x14ac:dyDescent="0.3">
      <c r="B45" s="728"/>
      <c r="C45" s="429" t="s">
        <v>158</v>
      </c>
      <c r="D45" s="731"/>
      <c r="E45" s="430">
        <v>5245</v>
      </c>
      <c r="F45" s="431">
        <v>0.24057425924227135</v>
      </c>
      <c r="G45" s="430">
        <v>3372</v>
      </c>
      <c r="H45" s="431">
        <v>0.26624555862613503</v>
      </c>
      <c r="I45" s="432">
        <v>8617</v>
      </c>
      <c r="J45" s="431">
        <v>0.25000725331476487</v>
      </c>
    </row>
    <row r="46" spans="2:10" x14ac:dyDescent="0.3">
      <c r="B46" s="729"/>
      <c r="C46" s="433" t="s">
        <v>118</v>
      </c>
      <c r="D46" s="732"/>
      <c r="E46" s="435">
        <v>21802</v>
      </c>
      <c r="F46" s="436">
        <v>1</v>
      </c>
      <c r="G46" s="435">
        <v>12665</v>
      </c>
      <c r="H46" s="436">
        <v>1</v>
      </c>
      <c r="I46" s="437">
        <v>34467</v>
      </c>
      <c r="J46" s="438">
        <v>1</v>
      </c>
    </row>
    <row r="47" spans="2:10" ht="15" customHeight="1" x14ac:dyDescent="0.3">
      <c r="B47" s="727" t="s">
        <v>266</v>
      </c>
      <c r="C47" s="425" t="s">
        <v>163</v>
      </c>
      <c r="D47" s="730" t="s">
        <v>284</v>
      </c>
      <c r="E47" s="426">
        <v>2435</v>
      </c>
      <c r="F47" s="427">
        <v>0.11168700119255114</v>
      </c>
      <c r="G47" s="426">
        <v>1101</v>
      </c>
      <c r="H47" s="427">
        <v>8.6932491117252264E-2</v>
      </c>
      <c r="I47" s="428">
        <v>3536</v>
      </c>
      <c r="J47" s="427">
        <v>0.10259088403400354</v>
      </c>
    </row>
    <row r="48" spans="2:10" x14ac:dyDescent="0.3">
      <c r="B48" s="728"/>
      <c r="C48" s="429" t="s">
        <v>167</v>
      </c>
      <c r="D48" s="731"/>
      <c r="E48" s="430">
        <v>5149</v>
      </c>
      <c r="F48" s="431">
        <v>0.23617099348683607</v>
      </c>
      <c r="G48" s="430">
        <v>2561</v>
      </c>
      <c r="H48" s="431">
        <v>0.20221081721279116</v>
      </c>
      <c r="I48" s="432">
        <v>7710</v>
      </c>
      <c r="J48" s="431">
        <v>0.22369222734789798</v>
      </c>
    </row>
    <row r="49" spans="2:10" x14ac:dyDescent="0.3">
      <c r="B49" s="728"/>
      <c r="C49" s="429" t="s">
        <v>171</v>
      </c>
      <c r="D49" s="731"/>
      <c r="E49" s="430">
        <v>4482</v>
      </c>
      <c r="F49" s="431">
        <v>0.2055774699568847</v>
      </c>
      <c r="G49" s="430">
        <v>2223</v>
      </c>
      <c r="H49" s="431">
        <v>0.17552309514409792</v>
      </c>
      <c r="I49" s="432">
        <v>6705</v>
      </c>
      <c r="J49" s="431">
        <v>0.19453390199321088</v>
      </c>
    </row>
    <row r="50" spans="2:10" x14ac:dyDescent="0.3">
      <c r="B50" s="728"/>
      <c r="C50" s="429" t="s">
        <v>71</v>
      </c>
      <c r="D50" s="731"/>
      <c r="E50" s="430">
        <v>1045</v>
      </c>
      <c r="F50" s="431">
        <v>4.7931382441977803E-2</v>
      </c>
      <c r="G50" s="430">
        <v>721</v>
      </c>
      <c r="H50" s="431">
        <v>5.6928543229372283E-2</v>
      </c>
      <c r="I50" s="432">
        <v>1766</v>
      </c>
      <c r="J50" s="431">
        <v>5.1237415498882992E-2</v>
      </c>
    </row>
    <row r="51" spans="2:10" x14ac:dyDescent="0.3">
      <c r="B51" s="728"/>
      <c r="C51" s="429" t="s">
        <v>158</v>
      </c>
      <c r="D51" s="731"/>
      <c r="E51" s="430">
        <v>8691</v>
      </c>
      <c r="F51" s="431">
        <v>0.39863315292175028</v>
      </c>
      <c r="G51" s="430">
        <v>6059</v>
      </c>
      <c r="H51" s="431">
        <v>0.47840505329648636</v>
      </c>
      <c r="I51" s="432">
        <v>14750</v>
      </c>
      <c r="J51" s="431">
        <v>0.42794557112600456</v>
      </c>
    </row>
    <row r="52" spans="2:10" x14ac:dyDescent="0.3">
      <c r="B52" s="729"/>
      <c r="C52" s="433" t="s">
        <v>118</v>
      </c>
      <c r="D52" s="732"/>
      <c r="E52" s="435">
        <v>21802</v>
      </c>
      <c r="F52" s="436">
        <v>1</v>
      </c>
      <c r="G52" s="435">
        <v>12665</v>
      </c>
      <c r="H52" s="436">
        <v>1</v>
      </c>
      <c r="I52" s="437">
        <v>34467</v>
      </c>
      <c r="J52" s="438">
        <v>1</v>
      </c>
    </row>
    <row r="53" spans="2:10" ht="15" customHeight="1" x14ac:dyDescent="0.3">
      <c r="B53" s="727" t="s">
        <v>529</v>
      </c>
      <c r="C53" s="425" t="s">
        <v>28</v>
      </c>
      <c r="D53" s="730" t="s">
        <v>301</v>
      </c>
      <c r="E53" s="426">
        <v>5484</v>
      </c>
      <c r="F53" s="427">
        <v>0.25153655627924043</v>
      </c>
      <c r="G53" s="426">
        <v>2328</v>
      </c>
      <c r="H53" s="427">
        <v>0.18381365969206476</v>
      </c>
      <c r="I53" s="428">
        <v>7812</v>
      </c>
      <c r="J53" s="427">
        <v>0.2266515797719558</v>
      </c>
    </row>
    <row r="54" spans="2:10" x14ac:dyDescent="0.3">
      <c r="B54" s="728"/>
      <c r="C54" s="429">
        <v>2</v>
      </c>
      <c r="D54" s="731"/>
      <c r="E54" s="430">
        <v>5360</v>
      </c>
      <c r="F54" s="431">
        <v>0.24584900467846987</v>
      </c>
      <c r="G54" s="430">
        <v>2730</v>
      </c>
      <c r="H54" s="431">
        <v>0.21555467824713778</v>
      </c>
      <c r="I54" s="432">
        <v>8090</v>
      </c>
      <c r="J54" s="431">
        <v>0.23471726579046626</v>
      </c>
    </row>
    <row r="55" spans="2:10" x14ac:dyDescent="0.3">
      <c r="B55" s="728"/>
      <c r="C55" s="429">
        <v>3</v>
      </c>
      <c r="D55" s="731"/>
      <c r="E55" s="430">
        <v>4742</v>
      </c>
      <c r="F55" s="431">
        <v>0.21750298137785523</v>
      </c>
      <c r="G55" s="430">
        <v>2649</v>
      </c>
      <c r="H55" s="431">
        <v>0.20915909988156337</v>
      </c>
      <c r="I55" s="432">
        <v>7391</v>
      </c>
      <c r="J55" s="431">
        <v>0.21443699770795255</v>
      </c>
    </row>
    <row r="56" spans="2:10" x14ac:dyDescent="0.3">
      <c r="B56" s="728"/>
      <c r="C56" s="429">
        <v>4</v>
      </c>
      <c r="D56" s="731"/>
      <c r="E56" s="430">
        <v>3658</v>
      </c>
      <c r="F56" s="431">
        <v>0.16778277222273186</v>
      </c>
      <c r="G56" s="430">
        <v>2609</v>
      </c>
      <c r="H56" s="431">
        <v>0.206000789577576</v>
      </c>
      <c r="I56" s="432">
        <v>6267</v>
      </c>
      <c r="J56" s="431">
        <v>0.18182609452519802</v>
      </c>
    </row>
    <row r="57" spans="2:10" x14ac:dyDescent="0.3">
      <c r="B57" s="728"/>
      <c r="C57" s="429" t="s">
        <v>6</v>
      </c>
      <c r="D57" s="731"/>
      <c r="E57" s="430">
        <v>2558</v>
      </c>
      <c r="F57" s="431">
        <v>0.11732868544170259</v>
      </c>
      <c r="G57" s="430">
        <v>2349</v>
      </c>
      <c r="H57" s="431">
        <v>0.18547177260165812</v>
      </c>
      <c r="I57" s="432">
        <v>4907</v>
      </c>
      <c r="J57" s="431">
        <v>0.14236806220442744</v>
      </c>
    </row>
    <row r="58" spans="2:10" x14ac:dyDescent="0.3">
      <c r="B58" s="729"/>
      <c r="C58" s="433" t="s">
        <v>118</v>
      </c>
      <c r="D58" s="732"/>
      <c r="E58" s="435">
        <v>21802</v>
      </c>
      <c r="F58" s="436">
        <v>1</v>
      </c>
      <c r="G58" s="435">
        <v>12665</v>
      </c>
      <c r="H58" s="436">
        <v>1</v>
      </c>
      <c r="I58" s="437">
        <v>34467</v>
      </c>
      <c r="J58" s="438">
        <v>1</v>
      </c>
    </row>
    <row r="59" spans="2:10" ht="27" customHeight="1" x14ac:dyDescent="0.3"/>
    <row r="60" spans="2:10" ht="12.75" customHeight="1" x14ac:dyDescent="0.3"/>
    <row r="74" ht="12" customHeight="1" x14ac:dyDescent="0.3"/>
    <row r="89" ht="11.25" customHeight="1" x14ac:dyDescent="0.3"/>
    <row r="104" ht="10.5" customHeight="1" x14ac:dyDescent="0.3"/>
  </sheetData>
  <sheetProtection password="CAAF" sheet="1" objects="1" scenarios="1"/>
  <mergeCells count="16">
    <mergeCell ref="B43:B46"/>
    <mergeCell ref="D47:D52"/>
    <mergeCell ref="B47:B52"/>
    <mergeCell ref="B53:B58"/>
    <mergeCell ref="B3:J3"/>
    <mergeCell ref="D36:D38"/>
    <mergeCell ref="D39:D42"/>
    <mergeCell ref="B39:B42"/>
    <mergeCell ref="B30:B35"/>
    <mergeCell ref="D30:D35"/>
    <mergeCell ref="D43:D46"/>
    <mergeCell ref="D53:D58"/>
    <mergeCell ref="I28:J28"/>
    <mergeCell ref="E28:F28"/>
    <mergeCell ref="G28:H28"/>
    <mergeCell ref="B36:B37"/>
  </mergeCells>
  <hyperlinks>
    <hyperlink ref="F1" location="Cover!A1" tooltip="click link for cover page" display="Cover page"/>
    <hyperlink ref="H1" location="Index!A1" tooltip="click link for index" display="Index"/>
    <hyperlink ref="E1" location="RESPONDENTS_1!Print_Area" tooltip="click link to set print area" display="PRINT"/>
    <hyperlink ref="J26" location="RESPONDENTS_1!B2" tooltip="navigate to top of page" display="navigate to top of page"/>
    <hyperlink ref="B3" location="'DATA LIMITATIONS'!A1" display="Data limitations"/>
    <hyperlink ref="B3:J3" location="'Data Limitations'!A1" tooltip="Data limitations" display="*Caution is required in interpretation of this data -please click DATA LIMITATIONS to see further information on this"/>
    <hyperlink ref="G1" location="Introduction!A1" tooltip="Introduction" display="Introduction"/>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pageSetUpPr fitToPage="1"/>
  </sheetPr>
  <dimension ref="B1:M109"/>
  <sheetViews>
    <sheetView showGridLines="0" zoomScale="93" zoomScaleNormal="93" workbookViewId="0">
      <selection activeCell="O17" sqref="O17"/>
    </sheetView>
  </sheetViews>
  <sheetFormatPr defaultColWidth="9.109375" defaultRowHeight="14.4" x14ac:dyDescent="0.3"/>
  <cols>
    <col min="1" max="1" width="1.33203125" style="6" customWidth="1"/>
    <col min="2" max="2" width="18.6640625" style="6" customWidth="1"/>
    <col min="3" max="3" width="24.5546875" style="6" customWidth="1"/>
    <col min="4" max="4" width="43.109375" style="6" customWidth="1"/>
    <col min="5" max="7" width="22.6640625" style="6" customWidth="1"/>
    <col min="8" max="8" width="23.33203125" style="6" customWidth="1"/>
    <col min="9" max="16384" width="9.109375" style="6"/>
  </cols>
  <sheetData>
    <row r="1" spans="2:8" s="12" customFormat="1" ht="21.75" customHeight="1" x14ac:dyDescent="0.3">
      <c r="B1" s="418" t="s">
        <v>272</v>
      </c>
      <c r="C1" s="418"/>
      <c r="D1" s="70" t="s">
        <v>517</v>
      </c>
      <c r="E1" s="70" t="s">
        <v>67</v>
      </c>
      <c r="F1" s="70" t="s">
        <v>438</v>
      </c>
      <c r="G1" s="70" t="s">
        <v>68</v>
      </c>
      <c r="H1" s="575" t="s">
        <v>21</v>
      </c>
    </row>
    <row r="2" spans="2:8" ht="5.25" customHeight="1" x14ac:dyDescent="0.25"/>
    <row r="3" spans="2:8" ht="18.75" x14ac:dyDescent="0.3">
      <c r="B3" s="724" t="s">
        <v>518</v>
      </c>
      <c r="C3" s="725"/>
      <c r="D3" s="725"/>
      <c r="E3" s="725"/>
      <c r="F3" s="725"/>
      <c r="G3" s="725"/>
      <c r="H3" s="726"/>
    </row>
    <row r="4" spans="2:8" ht="12" customHeight="1" x14ac:dyDescent="0.25"/>
    <row r="24" spans="2:13" ht="23.25" customHeight="1" thickBot="1" x14ac:dyDescent="0.35"/>
    <row r="25" spans="2:13" x14ac:dyDescent="0.3">
      <c r="B25" s="559" t="s">
        <v>2</v>
      </c>
      <c r="C25" s="560"/>
      <c r="D25" s="560" t="s">
        <v>296</v>
      </c>
      <c r="E25" s="561" t="s">
        <v>95</v>
      </c>
      <c r="F25" s="561" t="s">
        <v>96</v>
      </c>
      <c r="G25" s="561" t="s">
        <v>97</v>
      </c>
      <c r="H25" s="562" t="s">
        <v>98</v>
      </c>
      <c r="K25" s="649"/>
      <c r="L25" s="649"/>
      <c r="M25" s="649"/>
    </row>
    <row r="26" spans="2:13" ht="15" customHeight="1" x14ac:dyDescent="0.3">
      <c r="B26" s="727" t="s">
        <v>22</v>
      </c>
      <c r="C26" s="425" t="s">
        <v>23</v>
      </c>
      <c r="D26" s="736" t="s">
        <v>297</v>
      </c>
      <c r="E26" s="443" t="s">
        <v>100</v>
      </c>
      <c r="F26" s="443" t="s">
        <v>690</v>
      </c>
      <c r="G26" s="443" t="s">
        <v>101</v>
      </c>
      <c r="H26" s="572" t="s">
        <v>102</v>
      </c>
      <c r="L26" s="258"/>
      <c r="M26" s="258"/>
    </row>
    <row r="27" spans="2:13" x14ac:dyDescent="0.3">
      <c r="B27" s="728"/>
      <c r="C27" s="429" t="s">
        <v>24</v>
      </c>
      <c r="D27" s="737"/>
      <c r="E27" s="444" t="s">
        <v>103</v>
      </c>
      <c r="F27" s="444" t="s">
        <v>104</v>
      </c>
      <c r="G27" s="444" t="s">
        <v>105</v>
      </c>
      <c r="H27" s="573" t="s">
        <v>106</v>
      </c>
      <c r="L27" s="258"/>
      <c r="M27" s="258"/>
    </row>
    <row r="28" spans="2:13" x14ac:dyDescent="0.3">
      <c r="B28" s="728"/>
      <c r="C28" s="429" t="s">
        <v>25</v>
      </c>
      <c r="D28" s="737"/>
      <c r="E28" s="444" t="s">
        <v>107</v>
      </c>
      <c r="F28" s="444" t="s">
        <v>108</v>
      </c>
      <c r="G28" s="444" t="s">
        <v>109</v>
      </c>
      <c r="H28" s="573" t="s">
        <v>110</v>
      </c>
      <c r="L28" s="258"/>
      <c r="M28" s="258"/>
    </row>
    <row r="29" spans="2:13" x14ac:dyDescent="0.3">
      <c r="B29" s="728"/>
      <c r="C29" s="429" t="s">
        <v>26</v>
      </c>
      <c r="D29" s="737"/>
      <c r="E29" s="444" t="s">
        <v>111</v>
      </c>
      <c r="F29" s="444" t="s">
        <v>112</v>
      </c>
      <c r="G29" s="444" t="s">
        <v>113</v>
      </c>
      <c r="H29" s="573" t="s">
        <v>114</v>
      </c>
      <c r="L29" s="258"/>
      <c r="M29" s="258"/>
    </row>
    <row r="30" spans="2:13" x14ac:dyDescent="0.3">
      <c r="B30" s="728"/>
      <c r="C30" s="429" t="s">
        <v>27</v>
      </c>
      <c r="D30" s="737"/>
      <c r="E30" s="444" t="s">
        <v>115</v>
      </c>
      <c r="F30" s="444" t="s">
        <v>691</v>
      </c>
      <c r="G30" s="444" t="s">
        <v>116</v>
      </c>
      <c r="H30" s="573" t="s">
        <v>117</v>
      </c>
      <c r="I30" s="651"/>
      <c r="J30" s="651"/>
      <c r="K30" s="651"/>
      <c r="L30" s="258"/>
      <c r="M30" s="258"/>
    </row>
    <row r="31" spans="2:13" x14ac:dyDescent="0.3">
      <c r="B31" s="729"/>
      <c r="C31" s="433" t="s">
        <v>118</v>
      </c>
      <c r="D31" s="738"/>
      <c r="E31" s="445" t="s">
        <v>119</v>
      </c>
      <c r="F31" s="445" t="s">
        <v>120</v>
      </c>
      <c r="G31" s="445" t="s">
        <v>121</v>
      </c>
      <c r="H31" s="574" t="s">
        <v>122</v>
      </c>
      <c r="K31" s="258"/>
      <c r="L31" s="258"/>
      <c r="M31" s="258"/>
    </row>
    <row r="32" spans="2:13" ht="15" customHeight="1" x14ac:dyDescent="0.3">
      <c r="B32" s="727" t="s">
        <v>123</v>
      </c>
      <c r="C32" s="425" t="s">
        <v>4</v>
      </c>
      <c r="D32" s="736" t="s">
        <v>653</v>
      </c>
      <c r="E32" s="443" t="s">
        <v>124</v>
      </c>
      <c r="F32" s="443" t="s">
        <v>692</v>
      </c>
      <c r="G32" s="443" t="s">
        <v>125</v>
      </c>
      <c r="H32" s="572" t="s">
        <v>126</v>
      </c>
    </row>
    <row r="33" spans="2:11" x14ac:dyDescent="0.3">
      <c r="B33" s="728"/>
      <c r="C33" s="429" t="s">
        <v>5</v>
      </c>
      <c r="D33" s="737"/>
      <c r="E33" s="444" t="s">
        <v>127</v>
      </c>
      <c r="F33" s="444" t="s">
        <v>693</v>
      </c>
      <c r="G33" s="444" t="s">
        <v>128</v>
      </c>
      <c r="H33" s="573" t="s">
        <v>129</v>
      </c>
    </row>
    <row r="34" spans="2:11" x14ac:dyDescent="0.3">
      <c r="B34" s="729"/>
      <c r="C34" s="433" t="s">
        <v>118</v>
      </c>
      <c r="D34" s="738"/>
      <c r="E34" s="445" t="s">
        <v>119</v>
      </c>
      <c r="F34" s="445" t="s">
        <v>120</v>
      </c>
      <c r="G34" s="445" t="s">
        <v>121</v>
      </c>
      <c r="H34" s="574" t="s">
        <v>122</v>
      </c>
    </row>
    <row r="35" spans="2:11" ht="15" customHeight="1" x14ac:dyDescent="0.3">
      <c r="B35" s="727" t="s">
        <v>529</v>
      </c>
      <c r="C35" s="425" t="s">
        <v>28</v>
      </c>
      <c r="D35" s="736" t="s">
        <v>301</v>
      </c>
      <c r="E35" s="443" t="s">
        <v>130</v>
      </c>
      <c r="F35" s="443" t="s">
        <v>131</v>
      </c>
      <c r="G35" s="443" t="s">
        <v>132</v>
      </c>
      <c r="H35" s="572" t="s">
        <v>133</v>
      </c>
    </row>
    <row r="36" spans="2:11" x14ac:dyDescent="0.3">
      <c r="B36" s="728"/>
      <c r="C36" s="429">
        <v>2</v>
      </c>
      <c r="D36" s="737"/>
      <c r="E36" s="444" t="s">
        <v>684</v>
      </c>
      <c r="F36" s="444" t="s">
        <v>694</v>
      </c>
      <c r="G36" s="444" t="s">
        <v>134</v>
      </c>
      <c r="H36" s="573" t="s">
        <v>135</v>
      </c>
      <c r="I36" s="651"/>
      <c r="J36" s="651"/>
      <c r="K36" s="651"/>
    </row>
    <row r="37" spans="2:11" x14ac:dyDescent="0.3">
      <c r="B37" s="728"/>
      <c r="C37" s="429">
        <v>3</v>
      </c>
      <c r="D37" s="737"/>
      <c r="E37" s="444" t="s">
        <v>136</v>
      </c>
      <c r="F37" s="444" t="s">
        <v>137</v>
      </c>
      <c r="G37" s="444" t="s">
        <v>138</v>
      </c>
      <c r="H37" s="573" t="s">
        <v>139</v>
      </c>
    </row>
    <row r="38" spans="2:11" x14ac:dyDescent="0.3">
      <c r="B38" s="728"/>
      <c r="C38" s="429">
        <v>4</v>
      </c>
      <c r="D38" s="737"/>
      <c r="E38" s="444" t="s">
        <v>140</v>
      </c>
      <c r="F38" s="444" t="s">
        <v>141</v>
      </c>
      <c r="G38" s="444" t="s">
        <v>142</v>
      </c>
      <c r="H38" s="573" t="s">
        <v>143</v>
      </c>
    </row>
    <row r="39" spans="2:11" x14ac:dyDescent="0.3">
      <c r="B39" s="728"/>
      <c r="C39" s="429" t="s">
        <v>6</v>
      </c>
      <c r="D39" s="737"/>
      <c r="E39" s="444" t="s">
        <v>144</v>
      </c>
      <c r="F39" s="444" t="s">
        <v>145</v>
      </c>
      <c r="G39" s="444" t="s">
        <v>146</v>
      </c>
      <c r="H39" s="573" t="s">
        <v>147</v>
      </c>
    </row>
    <row r="40" spans="2:11" x14ac:dyDescent="0.3">
      <c r="B40" s="729"/>
      <c r="C40" s="433" t="s">
        <v>118</v>
      </c>
      <c r="D40" s="738"/>
      <c r="E40" s="445" t="s">
        <v>119</v>
      </c>
      <c r="F40" s="445" t="s">
        <v>120</v>
      </c>
      <c r="G40" s="445" t="s">
        <v>121</v>
      </c>
      <c r="H40" s="574" t="s">
        <v>122</v>
      </c>
    </row>
    <row r="41" spans="2:11" ht="15" customHeight="1" x14ac:dyDescent="0.3">
      <c r="B41" s="727" t="s">
        <v>148</v>
      </c>
      <c r="C41" s="429" t="s">
        <v>149</v>
      </c>
      <c r="D41" s="736" t="s">
        <v>262</v>
      </c>
      <c r="E41" s="444" t="s">
        <v>150</v>
      </c>
      <c r="F41" s="444" t="s">
        <v>151</v>
      </c>
      <c r="G41" s="444" t="s">
        <v>152</v>
      </c>
      <c r="H41" s="573" t="s">
        <v>153</v>
      </c>
    </row>
    <row r="42" spans="2:11" x14ac:dyDescent="0.3">
      <c r="B42" s="728"/>
      <c r="C42" s="429" t="s">
        <v>154</v>
      </c>
      <c r="D42" s="737"/>
      <c r="E42" s="444" t="s">
        <v>155</v>
      </c>
      <c r="F42" s="444" t="s">
        <v>695</v>
      </c>
      <c r="G42" s="444" t="s">
        <v>156</v>
      </c>
      <c r="H42" s="573" t="s">
        <v>157</v>
      </c>
    </row>
    <row r="43" spans="2:11" x14ac:dyDescent="0.3">
      <c r="B43" s="728"/>
      <c r="C43" s="429" t="s">
        <v>158</v>
      </c>
      <c r="D43" s="737"/>
      <c r="E43" s="444" t="s">
        <v>159</v>
      </c>
      <c r="F43" s="444" t="s">
        <v>160</v>
      </c>
      <c r="G43" s="444" t="s">
        <v>161</v>
      </c>
      <c r="H43" s="573" t="s">
        <v>162</v>
      </c>
    </row>
    <row r="44" spans="2:11" x14ac:dyDescent="0.3">
      <c r="B44" s="729"/>
      <c r="C44" s="433" t="s">
        <v>118</v>
      </c>
      <c r="D44" s="738"/>
      <c r="E44" s="445" t="s">
        <v>119</v>
      </c>
      <c r="F44" s="445" t="s">
        <v>120</v>
      </c>
      <c r="G44" s="445" t="s">
        <v>121</v>
      </c>
      <c r="H44" s="574" t="s">
        <v>122</v>
      </c>
    </row>
    <row r="45" spans="2:11" ht="15" customHeight="1" x14ac:dyDescent="0.3">
      <c r="B45" s="727" t="s">
        <v>266</v>
      </c>
      <c r="C45" s="429" t="s">
        <v>163</v>
      </c>
      <c r="D45" s="736" t="s">
        <v>265</v>
      </c>
      <c r="E45" s="444" t="s">
        <v>685</v>
      </c>
      <c r="F45" s="444" t="s">
        <v>164</v>
      </c>
      <c r="G45" s="444" t="s">
        <v>165</v>
      </c>
      <c r="H45" s="573" t="s">
        <v>166</v>
      </c>
    </row>
    <row r="46" spans="2:11" x14ac:dyDescent="0.3">
      <c r="B46" s="728"/>
      <c r="C46" s="429" t="s">
        <v>167</v>
      </c>
      <c r="D46" s="737"/>
      <c r="E46" s="444" t="s">
        <v>686</v>
      </c>
      <c r="F46" s="444" t="s">
        <v>168</v>
      </c>
      <c r="G46" s="444" t="s">
        <v>169</v>
      </c>
      <c r="H46" s="573" t="s">
        <v>170</v>
      </c>
    </row>
    <row r="47" spans="2:11" x14ac:dyDescent="0.3">
      <c r="B47" s="728"/>
      <c r="C47" s="429" t="s">
        <v>171</v>
      </c>
      <c r="D47" s="737"/>
      <c r="E47" s="444" t="s">
        <v>172</v>
      </c>
      <c r="F47" s="444" t="s">
        <v>173</v>
      </c>
      <c r="G47" s="444" t="s">
        <v>174</v>
      </c>
      <c r="H47" s="573" t="s">
        <v>175</v>
      </c>
    </row>
    <row r="48" spans="2:11" x14ac:dyDescent="0.3">
      <c r="B48" s="728"/>
      <c r="C48" s="429" t="s">
        <v>71</v>
      </c>
      <c r="D48" s="737"/>
      <c r="E48" s="444" t="s">
        <v>687</v>
      </c>
      <c r="F48" s="444" t="s">
        <v>696</v>
      </c>
      <c r="G48" s="444" t="s">
        <v>176</v>
      </c>
      <c r="H48" s="573" t="s">
        <v>177</v>
      </c>
    </row>
    <row r="49" spans="2:9" x14ac:dyDescent="0.3">
      <c r="B49" s="728"/>
      <c r="C49" s="429" t="s">
        <v>158</v>
      </c>
      <c r="D49" s="737"/>
      <c r="E49" s="444" t="s">
        <v>178</v>
      </c>
      <c r="F49" s="444" t="s">
        <v>179</v>
      </c>
      <c r="G49" s="444" t="s">
        <v>180</v>
      </c>
      <c r="H49" s="573" t="s">
        <v>181</v>
      </c>
    </row>
    <row r="50" spans="2:9" x14ac:dyDescent="0.3">
      <c r="B50" s="729"/>
      <c r="C50" s="433" t="s">
        <v>118</v>
      </c>
      <c r="D50" s="738"/>
      <c r="E50" s="445" t="s">
        <v>119</v>
      </c>
      <c r="F50" s="445" t="s">
        <v>120</v>
      </c>
      <c r="G50" s="445" t="s">
        <v>121</v>
      </c>
      <c r="H50" s="574" t="s">
        <v>122</v>
      </c>
    </row>
    <row r="51" spans="2:9" x14ac:dyDescent="0.3">
      <c r="B51" s="727" t="s">
        <v>29</v>
      </c>
      <c r="C51" s="429" t="s">
        <v>12</v>
      </c>
      <c r="D51" s="736" t="s">
        <v>269</v>
      </c>
      <c r="E51" s="444" t="s">
        <v>182</v>
      </c>
      <c r="F51" s="444" t="s">
        <v>183</v>
      </c>
      <c r="G51" s="444" t="s">
        <v>184</v>
      </c>
      <c r="H51" s="573" t="s">
        <v>185</v>
      </c>
    </row>
    <row r="52" spans="2:9" x14ac:dyDescent="0.3">
      <c r="B52" s="728"/>
      <c r="C52" s="429" t="s">
        <v>186</v>
      </c>
      <c r="D52" s="737"/>
      <c r="E52" s="444" t="s">
        <v>187</v>
      </c>
      <c r="F52" s="444" t="s">
        <v>188</v>
      </c>
      <c r="G52" s="444" t="s">
        <v>189</v>
      </c>
      <c r="H52" s="573" t="s">
        <v>190</v>
      </c>
    </row>
    <row r="53" spans="2:9" x14ac:dyDescent="0.3">
      <c r="B53" s="728"/>
      <c r="C53" s="429" t="s">
        <v>14</v>
      </c>
      <c r="D53" s="737"/>
      <c r="E53" s="444" t="s">
        <v>191</v>
      </c>
      <c r="F53" s="444" t="s">
        <v>192</v>
      </c>
      <c r="G53" s="444" t="s">
        <v>193</v>
      </c>
      <c r="H53" s="573" t="s">
        <v>194</v>
      </c>
    </row>
    <row r="54" spans="2:9" x14ac:dyDescent="0.3">
      <c r="B54" s="728"/>
      <c r="C54" s="429" t="s">
        <v>15</v>
      </c>
      <c r="D54" s="737"/>
      <c r="E54" s="444" t="s">
        <v>195</v>
      </c>
      <c r="F54" s="444" t="s">
        <v>196</v>
      </c>
      <c r="G54" s="444" t="s">
        <v>197</v>
      </c>
      <c r="H54" s="573" t="s">
        <v>198</v>
      </c>
    </row>
    <row r="55" spans="2:9" x14ac:dyDescent="0.3">
      <c r="B55" s="728"/>
      <c r="C55" s="429" t="s">
        <v>16</v>
      </c>
      <c r="D55" s="737"/>
      <c r="E55" s="444" t="s">
        <v>199</v>
      </c>
      <c r="F55" s="444" t="s">
        <v>200</v>
      </c>
      <c r="G55" s="444" t="s">
        <v>201</v>
      </c>
      <c r="H55" s="573" t="s">
        <v>202</v>
      </c>
    </row>
    <row r="56" spans="2:9" x14ac:dyDescent="0.3">
      <c r="B56" s="728"/>
      <c r="C56" s="429" t="s">
        <v>30</v>
      </c>
      <c r="D56" s="737"/>
      <c r="E56" s="444" t="s">
        <v>203</v>
      </c>
      <c r="F56" s="444" t="s">
        <v>204</v>
      </c>
      <c r="G56" s="444" t="s">
        <v>205</v>
      </c>
      <c r="H56" s="573" t="s">
        <v>206</v>
      </c>
    </row>
    <row r="57" spans="2:9" x14ac:dyDescent="0.3">
      <c r="B57" s="729"/>
      <c r="C57" s="433" t="s">
        <v>118</v>
      </c>
      <c r="D57" s="738"/>
      <c r="E57" s="445" t="s">
        <v>119</v>
      </c>
      <c r="F57" s="445" t="s">
        <v>120</v>
      </c>
      <c r="G57" s="445" t="s">
        <v>121</v>
      </c>
      <c r="H57" s="574" t="s">
        <v>122</v>
      </c>
    </row>
    <row r="58" spans="2:9" x14ac:dyDescent="0.3">
      <c r="B58" s="727" t="s">
        <v>39</v>
      </c>
      <c r="C58" s="429" t="s">
        <v>17</v>
      </c>
      <c r="D58" s="736" t="s">
        <v>270</v>
      </c>
      <c r="E58" s="444" t="s">
        <v>207</v>
      </c>
      <c r="F58" s="444" t="s">
        <v>208</v>
      </c>
      <c r="G58" s="444" t="s">
        <v>209</v>
      </c>
      <c r="H58" s="573" t="s">
        <v>210</v>
      </c>
    </row>
    <row r="59" spans="2:9" x14ac:dyDescent="0.3">
      <c r="B59" s="728"/>
      <c r="C59" s="429" t="s">
        <v>0</v>
      </c>
      <c r="D59" s="737"/>
      <c r="E59" s="444" t="s">
        <v>688</v>
      </c>
      <c r="F59" s="444" t="s">
        <v>211</v>
      </c>
      <c r="G59" s="444" t="s">
        <v>212</v>
      </c>
      <c r="H59" s="573" t="s">
        <v>213</v>
      </c>
    </row>
    <row r="60" spans="2:9" x14ac:dyDescent="0.3">
      <c r="B60" s="728"/>
      <c r="C60" s="429" t="s">
        <v>18</v>
      </c>
      <c r="D60" s="737"/>
      <c r="E60" s="444" t="s">
        <v>214</v>
      </c>
      <c r="F60" s="444" t="s">
        <v>215</v>
      </c>
      <c r="G60" s="444" t="s">
        <v>216</v>
      </c>
      <c r="H60" s="573" t="s">
        <v>217</v>
      </c>
    </row>
    <row r="61" spans="2:9" x14ac:dyDescent="0.3">
      <c r="B61" s="728"/>
      <c r="C61" s="429" t="s">
        <v>30</v>
      </c>
      <c r="D61" s="737"/>
      <c r="E61" s="444" t="s">
        <v>218</v>
      </c>
      <c r="F61" s="444" t="s">
        <v>219</v>
      </c>
      <c r="G61" s="444" t="s">
        <v>220</v>
      </c>
      <c r="H61" s="573" t="s">
        <v>221</v>
      </c>
    </row>
    <row r="62" spans="2:9" x14ac:dyDescent="0.3">
      <c r="B62" s="729"/>
      <c r="C62" s="433" t="s">
        <v>118</v>
      </c>
      <c r="D62" s="738"/>
      <c r="E62" s="445" t="s">
        <v>119</v>
      </c>
      <c r="F62" s="445" t="s">
        <v>120</v>
      </c>
      <c r="G62" s="445" t="s">
        <v>121</v>
      </c>
      <c r="H62" s="574" t="s">
        <v>122</v>
      </c>
      <c r="I62" s="258"/>
    </row>
    <row r="63" spans="2:9" ht="15" customHeight="1" x14ac:dyDescent="0.3">
      <c r="B63" s="727" t="s">
        <v>33</v>
      </c>
      <c r="C63" s="429" t="s">
        <v>34</v>
      </c>
      <c r="D63" s="736" t="s">
        <v>271</v>
      </c>
      <c r="E63" s="444" t="s">
        <v>222</v>
      </c>
      <c r="F63" s="444" t="s">
        <v>697</v>
      </c>
      <c r="G63" s="444" t="s">
        <v>223</v>
      </c>
      <c r="H63" s="573" t="s">
        <v>224</v>
      </c>
    </row>
    <row r="64" spans="2:9" x14ac:dyDescent="0.3">
      <c r="B64" s="728"/>
      <c r="C64" s="429" t="s">
        <v>35</v>
      </c>
      <c r="D64" s="737"/>
      <c r="E64" s="444" t="s">
        <v>225</v>
      </c>
      <c r="F64" s="444" t="s">
        <v>226</v>
      </c>
      <c r="G64" s="444" t="s">
        <v>227</v>
      </c>
      <c r="H64" s="573" t="s">
        <v>228</v>
      </c>
    </row>
    <row r="65" spans="2:11" x14ac:dyDescent="0.3">
      <c r="B65" s="728"/>
      <c r="C65" s="429" t="s">
        <v>36</v>
      </c>
      <c r="D65" s="737"/>
      <c r="E65" s="444" t="s">
        <v>229</v>
      </c>
      <c r="F65" s="444" t="s">
        <v>698</v>
      </c>
      <c r="G65" s="444" t="s">
        <v>230</v>
      </c>
      <c r="H65" s="573" t="s">
        <v>231</v>
      </c>
    </row>
    <row r="66" spans="2:11" x14ac:dyDescent="0.3">
      <c r="B66" s="728"/>
      <c r="C66" s="429" t="s">
        <v>37</v>
      </c>
      <c r="D66" s="737"/>
      <c r="E66" s="444" t="s">
        <v>232</v>
      </c>
      <c r="F66" s="444" t="s">
        <v>699</v>
      </c>
      <c r="G66" s="444" t="s">
        <v>233</v>
      </c>
      <c r="H66" s="573" t="s">
        <v>234</v>
      </c>
    </row>
    <row r="67" spans="2:11" x14ac:dyDescent="0.3">
      <c r="B67" s="728"/>
      <c r="C67" s="429" t="s">
        <v>38</v>
      </c>
      <c r="D67" s="737"/>
      <c r="E67" s="444" t="s">
        <v>235</v>
      </c>
      <c r="F67" s="444" t="s">
        <v>236</v>
      </c>
      <c r="G67" s="444" t="s">
        <v>237</v>
      </c>
      <c r="H67" s="573" t="s">
        <v>238</v>
      </c>
      <c r="J67" s="258"/>
      <c r="K67" s="258"/>
    </row>
    <row r="68" spans="2:11" x14ac:dyDescent="0.3">
      <c r="B68" s="728"/>
      <c r="C68" s="429" t="s">
        <v>30</v>
      </c>
      <c r="D68" s="737"/>
      <c r="E68" s="444" t="s">
        <v>239</v>
      </c>
      <c r="F68" s="444" t="s">
        <v>240</v>
      </c>
      <c r="G68" s="444" t="s">
        <v>241</v>
      </c>
      <c r="H68" s="573" t="s">
        <v>242</v>
      </c>
    </row>
    <row r="69" spans="2:11" x14ac:dyDescent="0.3">
      <c r="B69" s="729"/>
      <c r="C69" s="433" t="s">
        <v>118</v>
      </c>
      <c r="D69" s="738"/>
      <c r="E69" s="445" t="s">
        <v>119</v>
      </c>
      <c r="F69" s="445" t="s">
        <v>120</v>
      </c>
      <c r="G69" s="445" t="s">
        <v>121</v>
      </c>
      <c r="H69" s="574" t="s">
        <v>122</v>
      </c>
      <c r="I69" s="650"/>
    </row>
    <row r="70" spans="2:11" ht="15" customHeight="1" x14ac:dyDescent="0.3">
      <c r="B70" s="727" t="s">
        <v>31</v>
      </c>
      <c r="C70" s="429" t="s">
        <v>19</v>
      </c>
      <c r="D70" s="736" t="s">
        <v>295</v>
      </c>
      <c r="E70" s="444" t="s">
        <v>243</v>
      </c>
      <c r="F70" s="444" t="s">
        <v>244</v>
      </c>
      <c r="G70" s="444" t="s">
        <v>245</v>
      </c>
      <c r="H70" s="573" t="s">
        <v>246</v>
      </c>
    </row>
    <row r="71" spans="2:11" x14ac:dyDescent="0.3">
      <c r="B71" s="728"/>
      <c r="C71" s="429">
        <v>1</v>
      </c>
      <c r="D71" s="737"/>
      <c r="E71" s="444" t="s">
        <v>247</v>
      </c>
      <c r="F71" s="444" t="s">
        <v>700</v>
      </c>
      <c r="G71" s="444" t="s">
        <v>248</v>
      </c>
      <c r="H71" s="573" t="s">
        <v>249</v>
      </c>
    </row>
    <row r="72" spans="2:11" x14ac:dyDescent="0.3">
      <c r="B72" s="728"/>
      <c r="C72" s="429">
        <v>2</v>
      </c>
      <c r="D72" s="737"/>
      <c r="E72" s="444" t="s">
        <v>250</v>
      </c>
      <c r="F72" s="444" t="s">
        <v>251</v>
      </c>
      <c r="G72" s="444" t="s">
        <v>252</v>
      </c>
      <c r="H72" s="573" t="s">
        <v>253</v>
      </c>
    </row>
    <row r="73" spans="2:11" x14ac:dyDescent="0.3">
      <c r="B73" s="728"/>
      <c r="C73" s="429" t="s">
        <v>32</v>
      </c>
      <c r="D73" s="737"/>
      <c r="E73" s="444" t="s">
        <v>254</v>
      </c>
      <c r="F73" s="444" t="s">
        <v>255</v>
      </c>
      <c r="G73" s="444" t="s">
        <v>256</v>
      </c>
      <c r="H73" s="573" t="s">
        <v>257</v>
      </c>
    </row>
    <row r="74" spans="2:11" x14ac:dyDescent="0.3">
      <c r="B74" s="728"/>
      <c r="C74" s="429" t="s">
        <v>30</v>
      </c>
      <c r="D74" s="737"/>
      <c r="E74" s="444" t="s">
        <v>689</v>
      </c>
      <c r="F74" s="444" t="s">
        <v>258</v>
      </c>
      <c r="G74" s="444" t="s">
        <v>701</v>
      </c>
      <c r="H74" s="573" t="s">
        <v>259</v>
      </c>
    </row>
    <row r="75" spans="2:11" x14ac:dyDescent="0.3">
      <c r="B75" s="729"/>
      <c r="C75" s="433" t="s">
        <v>118</v>
      </c>
      <c r="D75" s="738"/>
      <c r="E75" s="445" t="s">
        <v>119</v>
      </c>
      <c r="F75" s="445" t="s">
        <v>120</v>
      </c>
      <c r="G75" s="445" t="s">
        <v>121</v>
      </c>
      <c r="H75" s="574" t="s">
        <v>122</v>
      </c>
      <c r="I75" s="258"/>
    </row>
    <row r="76" spans="2:11" ht="7.5" customHeight="1" x14ac:dyDescent="0.3"/>
    <row r="81" spans="2:2" x14ac:dyDescent="0.3">
      <c r="B81" s="442"/>
    </row>
    <row r="82" spans="2:2" x14ac:dyDescent="0.3">
      <c r="B82" s="442"/>
    </row>
    <row r="87" spans="2:2" ht="12" customHeight="1" x14ac:dyDescent="0.3"/>
    <row r="98" ht="6" customHeight="1" x14ac:dyDescent="0.3"/>
    <row r="109" ht="6.75" customHeight="1" x14ac:dyDescent="0.3"/>
  </sheetData>
  <sheetProtection password="CAAF" sheet="1" objects="1" scenarios="1"/>
  <mergeCells count="19">
    <mergeCell ref="B26:B31"/>
    <mergeCell ref="B32:B34"/>
    <mergeCell ref="D32:D34"/>
    <mergeCell ref="D26:D31"/>
    <mergeCell ref="B3:H3"/>
    <mergeCell ref="B35:B40"/>
    <mergeCell ref="B41:B44"/>
    <mergeCell ref="B45:B50"/>
    <mergeCell ref="D45:D50"/>
    <mergeCell ref="D41:D44"/>
    <mergeCell ref="D35:D40"/>
    <mergeCell ref="B51:B57"/>
    <mergeCell ref="B58:B62"/>
    <mergeCell ref="B63:B69"/>
    <mergeCell ref="B70:B75"/>
    <mergeCell ref="D70:D75"/>
    <mergeCell ref="D63:D69"/>
    <mergeCell ref="D58:D62"/>
    <mergeCell ref="D51:D57"/>
  </mergeCells>
  <hyperlinks>
    <hyperlink ref="E1" location="Cover!A1" tooltip="click link for cover page" display="Cover page"/>
    <hyperlink ref="G1" location="Index!A1" tooltip="click link for index" display="Index"/>
    <hyperlink ref="D1" location="RESPONDENTS_2!Print_Area" tooltip="click link to set print area" display="PRINT"/>
    <hyperlink ref="B3" location="'DATA LIMITATIONS'!A1" display="Data limitations"/>
    <hyperlink ref="B3:H3" location="'Data Limitations'!A1" tooltip="Data limitations" display="*Caution is required in interpretation of this data -please click DATA LIMITATIONS to see further information on this"/>
    <hyperlink ref="F1" location="Introduction!A1" tooltip="Introduction" display="Introduction"/>
  </hyperlinks>
  <pageMargins left="0.31496062992125984" right="0.31496062992125984" top="0.35433070866141736" bottom="0.35433070866141736"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pageSetUpPr fitToPage="1"/>
  </sheetPr>
  <dimension ref="B1:W99"/>
  <sheetViews>
    <sheetView showGridLines="0" topLeftCell="A43" zoomScale="93" zoomScaleNormal="93" workbookViewId="0">
      <selection activeCell="A71" sqref="A71:XFD71"/>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14" width="9.109375" style="23" customWidth="1"/>
    <col min="15" max="22" width="9.109375" style="23"/>
    <col min="23" max="23" width="3.88671875" style="23" customWidth="1"/>
    <col min="24" max="16384" width="9.109375" style="23"/>
  </cols>
  <sheetData>
    <row r="1" spans="2:23" s="381" customFormat="1" ht="6.75" customHeight="1" x14ac:dyDescent="0.2">
      <c r="B1" s="446" t="s">
        <v>8</v>
      </c>
      <c r="J1" s="381" t="e">
        <f>#REF!</f>
        <v>#REF!</v>
      </c>
      <c r="K1" s="380"/>
      <c r="L1" s="381" t="e">
        <f>#REF!</f>
        <v>#REF!</v>
      </c>
      <c r="N1" s="380"/>
      <c r="O1" s="380"/>
      <c r="P1" s="380"/>
      <c r="Q1" s="380"/>
      <c r="R1" s="380"/>
      <c r="S1" s="380"/>
      <c r="T1" s="380"/>
      <c r="U1" s="380"/>
      <c r="V1" s="380"/>
      <c r="W1" s="380"/>
    </row>
    <row r="2" spans="2:23" s="12" customFormat="1" ht="21.75" customHeight="1" x14ac:dyDescent="0.3">
      <c r="B2" s="456" t="s">
        <v>402</v>
      </c>
      <c r="C2" s="456"/>
      <c r="D2" s="551" t="s">
        <v>517</v>
      </c>
      <c r="E2" s="235"/>
      <c r="F2" s="70" t="s">
        <v>67</v>
      </c>
      <c r="G2" s="70" t="s">
        <v>438</v>
      </c>
      <c r="H2" s="70" t="s">
        <v>68</v>
      </c>
      <c r="K2" s="723" t="s">
        <v>541</v>
      </c>
      <c r="L2" s="723"/>
      <c r="M2" s="447"/>
      <c r="N2" s="447"/>
      <c r="O2" s="447"/>
    </row>
    <row r="3" spans="2:23" s="6" customFormat="1" ht="7.5" customHeight="1" x14ac:dyDescent="0.25">
      <c r="B3" s="448"/>
      <c r="K3" s="449"/>
      <c r="L3" s="449"/>
      <c r="M3" s="449"/>
      <c r="N3" s="449"/>
      <c r="O3" s="449"/>
    </row>
    <row r="4" spans="2:23" s="447" customFormat="1" ht="20.25" customHeight="1" x14ac:dyDescent="0.3">
      <c r="B4" s="724" t="s">
        <v>518</v>
      </c>
      <c r="C4" s="725"/>
      <c r="D4" s="725"/>
      <c r="E4" s="725"/>
      <c r="F4" s="725"/>
      <c r="G4" s="725"/>
      <c r="H4" s="725"/>
      <c r="I4" s="725"/>
      <c r="J4" s="725"/>
      <c r="K4" s="725"/>
      <c r="L4" s="726"/>
    </row>
    <row r="5" spans="2:23" s="6" customFormat="1" ht="7.5" customHeight="1" x14ac:dyDescent="0.25">
      <c r="B5" s="448"/>
      <c r="K5" s="449"/>
      <c r="L5" s="449"/>
      <c r="M5" s="449"/>
      <c r="N5" s="449"/>
      <c r="O5" s="449"/>
    </row>
    <row r="6" spans="2:23" s="21" customFormat="1" ht="71.25" customHeight="1" x14ac:dyDescent="0.25">
      <c r="B6" s="742" t="s">
        <v>754</v>
      </c>
      <c r="C6" s="743"/>
      <c r="D6" s="743"/>
      <c r="E6" s="743"/>
      <c r="F6" s="743"/>
      <c r="G6" s="743"/>
      <c r="H6" s="743"/>
      <c r="I6" s="743"/>
      <c r="J6" s="743"/>
      <c r="K6" s="743"/>
      <c r="L6" s="744"/>
      <c r="M6" s="450"/>
      <c r="N6" s="450"/>
      <c r="O6" s="450"/>
    </row>
    <row r="7" spans="2:23" s="6" customFormat="1" ht="9.75" customHeight="1" x14ac:dyDescent="0.25">
      <c r="B7" s="448"/>
      <c r="K7" s="449"/>
      <c r="L7" s="449"/>
      <c r="M7" s="449"/>
      <c r="N7" s="449"/>
      <c r="O7" s="449"/>
    </row>
    <row r="8" spans="2:23" s="20" customFormat="1" ht="18" customHeight="1" x14ac:dyDescent="0.25">
      <c r="B8" s="534" t="s">
        <v>403</v>
      </c>
      <c r="C8" s="534"/>
      <c r="D8" s="534"/>
      <c r="E8" s="534"/>
      <c r="F8" s="534"/>
      <c r="G8" s="534"/>
      <c r="H8" s="534"/>
      <c r="I8" s="534"/>
      <c r="J8" s="534"/>
      <c r="K8" s="534"/>
      <c r="L8" s="278" t="s">
        <v>364</v>
      </c>
    </row>
    <row r="9" spans="2:23" s="6" customFormat="1" ht="13.5" customHeight="1" x14ac:dyDescent="0.25"/>
    <row r="10" spans="2:23" s="6" customFormat="1" ht="260.10000000000002" customHeight="1" x14ac:dyDescent="0.25">
      <c r="L10" s="23"/>
    </row>
    <row r="11" spans="2:23" s="20" customFormat="1" ht="18" customHeight="1" x14ac:dyDescent="0.25">
      <c r="B11" s="534" t="s">
        <v>524</v>
      </c>
      <c r="C11" s="534"/>
      <c r="D11" s="534"/>
      <c r="E11" s="534"/>
      <c r="F11" s="534"/>
      <c r="G11" s="534"/>
      <c r="H11" s="534"/>
      <c r="I11" s="534"/>
      <c r="J11" s="534"/>
      <c r="K11" s="534"/>
      <c r="L11" s="278" t="s">
        <v>364</v>
      </c>
    </row>
    <row r="12" spans="2:23" s="17" customFormat="1" ht="6.75" customHeight="1" x14ac:dyDescent="0.25">
      <c r="B12" s="452"/>
      <c r="C12" s="453"/>
      <c r="D12" s="453"/>
      <c r="E12" s="454"/>
    </row>
    <row r="13" spans="2:23" s="13" customFormat="1" ht="61.5" customHeight="1" x14ac:dyDescent="0.25">
      <c r="B13" s="739" t="s">
        <v>757</v>
      </c>
      <c r="C13" s="740"/>
      <c r="D13" s="740"/>
      <c r="E13" s="740"/>
      <c r="F13" s="740"/>
      <c r="G13" s="740"/>
      <c r="H13" s="740"/>
      <c r="I13" s="740"/>
      <c r="J13" s="740"/>
      <c r="K13" s="740"/>
      <c r="L13" s="741"/>
    </row>
    <row r="14" spans="2:23" s="13" customFormat="1" ht="12.75" customHeight="1" x14ac:dyDescent="0.25">
      <c r="B14" s="455"/>
      <c r="C14" s="455"/>
      <c r="D14" s="455"/>
      <c r="E14" s="455"/>
      <c r="F14" s="455"/>
      <c r="G14" s="455"/>
      <c r="H14" s="455"/>
      <c r="I14" s="455"/>
      <c r="J14" s="455"/>
      <c r="K14" s="455"/>
      <c r="L14" s="455"/>
    </row>
    <row r="15" spans="2:23" s="47" customFormat="1" ht="18" customHeight="1" x14ac:dyDescent="0.25">
      <c r="B15" s="533" t="s">
        <v>458</v>
      </c>
      <c r="C15" s="533"/>
      <c r="D15" s="533"/>
      <c r="E15" s="533"/>
      <c r="F15" s="533"/>
      <c r="G15" s="533"/>
      <c r="H15" s="533"/>
      <c r="I15" s="533"/>
      <c r="J15" s="533"/>
      <c r="K15" s="533"/>
      <c r="L15" s="278" t="s">
        <v>364</v>
      </c>
    </row>
    <row r="16" spans="2:23" s="13" customFormat="1" ht="8.25" customHeight="1" x14ac:dyDescent="0.25">
      <c r="B16" s="455"/>
      <c r="C16" s="455"/>
      <c r="D16" s="455"/>
      <c r="E16" s="455"/>
      <c r="F16" s="455"/>
      <c r="G16" s="455"/>
      <c r="H16" s="455"/>
      <c r="I16" s="455"/>
      <c r="J16" s="455"/>
      <c r="K16" s="455"/>
      <c r="L16" s="455"/>
    </row>
    <row r="17" spans="2:12" s="13" customFormat="1" ht="115.5" customHeight="1" x14ac:dyDescent="0.3">
      <c r="B17" s="745" t="s">
        <v>758</v>
      </c>
      <c r="C17" s="745"/>
      <c r="D17" s="745"/>
      <c r="E17" s="745"/>
      <c r="F17" s="745"/>
      <c r="G17" s="457"/>
      <c r="H17" s="457"/>
      <c r="I17" s="457"/>
      <c r="J17" s="457"/>
      <c r="K17" s="457"/>
      <c r="L17" s="457"/>
    </row>
    <row r="18" spans="2:12" s="13" customFormat="1" ht="15.75" customHeight="1" x14ac:dyDescent="0.25">
      <c r="B18" s="455"/>
      <c r="C18" s="455"/>
      <c r="D18" s="455"/>
      <c r="E18" s="455"/>
      <c r="F18" s="455"/>
      <c r="G18" s="455"/>
      <c r="H18" s="455"/>
      <c r="I18" s="455"/>
      <c r="J18" s="455"/>
      <c r="K18" s="455"/>
      <c r="L18" s="455"/>
    </row>
    <row r="19" spans="2:12" s="47" customFormat="1" ht="18" customHeight="1" x14ac:dyDescent="0.25">
      <c r="B19" s="533" t="s">
        <v>459</v>
      </c>
      <c r="C19" s="533"/>
      <c r="D19" s="533"/>
      <c r="E19" s="533"/>
      <c r="F19" s="533"/>
      <c r="G19" s="533"/>
      <c r="H19" s="533"/>
      <c r="I19" s="533"/>
      <c r="J19" s="533"/>
      <c r="K19" s="533"/>
      <c r="L19" s="278" t="s">
        <v>364</v>
      </c>
    </row>
    <row r="20" spans="2:12" ht="9.75" customHeight="1" x14ac:dyDescent="0.25"/>
    <row r="21" spans="2:12" ht="15" customHeight="1" x14ac:dyDescent="0.25"/>
    <row r="22" spans="2:12" ht="15" customHeight="1" x14ac:dyDescent="0.25"/>
    <row r="23" spans="2:12" ht="15" customHeight="1" x14ac:dyDescent="0.25"/>
    <row r="24" spans="2:12" ht="15" customHeight="1" x14ac:dyDescent="0.25"/>
    <row r="25" spans="2:12" ht="15" customHeight="1" x14ac:dyDescent="0.25"/>
    <row r="26" spans="2:12" ht="15" customHeight="1" x14ac:dyDescent="0.25"/>
    <row r="27" spans="2:12" ht="15" customHeight="1" x14ac:dyDescent="0.25"/>
    <row r="28" spans="2:12" ht="15" customHeight="1" x14ac:dyDescent="0.25"/>
    <row r="29" spans="2:12" ht="15" customHeight="1" x14ac:dyDescent="0.25"/>
    <row r="30" spans="2:12" ht="15" customHeight="1" x14ac:dyDescent="0.25"/>
    <row r="31" spans="2:12" ht="15" customHeight="1" x14ac:dyDescent="0.25"/>
    <row r="32" spans="2:12" ht="15" customHeight="1" x14ac:dyDescent="0.25"/>
    <row r="33" spans="16:16" ht="15" customHeight="1" x14ac:dyDescent="0.25"/>
    <row r="34" spans="16:16" ht="15" customHeight="1" x14ac:dyDescent="0.25"/>
    <row r="35" spans="16:16" ht="9" customHeight="1" x14ac:dyDescent="0.25"/>
    <row r="37" spans="16:16" ht="15" x14ac:dyDescent="0.25">
      <c r="P37" s="54"/>
    </row>
    <row r="38" spans="16:16" ht="15" x14ac:dyDescent="0.25">
      <c r="P38" s="54"/>
    </row>
    <row r="39" spans="16:16" ht="15" x14ac:dyDescent="0.25">
      <c r="P39" s="54"/>
    </row>
    <row r="40" spans="16:16" ht="15" x14ac:dyDescent="0.25">
      <c r="P40" s="54"/>
    </row>
    <row r="41" spans="16:16" ht="15" x14ac:dyDescent="0.25">
      <c r="P41" s="54"/>
    </row>
    <row r="42" spans="16:16" ht="15" x14ac:dyDescent="0.25">
      <c r="P42" s="54"/>
    </row>
    <row r="43" spans="16:16" ht="15" x14ac:dyDescent="0.25">
      <c r="P43" s="54"/>
    </row>
    <row r="44" spans="16:16" ht="15" x14ac:dyDescent="0.25">
      <c r="P44" s="54"/>
    </row>
    <row r="45" spans="16:16" ht="15" x14ac:dyDescent="0.25">
      <c r="P45" s="54"/>
    </row>
    <row r="46" spans="16:16" ht="15" x14ac:dyDescent="0.25">
      <c r="P46" s="54"/>
    </row>
    <row r="47" spans="16:16" ht="15" x14ac:dyDescent="0.25">
      <c r="P47" s="54"/>
    </row>
    <row r="48" spans="16:16" ht="15" x14ac:dyDescent="0.25">
      <c r="P48" s="54"/>
    </row>
    <row r="49" spans="2:16" ht="15" x14ac:dyDescent="0.25">
      <c r="P49" s="54"/>
    </row>
    <row r="50" spans="2:16" ht="8.25" customHeight="1" x14ac:dyDescent="0.25">
      <c r="P50" s="54"/>
    </row>
    <row r="51" spans="2:16" ht="6.75" customHeight="1" x14ac:dyDescent="0.25">
      <c r="P51" s="54"/>
    </row>
    <row r="52" spans="2:16" s="47" customFormat="1" ht="18" customHeight="1" x14ac:dyDescent="0.25">
      <c r="B52" s="533" t="s">
        <v>681</v>
      </c>
      <c r="C52" s="533"/>
      <c r="D52" s="533"/>
      <c r="E52" s="533"/>
      <c r="F52" s="533"/>
      <c r="G52" s="533"/>
      <c r="H52" s="533"/>
      <c r="I52" s="533"/>
      <c r="J52" s="533"/>
      <c r="K52" s="533"/>
      <c r="L52" s="278" t="s">
        <v>364</v>
      </c>
      <c r="P52" s="54"/>
    </row>
    <row r="53" spans="2:16" ht="7.5" customHeight="1" x14ac:dyDescent="0.25">
      <c r="P53" s="54"/>
    </row>
    <row r="54" spans="2:16" ht="15" customHeight="1" x14ac:dyDescent="0.25">
      <c r="P54" s="54"/>
    </row>
    <row r="55" spans="2:16" ht="15" customHeight="1" x14ac:dyDescent="0.25">
      <c r="P55" s="54"/>
    </row>
    <row r="56" spans="2:16" ht="15" customHeight="1" x14ac:dyDescent="0.25">
      <c r="P56" s="54"/>
    </row>
    <row r="57" spans="2:16" ht="15" customHeight="1" x14ac:dyDescent="0.25">
      <c r="P57" s="54"/>
    </row>
    <row r="58" spans="2:16" ht="15" customHeight="1" x14ac:dyDescent="0.25">
      <c r="P58" s="54"/>
    </row>
    <row r="59" spans="2:16" ht="15" customHeight="1" x14ac:dyDescent="0.25">
      <c r="P59" s="54"/>
    </row>
    <row r="60" spans="2:16" ht="15" customHeight="1" x14ac:dyDescent="0.25">
      <c r="P60" s="54"/>
    </row>
    <row r="61" spans="2:16" ht="15" customHeight="1" x14ac:dyDescent="0.25">
      <c r="P61" s="54"/>
    </row>
    <row r="62" spans="2:16" ht="15" customHeight="1" x14ac:dyDescent="0.25">
      <c r="P62" s="54"/>
    </row>
    <row r="63" spans="2:16" ht="15" customHeight="1" x14ac:dyDescent="0.25"/>
    <row r="64" spans="2:16" ht="15" customHeight="1" x14ac:dyDescent="0.3"/>
    <row r="65" ht="15" customHeight="1" x14ac:dyDescent="0.3"/>
    <row r="66" ht="15" customHeight="1" x14ac:dyDescent="0.3"/>
    <row r="67" ht="15" customHeight="1" x14ac:dyDescent="0.3"/>
    <row r="68" ht="8.25" customHeight="1" x14ac:dyDescent="0.3"/>
    <row r="69" s="13" customFormat="1"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8.25" customHeight="1" x14ac:dyDescent="0.3"/>
    <row r="84" ht="15" customHeight="1" x14ac:dyDescent="0.3"/>
    <row r="85" ht="15" customHeight="1" x14ac:dyDescent="0.3"/>
    <row r="86" ht="15" customHeight="1" x14ac:dyDescent="0.3"/>
    <row r="99" ht="12" customHeight="1" x14ac:dyDescent="0.3"/>
  </sheetData>
  <sheetProtection password="CAAF" sheet="1" objects="1" scenarios="1"/>
  <mergeCells count="5">
    <mergeCell ref="K2:L2"/>
    <mergeCell ref="B13:L13"/>
    <mergeCell ref="B6:L6"/>
    <mergeCell ref="B4:L4"/>
    <mergeCell ref="B17:F17"/>
  </mergeCells>
  <hyperlinks>
    <hyperlink ref="L52" location="EQ5D_1!B2" tooltip="navigate to top of page" display="navigate to top of page"/>
    <hyperlink ref="L19" location="EQ5D_1!B2" tooltip="navigate to top of page" display="navigate to top of page"/>
    <hyperlink ref="L15" location="EQ5D_1!B2" tooltip="navigate to top of page" display="navigate to top of page"/>
    <hyperlink ref="L11" location="EQ5D_1!B2" tooltip="navigate to top of page" display="navigate to top of page"/>
    <hyperlink ref="L8" location="EQ5D_1!B2" tooltip="navigate to top of page" display="navigate to top of page"/>
    <hyperlink ref="D2" location="EQ5D_1!Print_Area" tooltip="click link to set print area" display="PRINT"/>
    <hyperlink ref="H2" location="Index!A1" tooltip="click link for index" display="Index"/>
    <hyperlink ref="F2" location="Cover!A1" tooltip="click link for cover page" display="Cover page"/>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249977111117893"/>
    <pageSetUpPr fitToPage="1"/>
  </sheetPr>
  <dimension ref="A1:P95"/>
  <sheetViews>
    <sheetView showGridLines="0" zoomScale="93" zoomScaleNormal="93" workbookViewId="0">
      <selection activeCell="O17" sqref="O17"/>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16384" width="9.109375" style="23"/>
  </cols>
  <sheetData>
    <row r="1" spans="2:16" s="381" customFormat="1" ht="6.75" customHeight="1" x14ac:dyDescent="0.2">
      <c r="B1" s="446" t="s">
        <v>8</v>
      </c>
      <c r="J1" s="381" t="e">
        <f>#REF!</f>
        <v>#REF!</v>
      </c>
      <c r="K1" s="380"/>
      <c r="L1" s="381" t="e">
        <f>#REF!</f>
        <v>#REF!</v>
      </c>
    </row>
    <row r="2" spans="2:16" s="12" customFormat="1" ht="21.75" customHeight="1" x14ac:dyDescent="0.3">
      <c r="B2" s="418" t="s">
        <v>402</v>
      </c>
      <c r="C2" s="418"/>
      <c r="D2" s="70" t="s">
        <v>517</v>
      </c>
      <c r="E2" s="235"/>
      <c r="F2" s="70" t="s">
        <v>67</v>
      </c>
      <c r="G2" s="70" t="s">
        <v>438</v>
      </c>
      <c r="H2" s="70" t="s">
        <v>68</v>
      </c>
      <c r="K2" s="723" t="s">
        <v>541</v>
      </c>
      <c r="L2" s="723"/>
      <c r="M2" s="447"/>
    </row>
    <row r="3" spans="2:16" s="12" customFormat="1" ht="9" customHeight="1" x14ac:dyDescent="0.3">
      <c r="B3" s="448"/>
      <c r="C3" s="6"/>
      <c r="D3" s="6"/>
      <c r="E3" s="6"/>
      <c r="F3" s="6"/>
      <c r="G3" s="6"/>
      <c r="H3" s="6"/>
      <c r="I3" s="6"/>
      <c r="J3" s="6"/>
      <c r="K3" s="449"/>
      <c r="L3" s="449"/>
      <c r="M3" s="447"/>
    </row>
    <row r="4" spans="2:16" s="12" customFormat="1" ht="20.25" customHeight="1" x14ac:dyDescent="0.3">
      <c r="B4" s="724" t="s">
        <v>518</v>
      </c>
      <c r="C4" s="725"/>
      <c r="D4" s="725"/>
      <c r="E4" s="725"/>
      <c r="F4" s="725"/>
      <c r="G4" s="725"/>
      <c r="H4" s="725"/>
      <c r="I4" s="725"/>
      <c r="J4" s="725"/>
      <c r="K4" s="725"/>
      <c r="L4" s="726"/>
      <c r="M4" s="447"/>
    </row>
    <row r="5" spans="2:16" s="6" customFormat="1" ht="12" customHeight="1" x14ac:dyDescent="0.25">
      <c r="B5" s="448"/>
      <c r="K5" s="449"/>
      <c r="L5" s="449"/>
      <c r="M5" s="449"/>
    </row>
    <row r="6" spans="2:16" s="47" customFormat="1" ht="18" customHeight="1" x14ac:dyDescent="0.25">
      <c r="B6" s="533" t="s">
        <v>457</v>
      </c>
      <c r="C6" s="533"/>
      <c r="D6" s="533"/>
      <c r="E6" s="533"/>
      <c r="F6" s="533"/>
      <c r="G6" s="533"/>
      <c r="H6" s="533"/>
      <c r="I6" s="533"/>
      <c r="J6" s="533"/>
      <c r="K6" s="533"/>
      <c r="L6" s="278" t="s">
        <v>364</v>
      </c>
    </row>
    <row r="7" spans="2:16" ht="13.5" customHeight="1" x14ac:dyDescent="0.25"/>
    <row r="8" spans="2:16" ht="15" customHeight="1" x14ac:dyDescent="0.25"/>
    <row r="9" spans="2:16" ht="15" customHeight="1" x14ac:dyDescent="0.25"/>
    <row r="10" spans="2:16" ht="15" customHeight="1" x14ac:dyDescent="0.25">
      <c r="P10" s="54"/>
    </row>
    <row r="11" spans="2:16" ht="15" customHeight="1" x14ac:dyDescent="0.25">
      <c r="P11" s="54"/>
    </row>
    <row r="12" spans="2:16" ht="15" customHeight="1" x14ac:dyDescent="0.25">
      <c r="P12" s="54"/>
    </row>
    <row r="13" spans="2:16" ht="15" customHeight="1" x14ac:dyDescent="0.25">
      <c r="P13" s="54"/>
    </row>
    <row r="14" spans="2:16" ht="15" customHeight="1" x14ac:dyDescent="0.25">
      <c r="P14" s="54"/>
    </row>
    <row r="15" spans="2:16" ht="15" customHeight="1" x14ac:dyDescent="0.25">
      <c r="P15" s="54"/>
    </row>
    <row r="16" spans="2:16" ht="15" customHeight="1" x14ac:dyDescent="0.25">
      <c r="P16" s="54"/>
    </row>
    <row r="17" spans="16:16" ht="15" customHeight="1" x14ac:dyDescent="0.25">
      <c r="P17" s="54"/>
    </row>
    <row r="18" spans="16:16" ht="15" customHeight="1" x14ac:dyDescent="0.25">
      <c r="P18" s="54"/>
    </row>
    <row r="19" spans="16:16" ht="15" customHeight="1" x14ac:dyDescent="0.25">
      <c r="P19" s="54"/>
    </row>
    <row r="20" spans="16:16" ht="15" customHeight="1" x14ac:dyDescent="0.25">
      <c r="P20" s="54"/>
    </row>
    <row r="21" spans="16:16" ht="14.25" customHeight="1" x14ac:dyDescent="0.3">
      <c r="P21" s="54"/>
    </row>
    <row r="22" spans="16:16" ht="15" customHeight="1" x14ac:dyDescent="0.3">
      <c r="P22" s="54"/>
    </row>
    <row r="23" spans="16:16" ht="15" customHeight="1" x14ac:dyDescent="0.3">
      <c r="P23" s="54"/>
    </row>
    <row r="24" spans="16:16" ht="15" customHeight="1" x14ac:dyDescent="0.3">
      <c r="P24" s="54"/>
    </row>
    <row r="25" spans="16:16" ht="15" customHeight="1" x14ac:dyDescent="0.3">
      <c r="P25" s="54"/>
    </row>
    <row r="26" spans="16:16" ht="15" customHeight="1" x14ac:dyDescent="0.3">
      <c r="P26" s="54"/>
    </row>
    <row r="27" spans="16:16" ht="15" customHeight="1" x14ac:dyDescent="0.3">
      <c r="P27" s="54"/>
    </row>
    <row r="28" spans="16:16" ht="15" customHeight="1" x14ac:dyDescent="0.3">
      <c r="P28" s="54"/>
    </row>
    <row r="29" spans="16:16" ht="15" customHeight="1" x14ac:dyDescent="0.3">
      <c r="P29" s="54"/>
    </row>
    <row r="30" spans="16:16" ht="15" customHeight="1" x14ac:dyDescent="0.3"/>
    <row r="31" spans="16:16" ht="15" customHeight="1" x14ac:dyDescent="0.3"/>
    <row r="32" spans="16:16" ht="15" customHeight="1" x14ac:dyDescent="0.3"/>
    <row r="33" spans="1:16" ht="15" customHeight="1" x14ac:dyDescent="0.3"/>
    <row r="34" spans="1:16" ht="15" customHeight="1" x14ac:dyDescent="0.3"/>
    <row r="35" spans="1:16" ht="21.75" customHeight="1" x14ac:dyDescent="0.3"/>
    <row r="36" spans="1:16" s="48" customFormat="1" ht="18" customHeight="1" x14ac:dyDescent="0.3">
      <c r="A36" s="47"/>
      <c r="B36" s="535" t="s">
        <v>456</v>
      </c>
      <c r="C36" s="535"/>
      <c r="D36" s="535"/>
      <c r="E36" s="535"/>
      <c r="F36" s="535"/>
      <c r="G36" s="535"/>
      <c r="H36" s="535"/>
      <c r="I36" s="535"/>
      <c r="J36" s="535"/>
      <c r="K36" s="535"/>
      <c r="L36" s="278" t="s">
        <v>364</v>
      </c>
    </row>
    <row r="37" spans="1:16" ht="14.25" customHeight="1" x14ac:dyDescent="0.3"/>
    <row r="38" spans="1:16" ht="15" customHeight="1" x14ac:dyDescent="0.3"/>
    <row r="39" spans="1:16" ht="15" customHeight="1" x14ac:dyDescent="0.3">
      <c r="P39" s="54"/>
    </row>
    <row r="40" spans="1:16" ht="15" customHeight="1" x14ac:dyDescent="0.3">
      <c r="P40" s="54"/>
    </row>
    <row r="41" spans="1:16" ht="15" customHeight="1" x14ac:dyDescent="0.3">
      <c r="P41" s="54"/>
    </row>
    <row r="42" spans="1:16" ht="15" customHeight="1" x14ac:dyDescent="0.3">
      <c r="P42" s="54"/>
    </row>
    <row r="43" spans="1:16" ht="15" customHeight="1" x14ac:dyDescent="0.3">
      <c r="P43" s="54"/>
    </row>
    <row r="44" spans="1:16" ht="15" customHeight="1" x14ac:dyDescent="0.3">
      <c r="P44" s="54"/>
    </row>
    <row r="45" spans="1:16" ht="15" customHeight="1" x14ac:dyDescent="0.3">
      <c r="P45" s="54"/>
    </row>
    <row r="46" spans="1:16" ht="15" customHeight="1" x14ac:dyDescent="0.3">
      <c r="P46" s="54"/>
    </row>
    <row r="47" spans="1:16" ht="15" customHeight="1" x14ac:dyDescent="0.3">
      <c r="P47" s="54"/>
    </row>
    <row r="48" spans="1:16" ht="15" customHeight="1" x14ac:dyDescent="0.3">
      <c r="P48" s="54"/>
    </row>
    <row r="49" spans="16:16" ht="15" customHeight="1" x14ac:dyDescent="0.3">
      <c r="P49" s="54"/>
    </row>
    <row r="50" spans="16:16" ht="15" customHeight="1" x14ac:dyDescent="0.3">
      <c r="P50" s="54"/>
    </row>
    <row r="51" spans="16:16" ht="13.5" customHeight="1" x14ac:dyDescent="0.3">
      <c r="P51" s="54"/>
    </row>
    <row r="52" spans="16:16" ht="15" customHeight="1" x14ac:dyDescent="0.3">
      <c r="P52" s="54"/>
    </row>
    <row r="53" spans="16:16" ht="15" customHeight="1" x14ac:dyDescent="0.3">
      <c r="P53" s="54"/>
    </row>
    <row r="54" spans="16:16" ht="15" customHeight="1" x14ac:dyDescent="0.3">
      <c r="P54" s="54"/>
    </row>
    <row r="55" spans="16:16" ht="15" customHeight="1" x14ac:dyDescent="0.3">
      <c r="P55" s="54"/>
    </row>
    <row r="56" spans="16:16" ht="15" customHeight="1" x14ac:dyDescent="0.3">
      <c r="P56" s="54"/>
    </row>
    <row r="57" spans="16:16" ht="15" customHeight="1" x14ac:dyDescent="0.3">
      <c r="P57" s="54"/>
    </row>
    <row r="58" spans="16:16" ht="15" customHeight="1" x14ac:dyDescent="0.3">
      <c r="P58" s="54"/>
    </row>
    <row r="59" spans="16:16" ht="15" customHeight="1" x14ac:dyDescent="0.3">
      <c r="P59" s="54"/>
    </row>
    <row r="60" spans="16:16" ht="15" customHeight="1" x14ac:dyDescent="0.3">
      <c r="P60" s="54"/>
    </row>
    <row r="61" spans="16:16" ht="15" customHeight="1" x14ac:dyDescent="0.3">
      <c r="P61" s="54"/>
    </row>
    <row r="62" spans="16:16" ht="15" customHeight="1" x14ac:dyDescent="0.3">
      <c r="P62" s="54"/>
    </row>
    <row r="63" spans="16:16" ht="15" customHeight="1" x14ac:dyDescent="0.3"/>
    <row r="64" spans="16:16" ht="15" customHeight="1" x14ac:dyDescent="0.3"/>
    <row r="65" spans="2:16" ht="15" customHeight="1" x14ac:dyDescent="0.3"/>
    <row r="66" spans="2:16" s="382" customFormat="1" ht="18" customHeight="1" x14ac:dyDescent="0.3">
      <c r="B66" s="535" t="s">
        <v>455</v>
      </c>
      <c r="C66" s="535"/>
      <c r="D66" s="535"/>
      <c r="E66" s="535"/>
      <c r="F66" s="535"/>
      <c r="G66" s="535"/>
      <c r="H66" s="535"/>
      <c r="I66" s="535"/>
      <c r="J66" s="535"/>
      <c r="K66" s="535"/>
      <c r="L66" s="278" t="s">
        <v>364</v>
      </c>
    </row>
    <row r="67" spans="2:16" ht="9" customHeight="1" x14ac:dyDescent="0.3"/>
    <row r="68" spans="2:16" ht="15" customHeight="1" x14ac:dyDescent="0.3"/>
    <row r="69" spans="2:16" ht="15" customHeight="1" x14ac:dyDescent="0.3">
      <c r="P69" s="54"/>
    </row>
    <row r="70" spans="2:16" ht="15" customHeight="1" x14ac:dyDescent="0.3">
      <c r="P70" s="54"/>
    </row>
    <row r="71" spans="2:16" ht="15" customHeight="1" x14ac:dyDescent="0.3">
      <c r="P71" s="54"/>
    </row>
    <row r="72" spans="2:16" ht="15" customHeight="1" x14ac:dyDescent="0.3">
      <c r="P72" s="54"/>
    </row>
    <row r="73" spans="2:16" ht="15" customHeight="1" x14ac:dyDescent="0.3">
      <c r="P73" s="54"/>
    </row>
    <row r="74" spans="2:16" ht="15" customHeight="1" x14ac:dyDescent="0.3">
      <c r="P74" s="54"/>
    </row>
    <row r="75" spans="2:16" ht="15" customHeight="1" x14ac:dyDescent="0.3">
      <c r="P75" s="54"/>
    </row>
    <row r="76" spans="2:16" ht="15" customHeight="1" x14ac:dyDescent="0.3">
      <c r="P76" s="54"/>
    </row>
    <row r="77" spans="2:16" ht="15" customHeight="1" x14ac:dyDescent="0.3">
      <c r="P77" s="54"/>
    </row>
    <row r="78" spans="2:16" ht="15" customHeight="1" x14ac:dyDescent="0.3">
      <c r="P78" s="54"/>
    </row>
    <row r="79" spans="2:16" ht="15" customHeight="1" x14ac:dyDescent="0.3">
      <c r="P79" s="54"/>
    </row>
    <row r="80" spans="2:16" ht="15" customHeight="1" x14ac:dyDescent="0.3">
      <c r="P80" s="54"/>
    </row>
    <row r="81" spans="16:16" ht="15" customHeight="1" x14ac:dyDescent="0.3">
      <c r="P81" s="54"/>
    </row>
    <row r="82" spans="16:16" ht="15" customHeight="1" x14ac:dyDescent="0.3">
      <c r="P82" s="54"/>
    </row>
    <row r="83" spans="16:16" ht="15" customHeight="1" x14ac:dyDescent="0.3">
      <c r="P83" s="54"/>
    </row>
    <row r="84" spans="16:16" ht="15" customHeight="1" x14ac:dyDescent="0.3">
      <c r="P84" s="54"/>
    </row>
    <row r="85" spans="16:16" ht="15" customHeight="1" x14ac:dyDescent="0.3">
      <c r="P85" s="54"/>
    </row>
    <row r="86" spans="16:16" ht="15" customHeight="1" x14ac:dyDescent="0.3">
      <c r="P86" s="54"/>
    </row>
    <row r="87" spans="16:16" ht="15" customHeight="1" x14ac:dyDescent="0.3">
      <c r="P87" s="54"/>
    </row>
    <row r="88" spans="16:16" ht="15" customHeight="1" x14ac:dyDescent="0.3">
      <c r="P88" s="54"/>
    </row>
    <row r="89" spans="16:16" ht="15" customHeight="1" x14ac:dyDescent="0.3"/>
    <row r="90" spans="16:16" ht="15" customHeight="1" x14ac:dyDescent="0.3"/>
    <row r="91" spans="16:16" ht="15" customHeight="1" x14ac:dyDescent="0.3"/>
    <row r="92" spans="16:16" ht="15" customHeight="1" x14ac:dyDescent="0.3"/>
    <row r="93" spans="16:16" ht="15" customHeight="1" x14ac:dyDescent="0.3"/>
    <row r="95" spans="16:16" ht="8.25" customHeight="1" x14ac:dyDescent="0.3"/>
  </sheetData>
  <sheetProtection password="CAAF" sheet="1" objects="1" scenarios="1"/>
  <mergeCells count="2">
    <mergeCell ref="B4:L4"/>
    <mergeCell ref="K2:L2"/>
  </mergeCells>
  <hyperlinks>
    <hyperlink ref="L36" location="EQ5D_2!B2" tooltip="navigate to top of page" display="navigate to top of page"/>
    <hyperlink ref="L66" location="EQ5D_2!B2" tooltip="navigate to top of page" display="navigate to top of page"/>
    <hyperlink ref="L6" location="EQ5D_2!B2" tooltip="navigate to top of page" display="navigate to top of page"/>
    <hyperlink ref="D2" location="EQ5D_2!Print_Area" tooltip="click link to set print area" display="PRINT"/>
    <hyperlink ref="H2" location="Index!A1" tooltip="click link for index" display="Index"/>
    <hyperlink ref="F2" location="Cover!A1" tooltip="click link for cover page" display="Cover page"/>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pageSetUpPr fitToPage="1"/>
  </sheetPr>
  <dimension ref="A1:R98"/>
  <sheetViews>
    <sheetView showGridLines="0" zoomScale="93" zoomScaleNormal="93" workbookViewId="0">
      <selection activeCell="O17" sqref="O17"/>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15" width="9.109375" style="23"/>
    <col min="16" max="16" width="9.44140625" style="23" customWidth="1"/>
    <col min="17" max="16384" width="9.109375" style="23"/>
  </cols>
  <sheetData>
    <row r="1" spans="1:16" s="381" customFormat="1" ht="6.75" customHeight="1" x14ac:dyDescent="0.2">
      <c r="B1" s="446" t="s">
        <v>8</v>
      </c>
      <c r="J1" s="381" t="e">
        <f>#REF!</f>
        <v>#REF!</v>
      </c>
      <c r="K1" s="380"/>
      <c r="L1" s="381" t="e">
        <f>#REF!</f>
        <v>#REF!</v>
      </c>
    </row>
    <row r="2" spans="1:16" s="12" customFormat="1" ht="21.75" customHeight="1" x14ac:dyDescent="0.3">
      <c r="B2" s="418" t="s">
        <v>402</v>
      </c>
      <c r="C2" s="418"/>
      <c r="D2" s="553" t="s">
        <v>517</v>
      </c>
      <c r="E2" s="552"/>
      <c r="F2" s="553" t="s">
        <v>67</v>
      </c>
      <c r="G2" s="70" t="s">
        <v>438</v>
      </c>
      <c r="H2" s="553" t="s">
        <v>68</v>
      </c>
      <c r="K2" s="723" t="s">
        <v>541</v>
      </c>
      <c r="L2" s="723"/>
      <c r="M2" s="447"/>
    </row>
    <row r="3" spans="1:16" s="12" customFormat="1" ht="9.75" customHeight="1" x14ac:dyDescent="0.3">
      <c r="B3" s="448"/>
      <c r="C3" s="6"/>
      <c r="D3" s="6"/>
      <c r="E3" s="6"/>
      <c r="F3" s="6"/>
      <c r="G3" s="6"/>
      <c r="H3" s="6"/>
      <c r="I3" s="6"/>
      <c r="J3" s="6"/>
      <c r="K3" s="449"/>
      <c r="L3" s="449"/>
      <c r="M3" s="447"/>
    </row>
    <row r="4" spans="1:16" s="12" customFormat="1" ht="21.75" customHeight="1" x14ac:dyDescent="0.3">
      <c r="B4" s="724" t="s">
        <v>518</v>
      </c>
      <c r="C4" s="725"/>
      <c r="D4" s="725"/>
      <c r="E4" s="725"/>
      <c r="F4" s="725"/>
      <c r="G4" s="725"/>
      <c r="H4" s="725"/>
      <c r="I4" s="725"/>
      <c r="J4" s="725"/>
      <c r="K4" s="725"/>
      <c r="L4" s="726"/>
      <c r="M4" s="447"/>
    </row>
    <row r="5" spans="1:16" s="6" customFormat="1" ht="10.5" customHeight="1" x14ac:dyDescent="0.25">
      <c r="B5" s="448"/>
      <c r="K5" s="449"/>
      <c r="L5" s="449"/>
      <c r="M5" s="449"/>
    </row>
    <row r="6" spans="1:16" s="47" customFormat="1" ht="18" customHeight="1" x14ac:dyDescent="0.25">
      <c r="A6" s="49"/>
      <c r="B6" s="533" t="s">
        <v>453</v>
      </c>
      <c r="C6" s="533"/>
      <c r="D6" s="533"/>
      <c r="E6" s="533"/>
      <c r="F6" s="533"/>
      <c r="G6" s="533"/>
      <c r="H6" s="533"/>
      <c r="I6" s="533"/>
      <c r="J6" s="533"/>
      <c r="K6" s="533"/>
      <c r="L6" s="278" t="s">
        <v>364</v>
      </c>
    </row>
    <row r="7" spans="1:16" ht="12" customHeight="1" x14ac:dyDescent="0.25"/>
    <row r="8" spans="1:16" ht="15" customHeight="1" x14ac:dyDescent="0.25">
      <c r="P8" s="54"/>
    </row>
    <row r="9" spans="1:16" ht="15" customHeight="1" x14ac:dyDescent="0.25">
      <c r="P9" s="54"/>
    </row>
    <row r="10" spans="1:16" ht="15" customHeight="1" x14ac:dyDescent="0.25">
      <c r="P10" s="54"/>
    </row>
    <row r="11" spans="1:16" ht="15" customHeight="1" x14ac:dyDescent="0.25">
      <c r="P11" s="54"/>
    </row>
    <row r="12" spans="1:16" ht="15" customHeight="1" x14ac:dyDescent="0.25">
      <c r="P12" s="54"/>
    </row>
    <row r="13" spans="1:16" ht="15" customHeight="1" x14ac:dyDescent="0.25">
      <c r="P13" s="54"/>
    </row>
    <row r="14" spans="1:16" ht="15" customHeight="1" x14ac:dyDescent="0.25">
      <c r="P14" s="54"/>
    </row>
    <row r="15" spans="1:16" ht="15" customHeight="1" x14ac:dyDescent="0.25">
      <c r="P15" s="54"/>
    </row>
    <row r="16" spans="1:16" ht="15" customHeight="1" x14ac:dyDescent="0.25">
      <c r="P16" s="54"/>
    </row>
    <row r="17" spans="16:16" ht="15" customHeight="1" x14ac:dyDescent="0.25">
      <c r="P17" s="54"/>
    </row>
    <row r="18" spans="16:16" ht="15" customHeight="1" x14ac:dyDescent="0.25">
      <c r="P18" s="54"/>
    </row>
    <row r="19" spans="16:16" ht="15" customHeight="1" x14ac:dyDescent="0.25">
      <c r="P19" s="54"/>
    </row>
    <row r="20" spans="16:16" ht="15" customHeight="1" x14ac:dyDescent="0.25">
      <c r="P20" s="54"/>
    </row>
    <row r="21" spans="16:16" ht="15" customHeight="1" x14ac:dyDescent="0.3">
      <c r="P21" s="54"/>
    </row>
    <row r="22" spans="16:16" ht="15" customHeight="1" x14ac:dyDescent="0.3">
      <c r="P22" s="54"/>
    </row>
    <row r="23" spans="16:16" ht="15" customHeight="1" x14ac:dyDescent="0.3"/>
    <row r="24" spans="16:16" ht="15" customHeight="1" x14ac:dyDescent="0.3"/>
    <row r="25" spans="16:16" ht="15" customHeight="1" x14ac:dyDescent="0.3"/>
    <row r="26" spans="16:16" ht="15" customHeight="1" x14ac:dyDescent="0.3"/>
    <row r="27" spans="16:16" ht="15" customHeight="1" x14ac:dyDescent="0.3"/>
    <row r="28" spans="16:16" ht="15" customHeight="1" x14ac:dyDescent="0.3"/>
    <row r="29" spans="16:16" ht="15" customHeight="1" x14ac:dyDescent="0.3">
      <c r="P29" s="54"/>
    </row>
    <row r="30" spans="16:16" ht="15" customHeight="1" x14ac:dyDescent="0.3">
      <c r="P30" s="54"/>
    </row>
    <row r="31" spans="16:16" ht="15" customHeight="1" x14ac:dyDescent="0.3">
      <c r="P31" s="54"/>
    </row>
    <row r="32" spans="16:16" ht="15" customHeight="1" x14ac:dyDescent="0.3"/>
    <row r="33" spans="1:12" ht="15" customHeight="1" x14ac:dyDescent="0.3"/>
    <row r="34" spans="1:12" ht="15" customHeight="1" x14ac:dyDescent="0.3"/>
    <row r="35" spans="1:12" ht="15" customHeight="1" x14ac:dyDescent="0.3"/>
    <row r="36" spans="1:12" ht="15" customHeight="1" x14ac:dyDescent="0.3"/>
    <row r="37" spans="1:12" ht="15" customHeight="1" x14ac:dyDescent="0.3"/>
    <row r="38" spans="1:12" ht="18" customHeight="1" x14ac:dyDescent="0.3">
      <c r="A38" s="13"/>
      <c r="B38" s="536" t="s">
        <v>454</v>
      </c>
      <c r="C38" s="536"/>
      <c r="D38" s="536"/>
      <c r="E38" s="536"/>
      <c r="F38" s="536"/>
      <c r="G38" s="536"/>
      <c r="H38" s="536"/>
      <c r="I38" s="536"/>
      <c r="J38" s="536"/>
      <c r="K38" s="536"/>
      <c r="L38" s="278" t="s">
        <v>364</v>
      </c>
    </row>
    <row r="48" spans="1:12" ht="9" customHeight="1" x14ac:dyDescent="0.3"/>
    <row r="49" spans="18:18" ht="9" customHeight="1" x14ac:dyDescent="0.3"/>
    <row r="54" spans="18:18" ht="18" customHeight="1" x14ac:dyDescent="0.3"/>
    <row r="56" spans="18:18" x14ac:dyDescent="0.3">
      <c r="R56" s="54"/>
    </row>
    <row r="57" spans="18:18" x14ac:dyDescent="0.3">
      <c r="R57" s="54"/>
    </row>
    <row r="58" spans="18:18" x14ac:dyDescent="0.3">
      <c r="R58" s="54"/>
    </row>
    <row r="59" spans="18:18" x14ac:dyDescent="0.3">
      <c r="R59" s="54"/>
    </row>
    <row r="60" spans="18:18" x14ac:dyDescent="0.3">
      <c r="R60" s="54"/>
    </row>
    <row r="61" spans="18:18" x14ac:dyDescent="0.3">
      <c r="R61" s="54"/>
    </row>
    <row r="62" spans="18:18" x14ac:dyDescent="0.3">
      <c r="R62" s="54"/>
    </row>
    <row r="63" spans="18:18" ht="15" customHeight="1" x14ac:dyDescent="0.3">
      <c r="R63" s="54"/>
    </row>
    <row r="64" spans="18:18" ht="9" customHeight="1" x14ac:dyDescent="0.3">
      <c r="R64" s="54"/>
    </row>
    <row r="65" spans="1:18" ht="9" customHeight="1" x14ac:dyDescent="0.3">
      <c r="R65" s="54"/>
    </row>
    <row r="66" spans="1:18" ht="15" customHeight="1" x14ac:dyDescent="0.3">
      <c r="R66" s="54"/>
    </row>
    <row r="67" spans="1:18" ht="15" customHeight="1" x14ac:dyDescent="0.3">
      <c r="R67" s="54"/>
    </row>
    <row r="68" spans="1:18" ht="15" customHeight="1" x14ac:dyDescent="0.3">
      <c r="P68" s="585"/>
      <c r="Q68" s="54"/>
    </row>
    <row r="69" spans="1:18" ht="15" customHeight="1" x14ac:dyDescent="0.3">
      <c r="P69" s="585"/>
      <c r="Q69" s="54"/>
    </row>
    <row r="70" spans="1:18" ht="15" customHeight="1" x14ac:dyDescent="0.3">
      <c r="A70" s="20"/>
      <c r="B70" s="534" t="s">
        <v>542</v>
      </c>
      <c r="C70" s="534"/>
      <c r="D70" s="534"/>
      <c r="E70" s="534"/>
      <c r="F70" s="534"/>
      <c r="G70" s="534"/>
      <c r="H70" s="534"/>
      <c r="I70" s="534"/>
      <c r="J70" s="534"/>
      <c r="K70" s="534"/>
      <c r="L70" s="278" t="s">
        <v>364</v>
      </c>
      <c r="P70" s="585"/>
      <c r="Q70" s="54"/>
    </row>
    <row r="71" spans="1:18" ht="10.5" customHeight="1" x14ac:dyDescent="0.3">
      <c r="P71" s="585"/>
      <c r="Q71" s="54"/>
    </row>
    <row r="72" spans="1:18" ht="15" customHeight="1" x14ac:dyDescent="0.3">
      <c r="P72" s="585"/>
      <c r="Q72" s="54"/>
    </row>
    <row r="73" spans="1:18" ht="15" customHeight="1" x14ac:dyDescent="0.3"/>
    <row r="74" spans="1:18" ht="15" customHeight="1" x14ac:dyDescent="0.3"/>
    <row r="75" spans="1:18" ht="15" customHeight="1" x14ac:dyDescent="0.3">
      <c r="R75" s="54"/>
    </row>
    <row r="76" spans="1:18" ht="15" customHeight="1" x14ac:dyDescent="0.3">
      <c r="R76" s="54"/>
    </row>
    <row r="77" spans="1:18" ht="15" customHeight="1" x14ac:dyDescent="0.3">
      <c r="R77" s="54"/>
    </row>
    <row r="78" spans="1:18" ht="15" customHeight="1" x14ac:dyDescent="0.3">
      <c r="R78" s="54"/>
    </row>
    <row r="79" spans="1:18" ht="15" customHeight="1" x14ac:dyDescent="0.3"/>
    <row r="80" spans="1:18" ht="15" customHeight="1" x14ac:dyDescent="0.3"/>
    <row r="81" ht="15" customHeight="1" x14ac:dyDescent="0.3"/>
    <row r="82" ht="15" customHeight="1" x14ac:dyDescent="0.3"/>
    <row r="83" ht="9" customHeight="1" x14ac:dyDescent="0.3"/>
    <row r="85" ht="16.5" customHeight="1" x14ac:dyDescent="0.3"/>
    <row r="98" ht="10.5" customHeight="1" x14ac:dyDescent="0.3"/>
  </sheetData>
  <sheetProtection password="CAAF" sheet="1" objects="1" scenarios="1"/>
  <mergeCells count="2">
    <mergeCell ref="B4:L4"/>
    <mergeCell ref="K2:L2"/>
  </mergeCells>
  <hyperlinks>
    <hyperlink ref="L38" location="EQ5D_3!B2" tooltip="navigate to top of page" display="navigate to top of page"/>
    <hyperlink ref="L70" location="EQ5D_3!B2" tooltip="navigate to top of page" display="navigate to top of page"/>
    <hyperlink ref="L6" location="EQ5D_3!B2" tooltip="navigate to top of page" display="navigate to top of page"/>
    <hyperlink ref="F2" location="Cover!A1" tooltip="click link for cover page" display="Cover page"/>
    <hyperlink ref="H2" location="Index!A1" tooltip="click link for index" display="Index"/>
    <hyperlink ref="D2" location="EQ5D_3!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B2:L36"/>
  <sheetViews>
    <sheetView showGridLines="0" topLeftCell="C1" zoomScaleNormal="100" workbookViewId="0">
      <selection activeCell="B4" sqref="B4:L8"/>
    </sheetView>
  </sheetViews>
  <sheetFormatPr defaultColWidth="9.109375" defaultRowHeight="14.4" x14ac:dyDescent="0.3"/>
  <cols>
    <col min="1" max="1" width="9.109375" style="4"/>
    <col min="2" max="2" width="20.6640625" style="4" customWidth="1"/>
    <col min="3" max="3" width="22.6640625" style="4" bestFit="1" customWidth="1"/>
    <col min="4" max="4" width="35" style="4" customWidth="1"/>
    <col min="5" max="9" width="14.6640625" style="219" customWidth="1"/>
    <col min="10" max="10" width="14.6640625" style="4" customWidth="1"/>
    <col min="11" max="11" width="21.33203125" style="223" customWidth="1"/>
    <col min="12" max="12" width="9.109375" style="224"/>
    <col min="13" max="16384" width="9.109375" style="4"/>
  </cols>
  <sheetData>
    <row r="2" spans="2:12" ht="15" x14ac:dyDescent="0.25">
      <c r="B2" s="212" t="s">
        <v>2</v>
      </c>
      <c r="C2" s="213"/>
      <c r="D2" s="213" t="s">
        <v>260</v>
      </c>
      <c r="E2" s="688" t="s">
        <v>277</v>
      </c>
      <c r="F2" s="689"/>
      <c r="G2" s="688" t="s">
        <v>278</v>
      </c>
      <c r="H2" s="689"/>
      <c r="I2" s="690" t="s">
        <v>118</v>
      </c>
      <c r="J2" s="689"/>
    </row>
    <row r="3" spans="2:12" ht="15" x14ac:dyDescent="0.25">
      <c r="B3" s="227"/>
      <c r="C3" s="167"/>
      <c r="D3" s="167"/>
      <c r="E3" s="205" t="s">
        <v>72</v>
      </c>
      <c r="F3" s="206" t="s">
        <v>282</v>
      </c>
      <c r="G3" s="205" t="s">
        <v>72</v>
      </c>
      <c r="H3" s="206" t="s">
        <v>283</v>
      </c>
      <c r="I3" s="218"/>
      <c r="J3" s="206"/>
      <c r="L3" s="225"/>
    </row>
    <row r="4" spans="2:12" s="221" customFormat="1" ht="15" x14ac:dyDescent="0.25">
      <c r="B4" s="228" t="s">
        <v>98</v>
      </c>
      <c r="C4" s="220"/>
      <c r="D4" s="220"/>
      <c r="E4" s="230">
        <v>21802</v>
      </c>
      <c r="F4" s="231">
        <f>E4/I4</f>
        <v>0.63254707401282384</v>
      </c>
      <c r="G4" s="230">
        <v>12665</v>
      </c>
      <c r="H4" s="231">
        <f>G4/I4</f>
        <v>0.36745292598717616</v>
      </c>
      <c r="I4" s="222">
        <f>E4+G4</f>
        <v>34467</v>
      </c>
      <c r="J4" s="231">
        <v>1</v>
      </c>
      <c r="K4" s="223"/>
      <c r="L4" s="226"/>
    </row>
    <row r="5" spans="2:12" x14ac:dyDescent="0.3">
      <c r="B5" s="683" t="s">
        <v>22</v>
      </c>
      <c r="C5" s="149" t="s">
        <v>23</v>
      </c>
      <c r="D5" s="684" t="s">
        <v>264</v>
      </c>
      <c r="E5" s="203">
        <v>2040</v>
      </c>
      <c r="F5" s="207">
        <f>E5/$E$10</f>
        <v>9.3569397302999721E-2</v>
      </c>
      <c r="G5" s="203">
        <v>1605</v>
      </c>
      <c r="H5" s="207">
        <f>G5/$G$10</f>
        <v>0.1267272009474931</v>
      </c>
      <c r="I5" s="204">
        <f>E5+G5</f>
        <v>3645</v>
      </c>
      <c r="J5" s="207">
        <f>I5/$I$10</f>
        <v>0.10575332927147707</v>
      </c>
    </row>
    <row r="6" spans="2:12" x14ac:dyDescent="0.3">
      <c r="B6" s="683"/>
      <c r="C6" s="149" t="s">
        <v>24</v>
      </c>
      <c r="D6" s="684"/>
      <c r="E6" s="203">
        <v>5154</v>
      </c>
      <c r="F6" s="207">
        <f>E6/$E$10</f>
        <v>0.23640033024493165</v>
      </c>
      <c r="G6" s="203">
        <v>2457</v>
      </c>
      <c r="H6" s="207">
        <f>G6/$G$10</f>
        <v>0.19399921042242399</v>
      </c>
      <c r="I6" s="204">
        <f t="shared" ref="I6:I9" si="0">E6+G6</f>
        <v>7611</v>
      </c>
      <c r="J6" s="207">
        <f t="shared" ref="J6:J9" si="1">I6/$I$10</f>
        <v>0.22081991470101836</v>
      </c>
    </row>
    <row r="7" spans="2:12" x14ac:dyDescent="0.3">
      <c r="B7" s="683"/>
      <c r="C7" s="149" t="s">
        <v>25</v>
      </c>
      <c r="D7" s="684"/>
      <c r="E7" s="203">
        <v>7824</v>
      </c>
      <c r="F7" s="207">
        <f>E7/$E$10</f>
        <v>0.35886615906797542</v>
      </c>
      <c r="G7" s="203">
        <v>3735</v>
      </c>
      <c r="H7" s="207">
        <f>G7/$G$10</f>
        <v>0.29490722463482039</v>
      </c>
      <c r="I7" s="204">
        <f t="shared" si="0"/>
        <v>11559</v>
      </c>
      <c r="J7" s="207">
        <f t="shared" si="1"/>
        <v>0.33536426146749065</v>
      </c>
    </row>
    <row r="8" spans="2:12" x14ac:dyDescent="0.3">
      <c r="B8" s="683"/>
      <c r="C8" s="149" t="s">
        <v>26</v>
      </c>
      <c r="D8" s="684"/>
      <c r="E8" s="203">
        <v>5633</v>
      </c>
      <c r="F8" s="207">
        <f>E8/$E$10</f>
        <v>0.25837079167048893</v>
      </c>
      <c r="G8" s="203">
        <v>3669</v>
      </c>
      <c r="H8" s="207">
        <f>G8/$G$10</f>
        <v>0.28969601263324124</v>
      </c>
      <c r="I8" s="204">
        <f t="shared" si="0"/>
        <v>9302</v>
      </c>
      <c r="J8" s="207">
        <f t="shared" si="1"/>
        <v>0.26988133577044709</v>
      </c>
    </row>
    <row r="9" spans="2:12" x14ac:dyDescent="0.3">
      <c r="B9" s="683"/>
      <c r="C9" s="149" t="s">
        <v>27</v>
      </c>
      <c r="D9" s="684"/>
      <c r="E9" s="203">
        <v>1151</v>
      </c>
      <c r="F9" s="207">
        <f>E9/$E$10</f>
        <v>5.2793321713604256E-2</v>
      </c>
      <c r="G9" s="203">
        <v>1199</v>
      </c>
      <c r="H9" s="207">
        <f>G9/$G$10</f>
        <v>9.4670351362021316E-2</v>
      </c>
      <c r="I9" s="204">
        <f t="shared" si="0"/>
        <v>2350</v>
      </c>
      <c r="J9" s="207">
        <f t="shared" si="1"/>
        <v>6.8181158789566834E-2</v>
      </c>
    </row>
    <row r="10" spans="2:12" ht="15" x14ac:dyDescent="0.25">
      <c r="B10" s="200"/>
      <c r="C10" s="177" t="s">
        <v>118</v>
      </c>
      <c r="D10" s="177"/>
      <c r="E10" s="208">
        <f t="shared" ref="E10:J10" si="2">SUM(E5:E9)</f>
        <v>21802</v>
      </c>
      <c r="F10" s="229">
        <f t="shared" si="2"/>
        <v>1</v>
      </c>
      <c r="G10" s="208">
        <f t="shared" si="2"/>
        <v>12665</v>
      </c>
      <c r="H10" s="229">
        <f t="shared" si="2"/>
        <v>1</v>
      </c>
      <c r="I10" s="214">
        <f t="shared" si="2"/>
        <v>34467</v>
      </c>
      <c r="J10" s="229">
        <f t="shared" si="2"/>
        <v>1</v>
      </c>
    </row>
    <row r="11" spans="2:12" x14ac:dyDescent="0.3">
      <c r="B11" s="685" t="s">
        <v>123</v>
      </c>
      <c r="C11" s="147" t="s">
        <v>4</v>
      </c>
      <c r="D11" s="686" t="s">
        <v>263</v>
      </c>
      <c r="E11" s="209">
        <v>12683</v>
      </c>
      <c r="F11" s="210">
        <f>E11/$E$13</f>
        <v>0.5817356205852674</v>
      </c>
      <c r="G11" s="209">
        <v>6897</v>
      </c>
      <c r="H11" s="210">
        <f>G11/$G$13</f>
        <v>0.54457165416502173</v>
      </c>
      <c r="I11" s="216">
        <f>E11+G11</f>
        <v>19580</v>
      </c>
      <c r="J11" s="210">
        <f>I11/$I$13</f>
        <v>0.56807961238285898</v>
      </c>
    </row>
    <row r="12" spans="2:12" x14ac:dyDescent="0.3">
      <c r="B12" s="685"/>
      <c r="C12" s="147" t="s">
        <v>5</v>
      </c>
      <c r="D12" s="686"/>
      <c r="E12" s="209">
        <v>9119</v>
      </c>
      <c r="F12" s="210">
        <f>E12/$E$13</f>
        <v>0.4182643794147326</v>
      </c>
      <c r="G12" s="209">
        <v>5768</v>
      </c>
      <c r="H12" s="210">
        <f>G12/$G$13</f>
        <v>0.45542834583497827</v>
      </c>
      <c r="I12" s="216">
        <f>E12+G12</f>
        <v>14887</v>
      </c>
      <c r="J12" s="210">
        <f>I12/$I$13</f>
        <v>0.43192038761714102</v>
      </c>
    </row>
    <row r="13" spans="2:12" ht="15" x14ac:dyDescent="0.25">
      <c r="B13" s="201"/>
      <c r="C13" s="177" t="s">
        <v>118</v>
      </c>
      <c r="D13" s="177"/>
      <c r="E13" s="208">
        <f t="shared" ref="E13:J13" si="3">SUM(E11:E12)</f>
        <v>21802</v>
      </c>
      <c r="F13" s="229">
        <f t="shared" si="3"/>
        <v>1</v>
      </c>
      <c r="G13" s="208">
        <f t="shared" si="3"/>
        <v>12665</v>
      </c>
      <c r="H13" s="229">
        <f t="shared" si="3"/>
        <v>1</v>
      </c>
      <c r="I13" s="214">
        <f t="shared" si="3"/>
        <v>34467</v>
      </c>
      <c r="J13" s="229">
        <f t="shared" si="3"/>
        <v>1</v>
      </c>
    </row>
    <row r="14" spans="2:12" x14ac:dyDescent="0.3">
      <c r="B14" s="683" t="s">
        <v>279</v>
      </c>
      <c r="C14" s="202" t="s">
        <v>95</v>
      </c>
      <c r="D14" s="687" t="s">
        <v>280</v>
      </c>
      <c r="E14" s="203">
        <v>13577</v>
      </c>
      <c r="F14" s="207">
        <f>E14/$E$17</f>
        <v>0.62274103293275851</v>
      </c>
      <c r="G14" s="203">
        <v>8119</v>
      </c>
      <c r="H14" s="207">
        <f>G14/$G$17</f>
        <v>0.6410580339518358</v>
      </c>
      <c r="I14" s="204">
        <f>E14+G14</f>
        <v>21696</v>
      </c>
      <c r="J14" s="207">
        <f>I14/$I$17</f>
        <v>0.62947166855252845</v>
      </c>
    </row>
    <row r="15" spans="2:12" x14ac:dyDescent="0.3">
      <c r="B15" s="683"/>
      <c r="C15" s="202" t="s">
        <v>96</v>
      </c>
      <c r="D15" s="687"/>
      <c r="E15" s="203">
        <v>1512</v>
      </c>
      <c r="F15" s="207">
        <f>E15/$E$17</f>
        <v>6.9351435648105683E-2</v>
      </c>
      <c r="G15" s="203">
        <v>807</v>
      </c>
      <c r="H15" s="207">
        <f>G15/$G$17</f>
        <v>6.3718910382945124E-2</v>
      </c>
      <c r="I15" s="204">
        <f t="shared" ref="I15:I16" si="4">E15+G15</f>
        <v>2319</v>
      </c>
      <c r="J15" s="207">
        <f t="shared" ref="J15:J16" si="5">I15/$I$17</f>
        <v>6.7281747758725738E-2</v>
      </c>
    </row>
    <row r="16" spans="2:12" x14ac:dyDescent="0.3">
      <c r="B16" s="683"/>
      <c r="C16" s="202" t="s">
        <v>97</v>
      </c>
      <c r="D16" s="687"/>
      <c r="E16" s="203">
        <v>6713</v>
      </c>
      <c r="F16" s="207">
        <f>E16/$E$17</f>
        <v>0.30790753141913585</v>
      </c>
      <c r="G16" s="203">
        <v>3739</v>
      </c>
      <c r="H16" s="207">
        <f>G16/$G$17</f>
        <v>0.29522305566521911</v>
      </c>
      <c r="I16" s="204">
        <f t="shared" si="4"/>
        <v>10452</v>
      </c>
      <c r="J16" s="207">
        <f t="shared" si="5"/>
        <v>0.30324658368874574</v>
      </c>
    </row>
    <row r="17" spans="2:10" ht="15" x14ac:dyDescent="0.25">
      <c r="B17" s="201"/>
      <c r="C17" s="177" t="s">
        <v>118</v>
      </c>
      <c r="D17" s="177"/>
      <c r="E17" s="208">
        <f t="shared" ref="E17:J17" si="6">SUM(E14:E16)</f>
        <v>21802</v>
      </c>
      <c r="F17" s="229">
        <f t="shared" si="6"/>
        <v>1</v>
      </c>
      <c r="G17" s="208">
        <f t="shared" si="6"/>
        <v>12665</v>
      </c>
      <c r="H17" s="229">
        <f t="shared" si="6"/>
        <v>1</v>
      </c>
      <c r="I17" s="214">
        <f t="shared" si="6"/>
        <v>34467</v>
      </c>
      <c r="J17" s="229">
        <f t="shared" si="6"/>
        <v>1</v>
      </c>
    </row>
    <row r="18" spans="2:10" x14ac:dyDescent="0.3">
      <c r="B18" s="685" t="s">
        <v>148</v>
      </c>
      <c r="C18" s="147" t="s">
        <v>149</v>
      </c>
      <c r="D18" s="686" t="s">
        <v>262</v>
      </c>
      <c r="E18" s="209">
        <v>16079</v>
      </c>
      <c r="F18" s="210">
        <f>E18/$E$21</f>
        <v>0.73750114668379052</v>
      </c>
      <c r="G18" s="209">
        <v>8702</v>
      </c>
      <c r="H18" s="210">
        <f>G18/$G$21</f>
        <v>0.68709040663245169</v>
      </c>
      <c r="I18" s="216">
        <f>E18+G18</f>
        <v>24781</v>
      </c>
      <c r="J18" s="210">
        <f>I18/$I$21</f>
        <v>0.71897757275074714</v>
      </c>
    </row>
    <row r="19" spans="2:10" x14ac:dyDescent="0.3">
      <c r="B19" s="685"/>
      <c r="C19" s="147" t="s">
        <v>154</v>
      </c>
      <c r="D19" s="686"/>
      <c r="E19" s="209">
        <v>478</v>
      </c>
      <c r="F19" s="210">
        <f>E19/$E$21</f>
        <v>2.192459407393817E-2</v>
      </c>
      <c r="G19" s="209">
        <v>591</v>
      </c>
      <c r="H19" s="210">
        <f>G19/$G$21</f>
        <v>4.6664034741413341E-2</v>
      </c>
      <c r="I19" s="216">
        <f t="shared" ref="I19:I20" si="7">E19+G19</f>
        <v>1069</v>
      </c>
      <c r="J19" s="210">
        <f t="shared" ref="J19:J20" si="8">I19/$I$21</f>
        <v>3.101517393448806E-2</v>
      </c>
    </row>
    <row r="20" spans="2:10" x14ac:dyDescent="0.3">
      <c r="B20" s="685"/>
      <c r="C20" s="147" t="s">
        <v>158</v>
      </c>
      <c r="D20" s="686"/>
      <c r="E20" s="209">
        <v>5245</v>
      </c>
      <c r="F20" s="210">
        <f>E20/$E$21</f>
        <v>0.24057425924227135</v>
      </c>
      <c r="G20" s="209">
        <v>3372</v>
      </c>
      <c r="H20" s="210">
        <f>G20/$G$21</f>
        <v>0.26624555862613503</v>
      </c>
      <c r="I20" s="216">
        <f t="shared" si="7"/>
        <v>8617</v>
      </c>
      <c r="J20" s="210">
        <f t="shared" si="8"/>
        <v>0.25000725331476487</v>
      </c>
    </row>
    <row r="21" spans="2:10" x14ac:dyDescent="0.3">
      <c r="B21" s="201"/>
      <c r="C21" s="177" t="s">
        <v>118</v>
      </c>
      <c r="D21" s="177"/>
      <c r="E21" s="208">
        <f t="shared" ref="E21:J21" si="9">SUM(E18:E20)</f>
        <v>21802</v>
      </c>
      <c r="F21" s="229">
        <f t="shared" si="9"/>
        <v>1</v>
      </c>
      <c r="G21" s="208">
        <f t="shared" si="9"/>
        <v>12665</v>
      </c>
      <c r="H21" s="229">
        <f t="shared" si="9"/>
        <v>1</v>
      </c>
      <c r="I21" s="214">
        <f t="shared" si="9"/>
        <v>34467</v>
      </c>
      <c r="J21" s="229">
        <f t="shared" si="9"/>
        <v>1</v>
      </c>
    </row>
    <row r="22" spans="2:10" x14ac:dyDescent="0.3">
      <c r="B22" s="683" t="s">
        <v>266</v>
      </c>
      <c r="C22" s="149" t="s">
        <v>163</v>
      </c>
      <c r="D22" s="684" t="s">
        <v>284</v>
      </c>
      <c r="E22" s="203">
        <v>2435</v>
      </c>
      <c r="F22" s="207">
        <f>E22/$E$27</f>
        <v>0.11168700119255114</v>
      </c>
      <c r="G22" s="203">
        <v>1101</v>
      </c>
      <c r="H22" s="207">
        <f>G22/$G$27</f>
        <v>8.6932491117252264E-2</v>
      </c>
      <c r="I22" s="204">
        <f>E22+G22</f>
        <v>3536</v>
      </c>
      <c r="J22" s="207">
        <f>I22/$I$27</f>
        <v>0.10259088403400354</v>
      </c>
    </row>
    <row r="23" spans="2:10" x14ac:dyDescent="0.3">
      <c r="B23" s="683"/>
      <c r="C23" s="149" t="s">
        <v>167</v>
      </c>
      <c r="D23" s="684"/>
      <c r="E23" s="203">
        <v>5149</v>
      </c>
      <c r="F23" s="207">
        <f>E23/$E$27</f>
        <v>0.23617099348683607</v>
      </c>
      <c r="G23" s="203">
        <v>2561</v>
      </c>
      <c r="H23" s="207">
        <f>G23/$G$27</f>
        <v>0.20221081721279116</v>
      </c>
      <c r="I23" s="204">
        <f t="shared" ref="I23:I26" si="10">E23+G23</f>
        <v>7710</v>
      </c>
      <c r="J23" s="207">
        <f t="shared" ref="J23:J26" si="11">I23/$I$27</f>
        <v>0.22369222734789798</v>
      </c>
    </row>
    <row r="24" spans="2:10" x14ac:dyDescent="0.3">
      <c r="B24" s="683"/>
      <c r="C24" s="149" t="s">
        <v>171</v>
      </c>
      <c r="D24" s="684"/>
      <c r="E24" s="203">
        <v>4482</v>
      </c>
      <c r="F24" s="207">
        <f>E24/$E$27</f>
        <v>0.2055774699568847</v>
      </c>
      <c r="G24" s="203">
        <v>2223</v>
      </c>
      <c r="H24" s="207">
        <f>G24/$G$27</f>
        <v>0.17552309514409792</v>
      </c>
      <c r="I24" s="204">
        <f t="shared" si="10"/>
        <v>6705</v>
      </c>
      <c r="J24" s="207">
        <f t="shared" si="11"/>
        <v>0.19453390199321088</v>
      </c>
    </row>
    <row r="25" spans="2:10" x14ac:dyDescent="0.3">
      <c r="B25" s="683"/>
      <c r="C25" s="149" t="s">
        <v>71</v>
      </c>
      <c r="D25" s="684"/>
      <c r="E25" s="203">
        <v>1045</v>
      </c>
      <c r="F25" s="207">
        <f>E25/$E$27</f>
        <v>4.7931382441977803E-2</v>
      </c>
      <c r="G25" s="203">
        <v>721</v>
      </c>
      <c r="H25" s="207">
        <f>G25/$G$27</f>
        <v>5.6928543229372283E-2</v>
      </c>
      <c r="I25" s="204">
        <f t="shared" si="10"/>
        <v>1766</v>
      </c>
      <c r="J25" s="207">
        <f t="shared" si="11"/>
        <v>5.1237415498882992E-2</v>
      </c>
    </row>
    <row r="26" spans="2:10" x14ac:dyDescent="0.3">
      <c r="B26" s="683"/>
      <c r="C26" s="149" t="s">
        <v>158</v>
      </c>
      <c r="D26" s="684"/>
      <c r="E26" s="203">
        <v>8691</v>
      </c>
      <c r="F26" s="207">
        <f>E26/$E$27</f>
        <v>0.39863315292175028</v>
      </c>
      <c r="G26" s="203">
        <v>6059</v>
      </c>
      <c r="H26" s="207">
        <f>G26/$G$27</f>
        <v>0.47840505329648636</v>
      </c>
      <c r="I26" s="204">
        <f t="shared" si="10"/>
        <v>14750</v>
      </c>
      <c r="J26" s="207">
        <f t="shared" si="11"/>
        <v>0.42794557112600456</v>
      </c>
    </row>
    <row r="27" spans="2:10" x14ac:dyDescent="0.3">
      <c r="B27" s="201"/>
      <c r="C27" s="177" t="s">
        <v>118</v>
      </c>
      <c r="D27" s="177"/>
      <c r="E27" s="208">
        <f t="shared" ref="E27:J27" si="12">SUM(E22:E26)</f>
        <v>21802</v>
      </c>
      <c r="F27" s="229">
        <f t="shared" si="12"/>
        <v>1</v>
      </c>
      <c r="G27" s="208">
        <f t="shared" si="12"/>
        <v>12665</v>
      </c>
      <c r="H27" s="229">
        <f t="shared" si="12"/>
        <v>1</v>
      </c>
      <c r="I27" s="214">
        <f t="shared" si="12"/>
        <v>34467</v>
      </c>
      <c r="J27" s="229">
        <f t="shared" si="12"/>
        <v>1</v>
      </c>
    </row>
    <row r="28" spans="2:10" ht="15" customHeight="1" x14ac:dyDescent="0.3">
      <c r="B28" s="685" t="s">
        <v>267</v>
      </c>
      <c r="C28" s="147" t="s">
        <v>28</v>
      </c>
      <c r="D28" s="686" t="s">
        <v>261</v>
      </c>
      <c r="E28" s="209">
        <v>5484</v>
      </c>
      <c r="F28" s="210">
        <f>E28/$E$33</f>
        <v>0.25153655627924043</v>
      </c>
      <c r="G28" s="209">
        <v>2328</v>
      </c>
      <c r="H28" s="210">
        <f>G28/$G$33</f>
        <v>0.18381365969206476</v>
      </c>
      <c r="I28" s="216">
        <f>E28+G28</f>
        <v>7812</v>
      </c>
      <c r="J28" s="210">
        <f>I28/$I$33</f>
        <v>0.2266515797719558</v>
      </c>
    </row>
    <row r="29" spans="2:10" x14ac:dyDescent="0.3">
      <c r="B29" s="685"/>
      <c r="C29" s="147">
        <v>2</v>
      </c>
      <c r="D29" s="686"/>
      <c r="E29" s="209">
        <v>5360</v>
      </c>
      <c r="F29" s="210">
        <f>E29/$E$33</f>
        <v>0.24584900467846987</v>
      </c>
      <c r="G29" s="209">
        <v>2730</v>
      </c>
      <c r="H29" s="210">
        <f>G29/$G$33</f>
        <v>0.21555467824713778</v>
      </c>
      <c r="I29" s="216">
        <f t="shared" ref="I29:I32" si="13">E29+G29</f>
        <v>8090</v>
      </c>
      <c r="J29" s="210">
        <f t="shared" ref="J29:J32" si="14">I29/$I$33</f>
        <v>0.23471726579046626</v>
      </c>
    </row>
    <row r="30" spans="2:10" x14ac:dyDescent="0.3">
      <c r="B30" s="685"/>
      <c r="C30" s="147">
        <v>3</v>
      </c>
      <c r="D30" s="686"/>
      <c r="E30" s="209">
        <v>4742</v>
      </c>
      <c r="F30" s="210">
        <f>E30/$E$33</f>
        <v>0.21750298137785523</v>
      </c>
      <c r="G30" s="209">
        <v>2649</v>
      </c>
      <c r="H30" s="210">
        <f>G30/$G$33</f>
        <v>0.20915909988156337</v>
      </c>
      <c r="I30" s="216">
        <f t="shared" si="13"/>
        <v>7391</v>
      </c>
      <c r="J30" s="210">
        <f t="shared" si="14"/>
        <v>0.21443699770795255</v>
      </c>
    </row>
    <row r="31" spans="2:10" x14ac:dyDescent="0.3">
      <c r="B31" s="685"/>
      <c r="C31" s="147">
        <v>4</v>
      </c>
      <c r="D31" s="686"/>
      <c r="E31" s="209">
        <v>3658</v>
      </c>
      <c r="F31" s="210">
        <f>E31/$E$33</f>
        <v>0.16778277222273186</v>
      </c>
      <c r="G31" s="209">
        <v>2609</v>
      </c>
      <c r="H31" s="210">
        <f>G31/$G$33</f>
        <v>0.206000789577576</v>
      </c>
      <c r="I31" s="216">
        <f t="shared" si="13"/>
        <v>6267</v>
      </c>
      <c r="J31" s="210">
        <f t="shared" si="14"/>
        <v>0.18182609452519802</v>
      </c>
    </row>
    <row r="32" spans="2:10" x14ac:dyDescent="0.3">
      <c r="B32" s="685"/>
      <c r="C32" s="147" t="s">
        <v>6</v>
      </c>
      <c r="D32" s="686"/>
      <c r="E32" s="209">
        <v>2558</v>
      </c>
      <c r="F32" s="210">
        <f>E32/$E$33</f>
        <v>0.11732868544170259</v>
      </c>
      <c r="G32" s="209">
        <v>2349</v>
      </c>
      <c r="H32" s="210">
        <f>G32/$G$33</f>
        <v>0.18547177260165812</v>
      </c>
      <c r="I32" s="216">
        <f t="shared" si="13"/>
        <v>4907</v>
      </c>
      <c r="J32" s="210">
        <f t="shared" si="14"/>
        <v>0.14236806220442744</v>
      </c>
    </row>
    <row r="33" spans="2:10" x14ac:dyDescent="0.3">
      <c r="B33" s="199"/>
      <c r="C33" s="144" t="s">
        <v>118</v>
      </c>
      <c r="D33" s="144"/>
      <c r="E33" s="211">
        <f t="shared" ref="E33:J33" si="15">SUM(E28:E32)</f>
        <v>21802</v>
      </c>
      <c r="F33" s="217">
        <f t="shared" si="15"/>
        <v>1</v>
      </c>
      <c r="G33" s="211">
        <f t="shared" si="15"/>
        <v>12665</v>
      </c>
      <c r="H33" s="217">
        <f t="shared" si="15"/>
        <v>1</v>
      </c>
      <c r="I33" s="215">
        <f t="shared" si="15"/>
        <v>34467</v>
      </c>
      <c r="J33" s="217">
        <f t="shared" si="15"/>
        <v>1</v>
      </c>
    </row>
    <row r="34" spans="2:10" ht="15" customHeight="1" x14ac:dyDescent="0.3">
      <c r="B34" s="683" t="s">
        <v>281</v>
      </c>
      <c r="C34" s="149">
        <v>2010</v>
      </c>
      <c r="D34" s="684" t="s">
        <v>285</v>
      </c>
      <c r="E34" s="203">
        <v>5968</v>
      </c>
      <c r="F34" s="207">
        <f>E34/$E$36</f>
        <v>0.4712198973549151</v>
      </c>
      <c r="G34" s="203">
        <v>10523</v>
      </c>
      <c r="H34" s="207">
        <f>G34/$G$36</f>
        <v>0.48266214108797356</v>
      </c>
      <c r="I34" s="204">
        <f>E34+G34</f>
        <v>16491</v>
      </c>
      <c r="J34" s="207">
        <f>I34/$I$36</f>
        <v>0.47845765514840283</v>
      </c>
    </row>
    <row r="35" spans="2:10" x14ac:dyDescent="0.3">
      <c r="B35" s="683"/>
      <c r="C35" s="149">
        <v>2011</v>
      </c>
      <c r="D35" s="684"/>
      <c r="E35" s="203">
        <v>6697</v>
      </c>
      <c r="F35" s="207">
        <f>E35/$E$36</f>
        <v>0.5287801026450849</v>
      </c>
      <c r="G35" s="203">
        <v>11279</v>
      </c>
      <c r="H35" s="207">
        <f>G35/$G$36</f>
        <v>0.51733785891202644</v>
      </c>
      <c r="I35" s="204">
        <f>E35+G35</f>
        <v>17976</v>
      </c>
      <c r="J35" s="207">
        <f>I35/$I$36</f>
        <v>0.52154234485159723</v>
      </c>
    </row>
    <row r="36" spans="2:10" x14ac:dyDescent="0.3">
      <c r="B36" s="199"/>
      <c r="C36" s="144" t="s">
        <v>118</v>
      </c>
      <c r="D36" s="144"/>
      <c r="E36" s="211">
        <f t="shared" ref="E36:J36" si="16">SUM(E34:E35)</f>
        <v>12665</v>
      </c>
      <c r="F36" s="217">
        <f t="shared" si="16"/>
        <v>1</v>
      </c>
      <c r="G36" s="211">
        <f t="shared" si="16"/>
        <v>21802</v>
      </c>
      <c r="H36" s="217">
        <f t="shared" si="16"/>
        <v>1</v>
      </c>
      <c r="I36" s="215">
        <f t="shared" si="16"/>
        <v>34467</v>
      </c>
      <c r="J36" s="217">
        <f t="shared" si="16"/>
        <v>1</v>
      </c>
    </row>
  </sheetData>
  <mergeCells count="17">
    <mergeCell ref="E2:F2"/>
    <mergeCell ref="G2:H2"/>
    <mergeCell ref="I2:J2"/>
    <mergeCell ref="B18:B20"/>
    <mergeCell ref="D18:D20"/>
    <mergeCell ref="B22:B26"/>
    <mergeCell ref="D22:D26"/>
    <mergeCell ref="B34:B35"/>
    <mergeCell ref="D34:D35"/>
    <mergeCell ref="B5:B9"/>
    <mergeCell ref="D5:D9"/>
    <mergeCell ref="B11:B12"/>
    <mergeCell ref="D11:D12"/>
    <mergeCell ref="B28:B32"/>
    <mergeCell ref="D28:D32"/>
    <mergeCell ref="B14:B16"/>
    <mergeCell ref="D14:D16"/>
  </mergeCells>
  <pageMargins left="0.70866141732283472" right="0.70866141732283472" top="0.74803149606299213" bottom="0.74803149606299213" header="0.31496062992125984" footer="0.31496062992125984"/>
  <pageSetup paperSize="9" scale="4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59999389629810485"/>
    <pageSetUpPr fitToPage="1"/>
  </sheetPr>
  <dimension ref="B1:M75"/>
  <sheetViews>
    <sheetView showGridLines="0" zoomScale="93" zoomScaleNormal="93" workbookViewId="0">
      <selection activeCell="O17" sqref="O17"/>
    </sheetView>
  </sheetViews>
  <sheetFormatPr defaultColWidth="9.109375" defaultRowHeight="14.4" x14ac:dyDescent="0.3"/>
  <cols>
    <col min="1" max="1" width="1.88671875" style="23" customWidth="1"/>
    <col min="2" max="4" width="19.6640625" style="23" customWidth="1"/>
    <col min="5" max="5" width="5.5546875" style="23" customWidth="1"/>
    <col min="6" max="6" width="14.44140625" style="23" customWidth="1"/>
    <col min="7" max="8" width="19.6640625" style="23" customWidth="1"/>
    <col min="9" max="9" width="11.109375" style="23" customWidth="1"/>
    <col min="10" max="11" width="19.6640625" style="23" customWidth="1"/>
    <col min="12" max="12" width="13.44140625" style="23" customWidth="1"/>
    <col min="13" max="13" width="2.44140625" style="23" customWidth="1"/>
    <col min="14" max="16384" width="9.109375" style="23"/>
  </cols>
  <sheetData>
    <row r="1" spans="2:13" s="12" customFormat="1" ht="21.75" customHeight="1" x14ac:dyDescent="0.3">
      <c r="B1" s="418" t="s">
        <v>300</v>
      </c>
      <c r="C1" s="418"/>
      <c r="D1" s="418"/>
      <c r="E1" s="551"/>
      <c r="F1" s="70" t="s">
        <v>517</v>
      </c>
      <c r="G1" s="70" t="s">
        <v>67</v>
      </c>
      <c r="H1" s="70" t="s">
        <v>438</v>
      </c>
      <c r="I1" s="70" t="s">
        <v>68</v>
      </c>
      <c r="K1" s="723" t="s">
        <v>541</v>
      </c>
      <c r="L1" s="723"/>
      <c r="M1" s="447"/>
    </row>
    <row r="2" spans="2:13" s="6" customFormat="1" ht="9" customHeight="1" x14ac:dyDescent="0.25">
      <c r="B2" s="448"/>
      <c r="K2" s="449"/>
      <c r="L2" s="449"/>
      <c r="M2" s="449"/>
    </row>
    <row r="3" spans="2:13" s="6" customFormat="1" ht="20.25" customHeight="1" x14ac:dyDescent="0.3">
      <c r="B3" s="724" t="s">
        <v>518</v>
      </c>
      <c r="C3" s="725"/>
      <c r="D3" s="725"/>
      <c r="E3" s="725"/>
      <c r="F3" s="725"/>
      <c r="G3" s="725"/>
      <c r="H3" s="725"/>
      <c r="I3" s="725"/>
      <c r="J3" s="725"/>
      <c r="K3" s="725"/>
      <c r="L3" s="726"/>
      <c r="M3" s="449"/>
    </row>
    <row r="4" spans="2:13" s="6" customFormat="1" ht="6" customHeight="1" x14ac:dyDescent="0.25">
      <c r="B4" s="448"/>
      <c r="K4" s="449"/>
      <c r="L4" s="449"/>
      <c r="M4" s="449"/>
    </row>
    <row r="5" spans="2:13" s="6" customFormat="1" ht="10.5" customHeight="1" x14ac:dyDescent="0.25">
      <c r="B5" s="448"/>
      <c r="K5" s="449"/>
      <c r="L5" s="449"/>
      <c r="M5" s="449"/>
    </row>
    <row r="6" spans="2:13" s="21" customFormat="1" ht="81" customHeight="1" x14ac:dyDescent="0.25">
      <c r="B6" s="742" t="s">
        <v>525</v>
      </c>
      <c r="C6" s="743"/>
      <c r="D6" s="743"/>
      <c r="E6" s="743"/>
      <c r="F6" s="743"/>
      <c r="G6" s="743"/>
      <c r="H6" s="743"/>
      <c r="I6" s="743"/>
      <c r="J6" s="743"/>
      <c r="K6" s="743"/>
      <c r="L6" s="744"/>
      <c r="M6" s="450"/>
    </row>
    <row r="7" spans="2:13" s="6" customFormat="1" ht="12.75" customHeight="1" x14ac:dyDescent="0.25">
      <c r="B7" s="448"/>
      <c r="K7" s="449"/>
      <c r="L7" s="449"/>
      <c r="M7" s="449"/>
    </row>
    <row r="8" spans="2:13" s="6" customFormat="1" ht="12.75" customHeight="1" x14ac:dyDescent="0.25">
      <c r="B8" s="448"/>
      <c r="K8" s="449"/>
      <c r="L8" s="449"/>
      <c r="M8" s="449"/>
    </row>
    <row r="9" spans="2:13" s="6" customFormat="1" ht="12.75" customHeight="1" x14ac:dyDescent="0.25">
      <c r="B9" s="448" t="s">
        <v>287</v>
      </c>
      <c r="K9" s="449"/>
      <c r="L9" s="449"/>
      <c r="M9" s="449"/>
    </row>
    <row r="10" spans="2:13" s="21" customFormat="1" ht="67.5" customHeight="1" x14ac:dyDescent="0.25">
      <c r="B10" s="747" t="s">
        <v>526</v>
      </c>
      <c r="C10" s="743"/>
      <c r="D10" s="743"/>
      <c r="E10" s="743"/>
      <c r="F10" s="743"/>
      <c r="G10" s="743"/>
      <c r="H10" s="743"/>
      <c r="I10" s="743"/>
      <c r="J10" s="743"/>
      <c r="K10" s="743"/>
      <c r="L10" s="744"/>
      <c r="M10" s="450"/>
    </row>
    <row r="11" spans="2:13" s="6" customFormat="1" ht="12.75" customHeight="1" x14ac:dyDescent="0.25">
      <c r="B11" s="448"/>
      <c r="K11" s="449"/>
      <c r="L11" s="449"/>
      <c r="M11" s="449"/>
    </row>
    <row r="12" spans="2:13" s="6" customFormat="1" ht="18.75" customHeight="1" x14ac:dyDescent="0.25">
      <c r="B12" s="537" t="s">
        <v>365</v>
      </c>
      <c r="C12" s="514"/>
      <c r="D12" s="514"/>
      <c r="E12" s="514"/>
      <c r="F12" s="514"/>
      <c r="G12" s="514"/>
      <c r="H12" s="514"/>
      <c r="I12" s="514"/>
      <c r="J12" s="514"/>
      <c r="K12" s="514"/>
      <c r="L12" s="278" t="s">
        <v>364</v>
      </c>
      <c r="M12" s="449"/>
    </row>
    <row r="13" spans="2:13" s="6" customFormat="1" ht="12.75" customHeight="1" x14ac:dyDescent="0.25">
      <c r="B13" s="459"/>
      <c r="K13" s="449"/>
      <c r="L13" s="449"/>
      <c r="M13" s="449"/>
    </row>
    <row r="16" spans="2:13" x14ac:dyDescent="0.3">
      <c r="B16" s="448"/>
      <c r="C16" s="6"/>
      <c r="D16" s="6"/>
      <c r="F16" s="54"/>
    </row>
    <row r="17" spans="2:12" x14ac:dyDescent="0.3">
      <c r="B17" s="586"/>
      <c r="C17" s="13"/>
      <c r="D17" s="13"/>
      <c r="E17" s="587"/>
      <c r="F17" s="588"/>
    </row>
    <row r="18" spans="2:12" x14ac:dyDescent="0.3">
      <c r="F18" s="54"/>
    </row>
    <row r="19" spans="2:12" x14ac:dyDescent="0.3">
      <c r="B19" s="460"/>
      <c r="C19" s="461" t="s">
        <v>79</v>
      </c>
      <c r="D19" s="461" t="s">
        <v>80</v>
      </c>
      <c r="E19" s="460"/>
      <c r="F19" s="462" t="s">
        <v>289</v>
      </c>
    </row>
    <row r="20" spans="2:12" x14ac:dyDescent="0.3">
      <c r="B20" s="6" t="s">
        <v>81</v>
      </c>
      <c r="C20" s="236">
        <v>26.942355889724311</v>
      </c>
      <c r="D20" s="237">
        <v>50.375939849624061</v>
      </c>
      <c r="F20" s="233">
        <f>C20-D20</f>
        <v>-23.43358395989975</v>
      </c>
    </row>
    <row r="21" spans="2:12" x14ac:dyDescent="0.3">
      <c r="B21" s="6" t="s">
        <v>82</v>
      </c>
      <c r="C21" s="236">
        <v>33.928571428571431</v>
      </c>
      <c r="D21" s="237">
        <v>40.062111801242231</v>
      </c>
      <c r="F21" s="233">
        <f t="shared" ref="F21:F25" si="0">C21-D21</f>
        <v>-6.1335403726708009</v>
      </c>
    </row>
    <row r="22" spans="2:12" x14ac:dyDescent="0.3">
      <c r="B22" s="6" t="s">
        <v>83</v>
      </c>
      <c r="C22" s="236">
        <v>37.235116044399597</v>
      </c>
      <c r="D22" s="237">
        <v>36.125126135216952</v>
      </c>
      <c r="F22" s="233">
        <f t="shared" si="0"/>
        <v>1.1099899091826444</v>
      </c>
    </row>
    <row r="23" spans="2:12" x14ac:dyDescent="0.3">
      <c r="B23" s="6" t="s">
        <v>84</v>
      </c>
      <c r="C23" s="236">
        <v>28.911564625850339</v>
      </c>
      <c r="D23" s="237">
        <v>24.149659863945576</v>
      </c>
      <c r="F23" s="233">
        <f t="shared" si="0"/>
        <v>4.7619047619047628</v>
      </c>
    </row>
    <row r="24" spans="2:12" x14ac:dyDescent="0.3">
      <c r="B24" s="238" t="s">
        <v>85</v>
      </c>
      <c r="C24" s="239">
        <v>22.368421052631579</v>
      </c>
      <c r="D24" s="239">
        <v>19.736842105263158</v>
      </c>
      <c r="F24" s="233">
        <f t="shared" si="0"/>
        <v>2.6315789473684212</v>
      </c>
    </row>
    <row r="25" spans="2:12" x14ac:dyDescent="0.3">
      <c r="B25" s="376" t="s">
        <v>86</v>
      </c>
      <c r="C25" s="239">
        <v>31.202600216684722</v>
      </c>
      <c r="D25" s="239">
        <v>40.08667388949079</v>
      </c>
      <c r="E25" s="379"/>
      <c r="F25" s="378">
        <f t="shared" si="0"/>
        <v>-8.8840736728060676</v>
      </c>
    </row>
    <row r="32" spans="2:12" ht="73.5" customHeight="1" x14ac:dyDescent="0.3">
      <c r="B32" s="746" t="s">
        <v>543</v>
      </c>
      <c r="C32" s="746"/>
      <c r="D32" s="746"/>
      <c r="E32" s="746"/>
      <c r="F32" s="746"/>
      <c r="G32" s="746"/>
      <c r="H32" s="746"/>
      <c r="I32" s="746"/>
      <c r="J32" s="746"/>
      <c r="K32" s="746"/>
      <c r="L32" s="746"/>
    </row>
    <row r="34" spans="2:12" ht="17.25" customHeight="1" x14ac:dyDescent="0.3">
      <c r="B34" s="537" t="s">
        <v>288</v>
      </c>
      <c r="C34" s="514"/>
      <c r="D34" s="514"/>
      <c r="E34" s="514"/>
      <c r="F34" s="514"/>
      <c r="G34" s="514"/>
      <c r="H34" s="514"/>
      <c r="I34" s="514"/>
      <c r="J34" s="514"/>
      <c r="K34" s="514"/>
      <c r="L34" s="278" t="s">
        <v>364</v>
      </c>
    </row>
    <row r="35" spans="2:12" x14ac:dyDescent="0.3">
      <c r="B35" s="459"/>
    </row>
    <row r="37" spans="2:12" x14ac:dyDescent="0.3">
      <c r="B37" s="448"/>
      <c r="C37" s="6"/>
      <c r="D37" s="6"/>
    </row>
    <row r="38" spans="2:12" x14ac:dyDescent="0.3">
      <c r="B38" s="586" t="s">
        <v>288</v>
      </c>
      <c r="C38" s="13"/>
      <c r="D38" s="13"/>
      <c r="E38" s="587"/>
      <c r="F38" s="588"/>
    </row>
    <row r="40" spans="2:12" x14ac:dyDescent="0.3">
      <c r="B40" s="460"/>
      <c r="C40" s="461" t="s">
        <v>79</v>
      </c>
      <c r="D40" s="461" t="s">
        <v>80</v>
      </c>
      <c r="E40" s="460"/>
      <c r="F40" s="462" t="s">
        <v>289</v>
      </c>
    </row>
    <row r="41" spans="2:12" x14ac:dyDescent="0.3">
      <c r="B41" s="6" t="s">
        <v>87</v>
      </c>
      <c r="C41" s="236">
        <v>67.400000000000006</v>
      </c>
      <c r="D41" s="237">
        <v>70.8</v>
      </c>
      <c r="F41" s="233">
        <f>C41-D41</f>
        <v>-3.3999999999999915</v>
      </c>
    </row>
    <row r="42" spans="2:12" x14ac:dyDescent="0.3">
      <c r="B42" s="6" t="s">
        <v>88</v>
      </c>
      <c r="C42" s="236">
        <v>84.6</v>
      </c>
      <c r="D42" s="237">
        <v>92.1</v>
      </c>
      <c r="F42" s="233">
        <f t="shared" ref="F42:F46" si="1">C42-D42</f>
        <v>-7.5</v>
      </c>
    </row>
    <row r="43" spans="2:12" x14ac:dyDescent="0.3">
      <c r="B43" s="6" t="s">
        <v>89</v>
      </c>
      <c r="C43" s="236">
        <v>56.8</v>
      </c>
      <c r="D43" s="237">
        <v>73.5</v>
      </c>
      <c r="F43" s="233">
        <f t="shared" si="1"/>
        <v>-16.700000000000003</v>
      </c>
    </row>
    <row r="44" spans="2:12" x14ac:dyDescent="0.3">
      <c r="B44" s="6" t="s">
        <v>290</v>
      </c>
      <c r="C44" s="236">
        <v>51.9</v>
      </c>
      <c r="D44" s="237">
        <v>50.6</v>
      </c>
      <c r="F44" s="233">
        <f t="shared" si="1"/>
        <v>1.2999999999999972</v>
      </c>
    </row>
    <row r="45" spans="2:12" x14ac:dyDescent="0.3">
      <c r="B45" s="238" t="s">
        <v>291</v>
      </c>
      <c r="C45" s="239">
        <v>57</v>
      </c>
      <c r="D45" s="239">
        <v>71.900000000000006</v>
      </c>
      <c r="F45" s="233">
        <f t="shared" si="1"/>
        <v>-14.900000000000006</v>
      </c>
    </row>
    <row r="46" spans="2:12" x14ac:dyDescent="0.3">
      <c r="B46" s="376" t="s">
        <v>86</v>
      </c>
      <c r="C46" s="239">
        <v>31.202600216684722</v>
      </c>
      <c r="D46" s="239">
        <v>40.08667388949079</v>
      </c>
      <c r="E46" s="379"/>
      <c r="F46" s="378">
        <f t="shared" si="1"/>
        <v>-8.8840736728060676</v>
      </c>
    </row>
    <row r="51" spans="2:12" x14ac:dyDescent="0.3">
      <c r="B51" s="6"/>
      <c r="C51" s="6"/>
      <c r="D51" s="6"/>
    </row>
    <row r="52" spans="2:12" x14ac:dyDescent="0.3">
      <c r="B52" s="6"/>
      <c r="C52" s="6"/>
      <c r="D52" s="6"/>
    </row>
    <row r="53" spans="2:12" ht="81.75" customHeight="1" x14ac:dyDescent="0.3">
      <c r="B53" s="746" t="s">
        <v>527</v>
      </c>
      <c r="C53" s="746"/>
      <c r="D53" s="746"/>
      <c r="E53" s="746"/>
      <c r="F53" s="746"/>
      <c r="G53" s="746"/>
      <c r="H53" s="746"/>
      <c r="I53" s="746"/>
      <c r="J53" s="746"/>
      <c r="K53" s="746"/>
      <c r="L53" s="746"/>
    </row>
    <row r="54" spans="2:12" x14ac:dyDescent="0.3">
      <c r="B54" s="6"/>
      <c r="C54" s="6"/>
      <c r="D54" s="6"/>
    </row>
    <row r="55" spans="2:12" ht="17.25" customHeight="1" x14ac:dyDescent="0.3">
      <c r="B55" s="537" t="s">
        <v>460</v>
      </c>
      <c r="C55" s="514"/>
      <c r="D55" s="514"/>
      <c r="E55" s="514"/>
      <c r="F55" s="514"/>
      <c r="G55" s="514"/>
      <c r="H55" s="514"/>
      <c r="I55" s="514"/>
      <c r="J55" s="514"/>
      <c r="K55" s="514"/>
      <c r="L55" s="278" t="s">
        <v>364</v>
      </c>
    </row>
    <row r="56" spans="2:12" x14ac:dyDescent="0.3">
      <c r="B56" s="6"/>
      <c r="C56" s="6"/>
      <c r="D56" s="6"/>
    </row>
    <row r="57" spans="2:12" x14ac:dyDescent="0.3">
      <c r="B57" s="6"/>
      <c r="C57" s="6"/>
      <c r="D57" s="6"/>
    </row>
    <row r="58" spans="2:12" x14ac:dyDescent="0.3">
      <c r="B58" s="448"/>
      <c r="C58" s="6"/>
      <c r="D58" s="6"/>
    </row>
    <row r="59" spans="2:12" x14ac:dyDescent="0.3">
      <c r="B59" s="586"/>
      <c r="C59" s="586"/>
      <c r="D59" s="586"/>
    </row>
    <row r="61" spans="2:12" x14ac:dyDescent="0.3">
      <c r="B61" s="463"/>
      <c r="C61" s="464" t="s">
        <v>79</v>
      </c>
      <c r="D61" s="464" t="s">
        <v>80</v>
      </c>
    </row>
    <row r="62" spans="2:12" x14ac:dyDescent="0.3">
      <c r="B62" s="376" t="s">
        <v>92</v>
      </c>
      <c r="C62" s="377">
        <v>41.3</v>
      </c>
      <c r="D62" s="377">
        <v>59.8</v>
      </c>
    </row>
    <row r="75" spans="2:12" ht="75.75" customHeight="1" x14ac:dyDescent="0.3">
      <c r="B75" s="746" t="s">
        <v>682</v>
      </c>
      <c r="C75" s="746"/>
      <c r="D75" s="746"/>
      <c r="E75" s="746"/>
      <c r="F75" s="746"/>
      <c r="G75" s="746"/>
      <c r="H75" s="746"/>
      <c r="I75" s="746"/>
      <c r="J75" s="746"/>
      <c r="K75" s="746"/>
      <c r="L75" s="746"/>
    </row>
  </sheetData>
  <sheetProtection password="CAAF" sheet="1" objects="1" scenarios="1"/>
  <mergeCells count="7">
    <mergeCell ref="K1:L1"/>
    <mergeCell ref="B75:L75"/>
    <mergeCell ref="B10:L10"/>
    <mergeCell ref="B3:L3"/>
    <mergeCell ref="B6:L6"/>
    <mergeCell ref="B32:L32"/>
    <mergeCell ref="B53:L53"/>
  </mergeCells>
  <hyperlinks>
    <hyperlink ref="L12" location="HSE!B1" tooltip="navigate to top of page" display="navigate to top of page"/>
    <hyperlink ref="F1" location="HSE!Print_Area" tooltip="click link to set print area" display="PRINT"/>
    <hyperlink ref="I1" location="Index!A1" tooltip="click link for index" display="Index"/>
    <hyperlink ref="G1" location="Cover!A1" tooltip="click link for cover page" display="Cover page"/>
    <hyperlink ref="B3" location="'DATA LIMITATIONS'!A1" display="Data limitations"/>
    <hyperlink ref="B3:L3" location="'Data Limitations'!A1" tooltip="Data limitations" display="*Caution is required in interpretation of this data -please click DATA LIMITATIONS to see further information on this"/>
    <hyperlink ref="L34" location="HSE!B1" tooltip="navigate to top of page" display="navigate to top of page"/>
    <hyperlink ref="L55" location="HSE!B1" tooltip="navigate to top of page" display="navigate to top of page"/>
    <hyperlink ref="H1" location="Introduction!A1" tooltip="Introduction" display="Introduction"/>
  </hyperlinks>
  <pageMargins left="0.11811023622047245" right="0.11811023622047245" top="0.15748031496062992" bottom="0.15748031496062992" header="0" footer="0"/>
  <pageSetup paperSize="9" scale="5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pageSetUpPr fitToPage="1"/>
  </sheetPr>
  <dimension ref="A1:M111"/>
  <sheetViews>
    <sheetView showGridLines="0" zoomScale="93" zoomScaleNormal="93" workbookViewId="0">
      <selection activeCell="O17" sqref="O17"/>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2" style="23" customWidth="1"/>
    <col min="14" max="16384" width="9.109375" style="23"/>
  </cols>
  <sheetData>
    <row r="1" spans="2:13" s="381" customFormat="1" ht="6.75" customHeight="1" x14ac:dyDescent="0.2">
      <c r="B1" s="446" t="s">
        <v>8</v>
      </c>
      <c r="F1" s="465"/>
      <c r="G1" s="465"/>
      <c r="H1" s="465"/>
      <c r="J1" s="381" t="e">
        <f>#REF!</f>
        <v>#REF!</v>
      </c>
      <c r="K1" s="380"/>
      <c r="L1" s="381" t="e">
        <f>#REF!</f>
        <v>#REF!</v>
      </c>
    </row>
    <row r="2" spans="2:13" s="12" customFormat="1" ht="21.75" customHeight="1" x14ac:dyDescent="0.3">
      <c r="B2" s="418" t="s">
        <v>404</v>
      </c>
      <c r="C2" s="418"/>
      <c r="D2" s="553" t="s">
        <v>517</v>
      </c>
      <c r="E2" s="552"/>
      <c r="F2" s="553" t="s">
        <v>67</v>
      </c>
      <c r="G2" s="70" t="s">
        <v>438</v>
      </c>
      <c r="H2" s="553" t="s">
        <v>68</v>
      </c>
      <c r="K2" s="723" t="s">
        <v>541</v>
      </c>
      <c r="L2" s="723"/>
      <c r="M2" s="447"/>
    </row>
    <row r="3" spans="2:13" s="6" customFormat="1" ht="6" customHeight="1" x14ac:dyDescent="0.25">
      <c r="B3" s="448"/>
      <c r="K3" s="449"/>
      <c r="L3" s="449"/>
      <c r="M3" s="449"/>
    </row>
    <row r="4" spans="2:13" s="6" customFormat="1" ht="18.75" customHeight="1" x14ac:dyDescent="0.3">
      <c r="B4" s="724" t="s">
        <v>518</v>
      </c>
      <c r="C4" s="725"/>
      <c r="D4" s="725"/>
      <c r="E4" s="725"/>
      <c r="F4" s="725"/>
      <c r="G4" s="725"/>
      <c r="H4" s="725"/>
      <c r="I4" s="725"/>
      <c r="J4" s="725"/>
      <c r="K4" s="725"/>
      <c r="L4" s="726"/>
      <c r="M4" s="449"/>
    </row>
    <row r="5" spans="2:13" s="6" customFormat="1" ht="8.25" customHeight="1" x14ac:dyDescent="0.3">
      <c r="B5" s="680"/>
      <c r="C5" s="680"/>
      <c r="D5" s="680"/>
      <c r="E5" s="680"/>
      <c r="F5" s="680"/>
      <c r="G5" s="680"/>
      <c r="H5" s="680"/>
      <c r="I5" s="680"/>
      <c r="J5" s="680"/>
      <c r="K5" s="680"/>
      <c r="L5" s="680"/>
      <c r="M5" s="449"/>
    </row>
    <row r="6" spans="2:13" s="6" customFormat="1" ht="30.75" customHeight="1" x14ac:dyDescent="0.25">
      <c r="B6" s="748" t="s">
        <v>755</v>
      </c>
      <c r="C6" s="748"/>
      <c r="D6" s="748"/>
      <c r="E6" s="748"/>
      <c r="F6" s="748"/>
      <c r="G6" s="748"/>
      <c r="H6" s="748"/>
      <c r="I6" s="748"/>
      <c r="J6" s="748"/>
      <c r="K6" s="748"/>
      <c r="L6" s="748"/>
      <c r="M6" s="449"/>
    </row>
    <row r="7" spans="2:13" s="6" customFormat="1" ht="8.25" customHeight="1" x14ac:dyDescent="0.25">
      <c r="B7" s="448"/>
      <c r="K7" s="449"/>
      <c r="L7" s="449"/>
      <c r="M7" s="449"/>
    </row>
    <row r="8" spans="2:13" s="6" customFormat="1" ht="18" customHeight="1" x14ac:dyDescent="0.25">
      <c r="B8" s="533" t="s">
        <v>549</v>
      </c>
      <c r="C8" s="533"/>
      <c r="D8" s="533"/>
      <c r="E8" s="533"/>
      <c r="F8" s="533"/>
      <c r="G8" s="533"/>
      <c r="H8" s="533"/>
      <c r="I8" s="533"/>
      <c r="J8" s="533"/>
      <c r="K8" s="533"/>
      <c r="L8" s="278" t="s">
        <v>364</v>
      </c>
      <c r="M8" s="449"/>
    </row>
    <row r="9" spans="2:13" s="6" customFormat="1" ht="10.5" customHeight="1" x14ac:dyDescent="0.25">
      <c r="B9" s="448"/>
      <c r="K9" s="449"/>
      <c r="L9" s="449"/>
      <c r="M9" s="449"/>
    </row>
    <row r="10" spans="2:13" s="6" customFormat="1" ht="15" customHeight="1" x14ac:dyDescent="0.25">
      <c r="B10" s="448"/>
      <c r="K10" s="449"/>
      <c r="L10" s="449"/>
      <c r="M10" s="449"/>
    </row>
    <row r="11" spans="2:13" s="6" customFormat="1" ht="15" customHeight="1" x14ac:dyDescent="0.25">
      <c r="B11" s="448"/>
      <c r="K11" s="449"/>
      <c r="L11" s="449"/>
      <c r="M11" s="449"/>
    </row>
    <row r="12" spans="2:13" s="6" customFormat="1" ht="15" customHeight="1" x14ac:dyDescent="0.25">
      <c r="B12" s="448"/>
      <c r="K12" s="449"/>
      <c r="L12" s="449"/>
      <c r="M12" s="449"/>
    </row>
    <row r="13" spans="2:13" s="6" customFormat="1" ht="15" customHeight="1" x14ac:dyDescent="0.25">
      <c r="B13" s="448"/>
      <c r="K13" s="449"/>
      <c r="L13" s="449"/>
      <c r="M13" s="449"/>
    </row>
    <row r="14" spans="2:13" s="6" customFormat="1" ht="15" customHeight="1" x14ac:dyDescent="0.25">
      <c r="B14" s="448"/>
      <c r="K14" s="449"/>
      <c r="L14" s="449"/>
      <c r="M14" s="449"/>
    </row>
    <row r="15" spans="2:13" s="6" customFormat="1" ht="15" customHeight="1" x14ac:dyDescent="0.25">
      <c r="B15" s="448"/>
      <c r="K15" s="449"/>
      <c r="L15" s="449"/>
      <c r="M15" s="449"/>
    </row>
    <row r="16" spans="2:13" s="6" customFormat="1" ht="15" customHeight="1" x14ac:dyDescent="0.25">
      <c r="B16" s="448"/>
      <c r="K16" s="449"/>
      <c r="L16" s="449"/>
      <c r="M16" s="449"/>
    </row>
    <row r="17" spans="2:13" s="6" customFormat="1" ht="15" customHeight="1" x14ac:dyDescent="0.25">
      <c r="B17" s="448"/>
      <c r="K17" s="449"/>
      <c r="L17" s="449"/>
      <c r="M17" s="449"/>
    </row>
    <row r="18" spans="2:13" s="6" customFormat="1" ht="15" customHeight="1" x14ac:dyDescent="0.25">
      <c r="B18" s="448"/>
      <c r="K18" s="449"/>
      <c r="L18" s="449"/>
      <c r="M18" s="449"/>
    </row>
    <row r="19" spans="2:13" s="6" customFormat="1" ht="15" customHeight="1" x14ac:dyDescent="0.25">
      <c r="B19" s="448"/>
      <c r="K19" s="449"/>
      <c r="L19" s="449"/>
      <c r="M19" s="449"/>
    </row>
    <row r="20" spans="2:13" s="6" customFormat="1" ht="15" customHeight="1" x14ac:dyDescent="0.25">
      <c r="B20" s="448"/>
      <c r="K20" s="449"/>
      <c r="L20" s="449"/>
      <c r="M20" s="449"/>
    </row>
    <row r="21" spans="2:13" s="6" customFormat="1" ht="7.5" customHeight="1" x14ac:dyDescent="0.25">
      <c r="B21" s="448"/>
      <c r="K21" s="449"/>
      <c r="L21" s="449"/>
      <c r="M21" s="449"/>
    </row>
    <row r="22" spans="2:13" s="6" customFormat="1" ht="15" customHeight="1" x14ac:dyDescent="0.3">
      <c r="B22" s="448"/>
      <c r="K22" s="449"/>
      <c r="L22" s="449"/>
      <c r="M22" s="449"/>
    </row>
    <row r="23" spans="2:13" s="6" customFormat="1" ht="15" customHeight="1" x14ac:dyDescent="0.3">
      <c r="B23" s="448"/>
      <c r="K23" s="449"/>
      <c r="L23" s="449"/>
      <c r="M23" s="449"/>
    </row>
    <row r="24" spans="2:13" s="6" customFormat="1" ht="15" customHeight="1" x14ac:dyDescent="0.3">
      <c r="B24" s="448"/>
      <c r="K24" s="449"/>
      <c r="L24" s="449"/>
      <c r="M24" s="449"/>
    </row>
    <row r="25" spans="2:13" s="6" customFormat="1" ht="15" customHeight="1" x14ac:dyDescent="0.3">
      <c r="B25" s="448"/>
      <c r="K25" s="449"/>
      <c r="L25" s="449"/>
      <c r="M25" s="449"/>
    </row>
    <row r="26" spans="2:13" s="6" customFormat="1" ht="15" customHeight="1" x14ac:dyDescent="0.3">
      <c r="B26" s="448"/>
      <c r="K26" s="449"/>
      <c r="L26" s="449"/>
      <c r="M26" s="449"/>
    </row>
    <row r="27" spans="2:13" s="6" customFormat="1" ht="15" customHeight="1" x14ac:dyDescent="0.3">
      <c r="B27" s="448"/>
      <c r="K27" s="449"/>
      <c r="L27" s="449"/>
      <c r="M27" s="449"/>
    </row>
    <row r="28" spans="2:13" s="6" customFormat="1" ht="15" customHeight="1" x14ac:dyDescent="0.3">
      <c r="B28" s="448"/>
      <c r="K28" s="449"/>
      <c r="L28" s="449"/>
      <c r="M28" s="449"/>
    </row>
    <row r="29" spans="2:13" s="6" customFormat="1" ht="15" customHeight="1" x14ac:dyDescent="0.3">
      <c r="B29" s="448"/>
      <c r="K29" s="449"/>
      <c r="L29" s="449"/>
      <c r="M29" s="449"/>
    </row>
    <row r="30" spans="2:13" s="6" customFormat="1" ht="15" customHeight="1" x14ac:dyDescent="0.3">
      <c r="B30" s="448"/>
      <c r="K30" s="449"/>
      <c r="L30" s="449"/>
      <c r="M30" s="449"/>
    </row>
    <row r="31" spans="2:13" s="6" customFormat="1" ht="15" customHeight="1" x14ac:dyDescent="0.3">
      <c r="B31" s="448"/>
      <c r="K31" s="449"/>
      <c r="L31" s="449"/>
      <c r="M31" s="449"/>
    </row>
    <row r="32" spans="2:13" s="6" customFormat="1" ht="15" customHeight="1" x14ac:dyDescent="0.3">
      <c r="B32" s="448"/>
      <c r="K32" s="449"/>
      <c r="L32" s="449"/>
      <c r="M32" s="449"/>
    </row>
    <row r="33" spans="2:13" s="6" customFormat="1" ht="9" customHeight="1" x14ac:dyDescent="0.3">
      <c r="B33" s="448"/>
      <c r="K33" s="449"/>
      <c r="L33" s="449"/>
      <c r="M33" s="449"/>
    </row>
    <row r="34" spans="2:13" s="6" customFormat="1" ht="18" customHeight="1" x14ac:dyDescent="0.3">
      <c r="B34" s="533" t="s">
        <v>550</v>
      </c>
      <c r="C34" s="533"/>
      <c r="D34" s="533"/>
      <c r="E34" s="533"/>
      <c r="F34" s="533"/>
      <c r="G34" s="533"/>
      <c r="H34" s="533"/>
      <c r="I34" s="533"/>
      <c r="J34" s="533"/>
      <c r="K34" s="533"/>
      <c r="L34" s="278" t="s">
        <v>364</v>
      </c>
      <c r="M34" s="449"/>
    </row>
    <row r="35" spans="2:13" s="6" customFormat="1" ht="7.5" customHeight="1" x14ac:dyDescent="0.3">
      <c r="B35" s="448"/>
      <c r="K35" s="449"/>
      <c r="L35" s="449"/>
      <c r="M35" s="449"/>
    </row>
    <row r="36" spans="2:13" s="6" customFormat="1" ht="15" customHeight="1" x14ac:dyDescent="0.3">
      <c r="B36" s="448"/>
      <c r="K36" s="449"/>
      <c r="L36" s="449"/>
      <c r="M36" s="449"/>
    </row>
    <row r="37" spans="2:13" s="6" customFormat="1" ht="15" customHeight="1" x14ac:dyDescent="0.3">
      <c r="B37" s="448"/>
      <c r="K37" s="449"/>
      <c r="L37" s="449"/>
      <c r="M37" s="449"/>
    </row>
    <row r="38" spans="2:13" s="6" customFormat="1" ht="15" customHeight="1" x14ac:dyDescent="0.3">
      <c r="B38" s="448"/>
      <c r="K38" s="449"/>
      <c r="L38" s="449"/>
      <c r="M38" s="449"/>
    </row>
    <row r="39" spans="2:13" s="6" customFormat="1" ht="15" customHeight="1" x14ac:dyDescent="0.3">
      <c r="B39" s="448"/>
      <c r="K39" s="449"/>
      <c r="L39" s="449"/>
      <c r="M39" s="449"/>
    </row>
    <row r="40" spans="2:13" s="6" customFormat="1" ht="15" customHeight="1" x14ac:dyDescent="0.3">
      <c r="B40" s="448"/>
      <c r="K40" s="449"/>
      <c r="L40" s="449"/>
      <c r="M40" s="449"/>
    </row>
    <row r="41" spans="2:13" s="6" customFormat="1" ht="15" customHeight="1" x14ac:dyDescent="0.3">
      <c r="B41" s="448"/>
      <c r="K41" s="449"/>
      <c r="L41" s="449"/>
      <c r="M41" s="449"/>
    </row>
    <row r="42" spans="2:13" s="6" customFormat="1" ht="15" customHeight="1" x14ac:dyDescent="0.3">
      <c r="B42" s="448"/>
      <c r="K42" s="449"/>
      <c r="L42" s="449"/>
      <c r="M42" s="449"/>
    </row>
    <row r="43" spans="2:13" s="6" customFormat="1" ht="15" customHeight="1" x14ac:dyDescent="0.3">
      <c r="B43" s="448"/>
      <c r="K43" s="449"/>
      <c r="L43" s="449"/>
      <c r="M43" s="449"/>
    </row>
    <row r="44" spans="2:13" s="6" customFormat="1" ht="15" customHeight="1" x14ac:dyDescent="0.3">
      <c r="B44" s="448"/>
      <c r="K44" s="449"/>
      <c r="L44" s="449"/>
      <c r="M44" s="449"/>
    </row>
    <row r="45" spans="2:13" s="6" customFormat="1" ht="15" customHeight="1" x14ac:dyDescent="0.3">
      <c r="B45" s="448"/>
      <c r="K45" s="449"/>
      <c r="L45" s="449"/>
      <c r="M45" s="449"/>
    </row>
    <row r="46" spans="2:13" s="6" customFormat="1" ht="15" customHeight="1" x14ac:dyDescent="0.3">
      <c r="B46" s="448"/>
      <c r="K46" s="449"/>
      <c r="L46" s="449"/>
      <c r="M46" s="449"/>
    </row>
    <row r="47" spans="2:13" s="6" customFormat="1" ht="8.25" customHeight="1" x14ac:dyDescent="0.3">
      <c r="B47" s="448"/>
      <c r="K47" s="449"/>
      <c r="L47" s="449"/>
      <c r="M47" s="449"/>
    </row>
    <row r="48" spans="2:13" s="6" customFormat="1" ht="15" customHeight="1" x14ac:dyDescent="0.3">
      <c r="B48" s="448"/>
      <c r="K48" s="449"/>
      <c r="L48" s="449"/>
      <c r="M48" s="449"/>
    </row>
    <row r="49" spans="1:13" s="6" customFormat="1" ht="15" customHeight="1" x14ac:dyDescent="0.3">
      <c r="B49" s="448"/>
      <c r="K49" s="449"/>
      <c r="L49" s="449"/>
      <c r="M49" s="449"/>
    </row>
    <row r="50" spans="1:13" s="6" customFormat="1" ht="15" customHeight="1" x14ac:dyDescent="0.3">
      <c r="B50" s="448"/>
      <c r="K50" s="449"/>
      <c r="L50" s="449"/>
      <c r="M50" s="449"/>
    </row>
    <row r="51" spans="1:13" s="6" customFormat="1" ht="15" customHeight="1" x14ac:dyDescent="0.3">
      <c r="B51" s="448"/>
      <c r="K51" s="449"/>
      <c r="L51" s="449"/>
      <c r="M51" s="449"/>
    </row>
    <row r="52" spans="1:13" s="6" customFormat="1" ht="15" customHeight="1" x14ac:dyDescent="0.3">
      <c r="B52" s="448"/>
      <c r="K52" s="449"/>
      <c r="L52" s="449"/>
      <c r="M52" s="449"/>
    </row>
    <row r="53" spans="1:13" s="6" customFormat="1" ht="15" customHeight="1" x14ac:dyDescent="0.3">
      <c r="B53" s="448"/>
      <c r="K53" s="449"/>
      <c r="L53" s="449"/>
      <c r="M53" s="449"/>
    </row>
    <row r="54" spans="1:13" s="6" customFormat="1" ht="15" customHeight="1" x14ac:dyDescent="0.3">
      <c r="B54" s="448"/>
      <c r="K54" s="449"/>
      <c r="L54" s="449"/>
      <c r="M54" s="449"/>
    </row>
    <row r="55" spans="1:13" s="6" customFormat="1" ht="15" customHeight="1" x14ac:dyDescent="0.3">
      <c r="B55" s="448"/>
      <c r="K55" s="449"/>
      <c r="L55" s="449"/>
      <c r="M55" s="449"/>
    </row>
    <row r="56" spans="1:13" s="6" customFormat="1" ht="15" customHeight="1" x14ac:dyDescent="0.3">
      <c r="B56" s="448"/>
      <c r="K56" s="449"/>
      <c r="L56" s="449"/>
      <c r="M56" s="449"/>
    </row>
    <row r="57" spans="1:13" s="6" customFormat="1" ht="15" customHeight="1" x14ac:dyDescent="0.3">
      <c r="B57" s="448"/>
      <c r="K57" s="449"/>
      <c r="L57" s="449"/>
      <c r="M57" s="449"/>
    </row>
    <row r="58" spans="1:13" s="6" customFormat="1" ht="15" customHeight="1" x14ac:dyDescent="0.3">
      <c r="B58" s="448"/>
      <c r="K58" s="449"/>
      <c r="L58" s="449"/>
      <c r="M58" s="449"/>
    </row>
    <row r="59" spans="1:13" s="6" customFormat="1" ht="8.25" customHeight="1" x14ac:dyDescent="0.3">
      <c r="B59" s="448"/>
      <c r="K59" s="449"/>
      <c r="L59" s="449"/>
      <c r="M59" s="449"/>
    </row>
    <row r="60" spans="1:13" s="47" customFormat="1" ht="18" customHeight="1" x14ac:dyDescent="0.3">
      <c r="A60" s="49"/>
      <c r="B60" s="533" t="s">
        <v>551</v>
      </c>
      <c r="C60" s="533"/>
      <c r="D60" s="533"/>
      <c r="E60" s="533"/>
      <c r="F60" s="533"/>
      <c r="G60" s="533"/>
      <c r="H60" s="533"/>
      <c r="I60" s="533"/>
      <c r="J60" s="533"/>
      <c r="K60" s="533"/>
      <c r="L60" s="278" t="s">
        <v>364</v>
      </c>
    </row>
    <row r="61" spans="1:13" ht="6" customHeight="1" x14ac:dyDescent="0.3"/>
    <row r="62" spans="1:13" ht="15" customHeight="1" x14ac:dyDescent="0.3"/>
    <row r="63" spans="1:13" ht="15" customHeight="1" x14ac:dyDescent="0.3"/>
    <row r="64" spans="1:13"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9.7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spans="2:12" ht="15" customHeight="1" x14ac:dyDescent="0.3"/>
    <row r="82" spans="2:12" ht="15" customHeight="1" x14ac:dyDescent="0.3"/>
    <row r="83" spans="2:12" ht="15" customHeight="1" x14ac:dyDescent="0.3"/>
    <row r="84" spans="2:12" ht="15" customHeight="1" x14ac:dyDescent="0.3"/>
    <row r="85" spans="2:12" ht="11.25" customHeight="1" x14ac:dyDescent="0.3"/>
    <row r="86" spans="2:12" x14ac:dyDescent="0.3">
      <c r="B86" s="533" t="s">
        <v>552</v>
      </c>
      <c r="C86" s="533"/>
      <c r="D86" s="533"/>
      <c r="E86" s="533"/>
      <c r="F86" s="533"/>
      <c r="G86" s="533"/>
      <c r="H86" s="533"/>
      <c r="I86" s="533"/>
      <c r="J86" s="533"/>
      <c r="K86" s="533"/>
      <c r="L86" s="278" t="s">
        <v>364</v>
      </c>
    </row>
    <row r="87" spans="2:12" ht="4.5" customHeight="1" x14ac:dyDescent="0.3">
      <c r="B87" s="49"/>
      <c r="C87" s="49"/>
      <c r="D87" s="49"/>
      <c r="E87" s="49"/>
      <c r="F87" s="49"/>
      <c r="G87" s="49"/>
      <c r="H87" s="49"/>
      <c r="I87" s="49"/>
      <c r="J87" s="49"/>
      <c r="K87" s="49"/>
      <c r="L87" s="49"/>
    </row>
    <row r="88" spans="2:12" ht="15" customHeight="1" x14ac:dyDescent="0.3"/>
    <row r="89" spans="2:12" ht="15" customHeight="1" x14ac:dyDescent="0.3"/>
    <row r="90" spans="2:12" ht="15" customHeight="1" x14ac:dyDescent="0.3"/>
    <row r="91" spans="2:12" ht="15" customHeight="1" x14ac:dyDescent="0.3"/>
    <row r="92" spans="2:12" ht="15" customHeight="1" x14ac:dyDescent="0.3"/>
    <row r="93" spans="2:12" ht="15" customHeight="1" x14ac:dyDescent="0.3"/>
    <row r="94" spans="2:12" ht="15" customHeight="1" x14ac:dyDescent="0.3"/>
    <row r="95" spans="2:12" ht="15" customHeight="1" x14ac:dyDescent="0.3"/>
    <row r="96" spans="2:12" ht="15" customHeight="1" x14ac:dyDescent="0.3"/>
    <row r="97" ht="15" customHeight="1" x14ac:dyDescent="0.3"/>
    <row r="98" ht="15" customHeight="1" x14ac:dyDescent="0.3"/>
    <row r="99" ht="9.7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6" customHeight="1" x14ac:dyDescent="0.3"/>
  </sheetData>
  <sheetProtection password="CAAF" sheet="1" objects="1" scenarios="1"/>
  <mergeCells count="3">
    <mergeCell ref="B4:L4"/>
    <mergeCell ref="K2:L2"/>
    <mergeCell ref="B6:L6"/>
  </mergeCells>
  <hyperlinks>
    <hyperlink ref="L8" location="'FACT&amp;OTHER_1'!B2" tooltip="navigate to top of page" display="navigate to top of page"/>
    <hyperlink ref="L34" location="'FACT&amp;OTHER_1'!B2" tooltip="navigate to top of page" display="navigate to top of page"/>
    <hyperlink ref="L60" location="'FACT&amp;OTHER_1'!B2" tooltip="navigate to top of page" display="navigate to top of page"/>
    <hyperlink ref="L86" location="'FACT&amp;OTHER_1'!B2" tooltip="navigate to top of page" display="navigate to top of page"/>
    <hyperlink ref="F2" location="Cover!A1" tooltip="click link for cover page" display="Cover page"/>
    <hyperlink ref="H2" location="Index!A1" tooltip="click link for index" display="Index"/>
    <hyperlink ref="D2" location="'FACT&amp;OTHER_1'!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pageSetUpPr fitToPage="1"/>
  </sheetPr>
  <dimension ref="A1:M109"/>
  <sheetViews>
    <sheetView showGridLines="0" zoomScale="93" zoomScaleNormal="93" workbookViewId="0">
      <selection activeCell="O17" sqref="O17"/>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6640625" style="23" customWidth="1"/>
    <col min="14" max="16384" width="9.109375" style="23"/>
  </cols>
  <sheetData>
    <row r="1" spans="2:13" s="15" customFormat="1" ht="6.75" customHeight="1" x14ac:dyDescent="0.2">
      <c r="B1" s="14" t="s">
        <v>8</v>
      </c>
      <c r="F1" s="466"/>
      <c r="G1" s="466"/>
      <c r="H1" s="466"/>
      <c r="J1" s="15" t="e">
        <f>#REF!</f>
        <v>#REF!</v>
      </c>
      <c r="K1" s="16"/>
      <c r="L1" s="15" t="e">
        <f>#REF!</f>
        <v>#REF!</v>
      </c>
    </row>
    <row r="2" spans="2:13" s="12" customFormat="1" ht="21.75" customHeight="1" x14ac:dyDescent="0.3">
      <c r="B2" s="418" t="s">
        <v>404</v>
      </c>
      <c r="C2" s="418"/>
      <c r="D2" s="553" t="s">
        <v>517</v>
      </c>
      <c r="E2" s="552"/>
      <c r="F2" s="553" t="s">
        <v>67</v>
      </c>
      <c r="G2" s="70" t="s">
        <v>438</v>
      </c>
      <c r="H2" s="553" t="s">
        <v>68</v>
      </c>
      <c r="K2" s="723" t="s">
        <v>541</v>
      </c>
      <c r="L2" s="723"/>
      <c r="M2" s="447"/>
    </row>
    <row r="3" spans="2:13" s="12" customFormat="1" ht="12.75" customHeight="1" x14ac:dyDescent="0.3">
      <c r="B3" s="448"/>
      <c r="C3" s="6"/>
      <c r="D3" s="6"/>
      <c r="E3" s="6"/>
      <c r="F3" s="6"/>
      <c r="G3" s="6"/>
      <c r="H3" s="6"/>
      <c r="I3" s="6"/>
      <c r="J3" s="6"/>
      <c r="K3" s="449"/>
      <c r="L3" s="449"/>
      <c r="M3" s="447"/>
    </row>
    <row r="4" spans="2:13" s="12" customFormat="1" ht="21.75" customHeight="1" x14ac:dyDescent="0.3">
      <c r="B4" s="724" t="s">
        <v>518</v>
      </c>
      <c r="C4" s="725"/>
      <c r="D4" s="725"/>
      <c r="E4" s="725"/>
      <c r="F4" s="725"/>
      <c r="G4" s="725"/>
      <c r="H4" s="725"/>
      <c r="I4" s="725"/>
      <c r="J4" s="725"/>
      <c r="K4" s="725"/>
      <c r="L4" s="726"/>
      <c r="M4" s="447"/>
    </row>
    <row r="5" spans="2:13" s="6" customFormat="1" ht="9" customHeight="1" x14ac:dyDescent="0.25">
      <c r="B5" s="448"/>
      <c r="K5" s="449"/>
      <c r="L5" s="449"/>
      <c r="M5" s="449"/>
    </row>
    <row r="6" spans="2:13" s="6" customFormat="1" ht="18" customHeight="1" x14ac:dyDescent="0.25">
      <c r="B6" s="533" t="s">
        <v>556</v>
      </c>
      <c r="C6" s="533"/>
      <c r="D6" s="533"/>
      <c r="E6" s="533"/>
      <c r="F6" s="533"/>
      <c r="G6" s="533"/>
      <c r="H6" s="533"/>
      <c r="I6" s="533"/>
      <c r="J6" s="533"/>
      <c r="K6" s="533"/>
      <c r="L6" s="278" t="s">
        <v>364</v>
      </c>
      <c r="M6" s="449"/>
    </row>
    <row r="7" spans="2:13" s="6" customFormat="1" ht="6.75" customHeight="1" x14ac:dyDescent="0.25">
      <c r="B7" s="448"/>
      <c r="K7" s="449"/>
      <c r="L7" s="449"/>
      <c r="M7" s="449"/>
    </row>
    <row r="8" spans="2:13" s="6" customFormat="1" ht="15" customHeight="1" x14ac:dyDescent="0.25">
      <c r="B8" s="448"/>
      <c r="K8" s="449"/>
      <c r="L8" s="449"/>
      <c r="M8" s="449"/>
    </row>
    <row r="9" spans="2:13" s="6" customFormat="1" ht="15" customHeight="1" x14ac:dyDescent="0.25">
      <c r="B9" s="448"/>
      <c r="K9" s="449"/>
      <c r="L9" s="449"/>
      <c r="M9" s="449"/>
    </row>
    <row r="10" spans="2:13" s="6" customFormat="1" ht="15" customHeight="1" x14ac:dyDescent="0.25">
      <c r="B10" s="448"/>
      <c r="K10" s="449"/>
      <c r="L10" s="449"/>
      <c r="M10" s="449"/>
    </row>
    <row r="11" spans="2:13" s="6" customFormat="1" ht="15" customHeight="1" x14ac:dyDescent="0.25">
      <c r="B11" s="448"/>
      <c r="K11" s="449"/>
      <c r="L11" s="449"/>
      <c r="M11" s="449"/>
    </row>
    <row r="12" spans="2:13" s="6" customFormat="1" ht="15" customHeight="1" x14ac:dyDescent="0.25">
      <c r="B12" s="448"/>
      <c r="K12" s="449"/>
      <c r="L12" s="449"/>
      <c r="M12" s="449"/>
    </row>
    <row r="13" spans="2:13" s="6" customFormat="1" ht="15" customHeight="1" x14ac:dyDescent="0.25">
      <c r="B13" s="448"/>
      <c r="K13" s="449"/>
      <c r="L13" s="449"/>
      <c r="M13" s="449"/>
    </row>
    <row r="14" spans="2:13" s="6" customFormat="1" ht="15" customHeight="1" x14ac:dyDescent="0.25">
      <c r="B14" s="448"/>
      <c r="K14" s="449"/>
      <c r="L14" s="449"/>
      <c r="M14" s="449"/>
    </row>
    <row r="15" spans="2:13" s="6" customFormat="1" ht="15" customHeight="1" x14ac:dyDescent="0.25">
      <c r="B15" s="448"/>
      <c r="K15" s="449"/>
      <c r="L15" s="449"/>
      <c r="M15" s="449"/>
    </row>
    <row r="16" spans="2:13" s="6" customFormat="1" ht="15" customHeight="1" x14ac:dyDescent="0.25">
      <c r="B16" s="448"/>
      <c r="K16" s="449"/>
      <c r="L16" s="449"/>
      <c r="M16" s="449"/>
    </row>
    <row r="17" spans="2:13" s="6" customFormat="1" ht="15" customHeight="1" x14ac:dyDescent="0.25">
      <c r="B17" s="448"/>
      <c r="K17" s="449"/>
      <c r="L17" s="449"/>
      <c r="M17" s="449"/>
    </row>
    <row r="18" spans="2:13" s="6" customFormat="1" ht="15" customHeight="1" x14ac:dyDescent="0.25">
      <c r="B18" s="448"/>
      <c r="K18" s="449"/>
      <c r="L18" s="449"/>
      <c r="M18" s="449"/>
    </row>
    <row r="19" spans="2:13" s="6" customFormat="1" ht="9" customHeight="1" x14ac:dyDescent="0.25">
      <c r="B19" s="448"/>
      <c r="K19" s="449"/>
      <c r="L19" s="449"/>
      <c r="M19" s="449"/>
    </row>
    <row r="20" spans="2:13" s="6" customFormat="1" ht="15" customHeight="1" x14ac:dyDescent="0.25">
      <c r="B20" s="448"/>
      <c r="K20" s="449"/>
      <c r="L20" s="449"/>
      <c r="M20" s="449"/>
    </row>
    <row r="21" spans="2:13" s="6" customFormat="1" ht="15" customHeight="1" x14ac:dyDescent="0.25">
      <c r="B21" s="448"/>
      <c r="K21" s="449"/>
      <c r="L21" s="449"/>
      <c r="M21" s="449"/>
    </row>
    <row r="22" spans="2:13" s="6" customFormat="1" ht="15" customHeight="1" x14ac:dyDescent="0.3">
      <c r="B22" s="448"/>
      <c r="K22" s="449"/>
      <c r="L22" s="449"/>
      <c r="M22" s="449"/>
    </row>
    <row r="23" spans="2:13" s="6" customFormat="1" ht="15" customHeight="1" x14ac:dyDescent="0.3">
      <c r="B23" s="448"/>
      <c r="K23" s="449"/>
      <c r="L23" s="449"/>
      <c r="M23" s="449"/>
    </row>
    <row r="24" spans="2:13" s="6" customFormat="1" ht="15" customHeight="1" x14ac:dyDescent="0.3">
      <c r="B24" s="448"/>
      <c r="K24" s="449"/>
      <c r="L24" s="449"/>
      <c r="M24" s="449"/>
    </row>
    <row r="25" spans="2:13" s="6" customFormat="1" ht="15" customHeight="1" x14ac:dyDescent="0.3">
      <c r="B25" s="448"/>
      <c r="K25" s="449"/>
      <c r="L25" s="449"/>
      <c r="M25" s="449"/>
    </row>
    <row r="26" spans="2:13" s="6" customFormat="1" ht="15" customHeight="1" x14ac:dyDescent="0.3">
      <c r="B26" s="448"/>
      <c r="K26" s="449"/>
      <c r="L26" s="449"/>
      <c r="M26" s="449"/>
    </row>
    <row r="27" spans="2:13" s="6" customFormat="1" ht="15" customHeight="1" x14ac:dyDescent="0.3">
      <c r="B27" s="448"/>
      <c r="K27" s="449"/>
      <c r="L27" s="449"/>
      <c r="M27" s="449"/>
    </row>
    <row r="28" spans="2:13" s="6" customFormat="1" ht="15" customHeight="1" x14ac:dyDescent="0.3">
      <c r="B28" s="448"/>
      <c r="K28" s="449"/>
      <c r="L28" s="449"/>
      <c r="M28" s="449"/>
    </row>
    <row r="29" spans="2:13" s="6" customFormat="1" ht="15" customHeight="1" x14ac:dyDescent="0.3">
      <c r="B29" s="448"/>
      <c r="K29" s="449"/>
      <c r="L29" s="449"/>
      <c r="M29" s="449"/>
    </row>
    <row r="30" spans="2:13" s="6" customFormat="1" ht="15" customHeight="1" x14ac:dyDescent="0.3">
      <c r="B30" s="448"/>
      <c r="K30" s="449"/>
      <c r="L30" s="449"/>
      <c r="M30" s="449"/>
    </row>
    <row r="31" spans="2:13" s="6" customFormat="1" ht="9" customHeight="1" x14ac:dyDescent="0.3">
      <c r="B31" s="448"/>
      <c r="K31" s="449"/>
      <c r="L31" s="449"/>
      <c r="M31" s="449"/>
    </row>
    <row r="32" spans="2:13" s="6" customFormat="1" ht="18" customHeight="1" x14ac:dyDescent="0.3">
      <c r="B32" s="533" t="s">
        <v>555</v>
      </c>
      <c r="C32" s="533"/>
      <c r="D32" s="533"/>
      <c r="E32" s="533"/>
      <c r="F32" s="533"/>
      <c r="G32" s="533"/>
      <c r="H32" s="533"/>
      <c r="I32" s="533"/>
      <c r="J32" s="533"/>
      <c r="K32" s="533"/>
      <c r="L32" s="278" t="s">
        <v>364</v>
      </c>
      <c r="M32" s="449"/>
    </row>
    <row r="33" spans="2:13" s="6" customFormat="1" ht="8.25" customHeight="1" x14ac:dyDescent="0.3">
      <c r="B33" s="448"/>
      <c r="K33" s="449"/>
      <c r="L33" s="449"/>
      <c r="M33" s="449"/>
    </row>
    <row r="34" spans="2:13" s="6" customFormat="1" ht="15" customHeight="1" x14ac:dyDescent="0.3">
      <c r="B34" s="448"/>
      <c r="K34" s="449"/>
      <c r="L34" s="449"/>
      <c r="M34" s="449"/>
    </row>
    <row r="35" spans="2:13" s="6" customFormat="1" ht="15" customHeight="1" x14ac:dyDescent="0.3">
      <c r="B35" s="448"/>
      <c r="K35" s="449"/>
      <c r="L35" s="449"/>
      <c r="M35" s="449"/>
    </row>
    <row r="36" spans="2:13" s="6" customFormat="1" ht="15" customHeight="1" x14ac:dyDescent="0.3">
      <c r="B36" s="448"/>
      <c r="K36" s="449"/>
      <c r="L36" s="449"/>
      <c r="M36" s="449"/>
    </row>
    <row r="37" spans="2:13" s="6" customFormat="1" ht="15" customHeight="1" x14ac:dyDescent="0.3">
      <c r="B37" s="448"/>
      <c r="K37" s="449"/>
      <c r="L37" s="449"/>
      <c r="M37" s="449"/>
    </row>
    <row r="38" spans="2:13" s="6" customFormat="1" ht="15" customHeight="1" x14ac:dyDescent="0.3">
      <c r="B38" s="448"/>
      <c r="K38" s="449"/>
      <c r="L38" s="449"/>
      <c r="M38" s="449"/>
    </row>
    <row r="39" spans="2:13" s="6" customFormat="1" ht="15" customHeight="1" x14ac:dyDescent="0.3">
      <c r="B39" s="448"/>
      <c r="K39" s="449"/>
      <c r="L39" s="449"/>
      <c r="M39" s="449"/>
    </row>
    <row r="40" spans="2:13" s="6" customFormat="1" ht="15" customHeight="1" x14ac:dyDescent="0.3">
      <c r="B40" s="448"/>
      <c r="K40" s="449"/>
      <c r="L40" s="449"/>
      <c r="M40" s="449"/>
    </row>
    <row r="41" spans="2:13" s="6" customFormat="1" ht="15" customHeight="1" x14ac:dyDescent="0.3">
      <c r="B41" s="448"/>
      <c r="K41" s="449"/>
      <c r="L41" s="449"/>
      <c r="M41" s="449"/>
    </row>
    <row r="42" spans="2:13" s="6" customFormat="1" ht="15" customHeight="1" x14ac:dyDescent="0.3">
      <c r="B42" s="448"/>
      <c r="K42" s="449"/>
      <c r="L42" s="449"/>
      <c r="M42" s="449"/>
    </row>
    <row r="43" spans="2:13" s="6" customFormat="1" ht="15" customHeight="1" x14ac:dyDescent="0.3">
      <c r="B43" s="448"/>
      <c r="K43" s="449"/>
      <c r="L43" s="449"/>
      <c r="M43" s="449"/>
    </row>
    <row r="44" spans="2:13" s="6" customFormat="1" ht="15" customHeight="1" x14ac:dyDescent="0.3">
      <c r="B44" s="448"/>
      <c r="K44" s="449"/>
      <c r="L44" s="449"/>
      <c r="M44" s="449"/>
    </row>
    <row r="45" spans="2:13" s="6" customFormat="1" ht="8.25" customHeight="1" x14ac:dyDescent="0.3">
      <c r="B45" s="448"/>
      <c r="K45" s="449"/>
      <c r="L45" s="449"/>
      <c r="M45" s="449"/>
    </row>
    <row r="46" spans="2:13" s="6" customFormat="1" ht="15" customHeight="1" x14ac:dyDescent="0.3">
      <c r="B46" s="448"/>
      <c r="K46" s="449"/>
      <c r="L46" s="449"/>
      <c r="M46" s="449"/>
    </row>
    <row r="47" spans="2:13" s="6" customFormat="1" ht="15" customHeight="1" x14ac:dyDescent="0.3">
      <c r="B47" s="448"/>
      <c r="K47" s="449"/>
      <c r="L47" s="449"/>
      <c r="M47" s="449"/>
    </row>
    <row r="48" spans="2:13" s="6" customFormat="1" ht="15" customHeight="1" x14ac:dyDescent="0.3">
      <c r="B48" s="448"/>
      <c r="K48" s="449"/>
      <c r="L48" s="449"/>
      <c r="M48" s="449"/>
    </row>
    <row r="49" spans="1:13" s="6" customFormat="1" ht="15" customHeight="1" x14ac:dyDescent="0.3">
      <c r="B49" s="448"/>
      <c r="K49" s="449"/>
      <c r="L49" s="449"/>
      <c r="M49" s="449"/>
    </row>
    <row r="50" spans="1:13" s="6" customFormat="1" ht="15" customHeight="1" x14ac:dyDescent="0.3">
      <c r="B50" s="448"/>
      <c r="K50" s="449"/>
      <c r="L50" s="449"/>
      <c r="M50" s="449"/>
    </row>
    <row r="51" spans="1:13" s="6" customFormat="1" ht="15" customHeight="1" x14ac:dyDescent="0.3">
      <c r="B51" s="448"/>
      <c r="K51" s="449"/>
      <c r="L51" s="449"/>
      <c r="M51" s="449"/>
    </row>
    <row r="52" spans="1:13" s="6" customFormat="1" ht="15" customHeight="1" x14ac:dyDescent="0.3">
      <c r="B52" s="448"/>
      <c r="K52" s="449"/>
      <c r="L52" s="449"/>
      <c r="M52" s="449"/>
    </row>
    <row r="53" spans="1:13" s="6" customFormat="1" ht="15" customHeight="1" x14ac:dyDescent="0.3">
      <c r="B53" s="448"/>
      <c r="K53" s="449"/>
      <c r="L53" s="449"/>
      <c r="M53" s="449"/>
    </row>
    <row r="54" spans="1:13" s="6" customFormat="1" ht="15" customHeight="1" x14ac:dyDescent="0.3">
      <c r="B54" s="448"/>
      <c r="K54" s="449"/>
      <c r="L54" s="449"/>
      <c r="M54" s="449"/>
    </row>
    <row r="55" spans="1:13" s="6" customFormat="1" ht="15" customHeight="1" x14ac:dyDescent="0.3">
      <c r="B55" s="448"/>
      <c r="K55" s="449"/>
      <c r="L55" s="449"/>
      <c r="M55" s="449"/>
    </row>
    <row r="56" spans="1:13" s="6" customFormat="1" ht="15" customHeight="1" x14ac:dyDescent="0.3">
      <c r="B56" s="448"/>
      <c r="K56" s="449"/>
      <c r="L56" s="449"/>
      <c r="M56" s="449"/>
    </row>
    <row r="57" spans="1:13" s="6" customFormat="1" ht="8.25" customHeight="1" x14ac:dyDescent="0.3">
      <c r="B57" s="448"/>
      <c r="K57" s="449"/>
      <c r="L57" s="449"/>
      <c r="M57" s="449"/>
    </row>
    <row r="58" spans="1:13" s="47" customFormat="1" ht="17.25" customHeight="1" x14ac:dyDescent="0.3">
      <c r="A58" s="49"/>
      <c r="B58" s="533" t="s">
        <v>554</v>
      </c>
      <c r="C58" s="533"/>
      <c r="D58" s="533"/>
      <c r="E58" s="533"/>
      <c r="F58" s="533"/>
      <c r="G58" s="533"/>
      <c r="H58" s="533"/>
      <c r="I58" s="533"/>
      <c r="J58" s="533"/>
      <c r="K58" s="533"/>
      <c r="L58" s="278" t="s">
        <v>364</v>
      </c>
    </row>
    <row r="59" spans="1:13" ht="6" customHeight="1" x14ac:dyDescent="0.3"/>
    <row r="60" spans="1:13" ht="15" customHeight="1" x14ac:dyDescent="0.3"/>
    <row r="61" spans="1:13" ht="15" customHeight="1" x14ac:dyDescent="0.3"/>
    <row r="62" spans="1:13" ht="15" customHeight="1" x14ac:dyDescent="0.3"/>
    <row r="63" spans="1:13" ht="15" customHeight="1" x14ac:dyDescent="0.3"/>
    <row r="64" spans="1:13"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9.7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spans="2:12" ht="15" customHeight="1" x14ac:dyDescent="0.3"/>
    <row r="82" spans="2:12" ht="15" customHeight="1" x14ac:dyDescent="0.3"/>
    <row r="83" spans="2:12" ht="11.25" customHeight="1" x14ac:dyDescent="0.3"/>
    <row r="84" spans="2:12" ht="18" customHeight="1" x14ac:dyDescent="0.3">
      <c r="B84" s="533" t="s">
        <v>553</v>
      </c>
      <c r="C84" s="533"/>
      <c r="D84" s="533"/>
      <c r="E84" s="533"/>
      <c r="F84" s="533"/>
      <c r="G84" s="533"/>
      <c r="H84" s="533"/>
      <c r="I84" s="533"/>
      <c r="J84" s="533"/>
      <c r="K84" s="533"/>
      <c r="L84" s="278" t="s">
        <v>364</v>
      </c>
    </row>
    <row r="85" spans="2:12" ht="6" customHeight="1" x14ac:dyDescent="0.3">
      <c r="B85" s="49"/>
      <c r="C85" s="49"/>
      <c r="D85" s="49"/>
      <c r="E85" s="49"/>
      <c r="F85" s="49"/>
      <c r="G85" s="49"/>
      <c r="H85" s="49"/>
      <c r="I85" s="49"/>
      <c r="J85" s="49"/>
      <c r="K85" s="49"/>
      <c r="L85" s="49"/>
    </row>
    <row r="86" spans="2:12" ht="15" customHeight="1" x14ac:dyDescent="0.3"/>
    <row r="87" spans="2:12" ht="15" customHeight="1" x14ac:dyDescent="0.3"/>
    <row r="88" spans="2:12" ht="15" customHeight="1" x14ac:dyDescent="0.3"/>
    <row r="89" spans="2:12" ht="15" customHeight="1" x14ac:dyDescent="0.3"/>
    <row r="90" spans="2:12" ht="15" customHeight="1" x14ac:dyDescent="0.3"/>
    <row r="91" spans="2:12" ht="15" customHeight="1" x14ac:dyDescent="0.3"/>
    <row r="92" spans="2:12" ht="15" customHeight="1" x14ac:dyDescent="0.3"/>
    <row r="93" spans="2:12" ht="15" customHeight="1" x14ac:dyDescent="0.3"/>
    <row r="94" spans="2:12" ht="15" customHeight="1" x14ac:dyDescent="0.3"/>
    <row r="95" spans="2:12" ht="15" customHeight="1" x14ac:dyDescent="0.3"/>
    <row r="96" spans="2:12" ht="15" customHeight="1" x14ac:dyDescent="0.3"/>
    <row r="97" ht="9.7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9" customHeight="1" x14ac:dyDescent="0.3"/>
  </sheetData>
  <sheetProtection password="CAAF" sheet="1" objects="1" scenarios="1"/>
  <mergeCells count="2">
    <mergeCell ref="B4:L4"/>
    <mergeCell ref="K2:L2"/>
  </mergeCells>
  <hyperlinks>
    <hyperlink ref="L6" location="'FACT&amp;OTHER_2'!B2" tooltip="navigate to top of page" display="navigate to top of page"/>
    <hyperlink ref="L32" location="'FACT&amp;OTHER_2'!B2" tooltip="navigate to top of page" display="navigate to top of page"/>
    <hyperlink ref="L58" location="'FACT&amp;OTHER_2'!B2" tooltip="navigate to top of page" display="navigate to top of page"/>
    <hyperlink ref="L84" location="'FACT&amp;OTHER_2'!B2" tooltip="navigate to top of page" display="navigate to top of page"/>
    <hyperlink ref="F2" location="Cover!A1" tooltip="click link for cover page" display="Cover page"/>
    <hyperlink ref="H2" location="Index!A1" tooltip="click link for index" display="Index"/>
    <hyperlink ref="D2" location="'FACT&amp;OTHER_2'!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pageSetUpPr fitToPage="1"/>
  </sheetPr>
  <dimension ref="A1:M105"/>
  <sheetViews>
    <sheetView showGridLines="0" zoomScale="93" zoomScaleNormal="93" workbookViewId="0">
      <selection activeCell="O17" sqref="O17"/>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16384" width="9.109375" style="23"/>
  </cols>
  <sheetData>
    <row r="1" spans="2:13" s="381" customFormat="1" ht="6.75" customHeight="1" x14ac:dyDescent="0.2">
      <c r="B1" s="446" t="s">
        <v>8</v>
      </c>
      <c r="F1" s="465"/>
      <c r="G1" s="465"/>
      <c r="H1" s="465"/>
      <c r="J1" s="381" t="e">
        <f>#REF!</f>
        <v>#REF!</v>
      </c>
      <c r="K1" s="380"/>
      <c r="L1" s="381" t="e">
        <f>#REF!</f>
        <v>#REF!</v>
      </c>
    </row>
    <row r="2" spans="2:13" s="12" customFormat="1" ht="21.75" customHeight="1" x14ac:dyDescent="0.3">
      <c r="B2" s="418" t="s">
        <v>404</v>
      </c>
      <c r="C2" s="418"/>
      <c r="D2" s="553" t="s">
        <v>517</v>
      </c>
      <c r="E2" s="552"/>
      <c r="F2" s="553" t="s">
        <v>67</v>
      </c>
      <c r="G2" s="70" t="s">
        <v>438</v>
      </c>
      <c r="H2" s="553" t="s">
        <v>68</v>
      </c>
      <c r="K2" s="723" t="s">
        <v>541</v>
      </c>
      <c r="L2" s="723"/>
      <c r="M2" s="447"/>
    </row>
    <row r="3" spans="2:13" s="12" customFormat="1" ht="10.5" customHeight="1" x14ac:dyDescent="0.3">
      <c r="B3" s="448"/>
      <c r="C3" s="6"/>
      <c r="D3" s="6"/>
      <c r="E3" s="6"/>
      <c r="F3" s="6"/>
      <c r="G3" s="6"/>
      <c r="H3" s="6"/>
      <c r="I3" s="6"/>
      <c r="J3" s="6"/>
      <c r="K3" s="449"/>
      <c r="L3" s="449"/>
      <c r="M3" s="447"/>
    </row>
    <row r="4" spans="2:13" s="12" customFormat="1" ht="21.75" customHeight="1" x14ac:dyDescent="0.3">
      <c r="B4" s="724" t="s">
        <v>518</v>
      </c>
      <c r="C4" s="725"/>
      <c r="D4" s="725"/>
      <c r="E4" s="725"/>
      <c r="F4" s="725"/>
      <c r="G4" s="725"/>
      <c r="H4" s="725"/>
      <c r="I4" s="725"/>
      <c r="J4" s="725"/>
      <c r="K4" s="725"/>
      <c r="L4" s="726"/>
      <c r="M4" s="447"/>
    </row>
    <row r="5" spans="2:13" s="6" customFormat="1" ht="9" customHeight="1" x14ac:dyDescent="0.25">
      <c r="B5" s="448"/>
      <c r="K5" s="449"/>
      <c r="L5" s="449"/>
      <c r="M5" s="449"/>
    </row>
    <row r="6" spans="2:13" s="6" customFormat="1" ht="18" customHeight="1" x14ac:dyDescent="0.25">
      <c r="B6" s="533" t="s">
        <v>557</v>
      </c>
      <c r="C6" s="533"/>
      <c r="D6" s="533"/>
      <c r="E6" s="533"/>
      <c r="F6" s="533"/>
      <c r="G6" s="533"/>
      <c r="H6" s="533"/>
      <c r="I6" s="533"/>
      <c r="J6" s="533"/>
      <c r="K6" s="533"/>
      <c r="L6" s="278" t="s">
        <v>364</v>
      </c>
      <c r="M6" s="449"/>
    </row>
    <row r="7" spans="2:13" s="6" customFormat="1" ht="8.25" customHeight="1" x14ac:dyDescent="0.25">
      <c r="B7" s="448"/>
      <c r="K7" s="449"/>
      <c r="L7" s="449"/>
      <c r="M7" s="449"/>
    </row>
    <row r="8" spans="2:13" s="6" customFormat="1" ht="15" customHeight="1" x14ac:dyDescent="0.25">
      <c r="B8" s="448"/>
      <c r="K8" s="449"/>
      <c r="L8" s="449"/>
      <c r="M8" s="449"/>
    </row>
    <row r="9" spans="2:13" s="6" customFormat="1" ht="15" customHeight="1" x14ac:dyDescent="0.25">
      <c r="B9" s="448"/>
      <c r="K9" s="449"/>
      <c r="L9" s="449"/>
      <c r="M9" s="449"/>
    </row>
    <row r="10" spans="2:13" s="6" customFormat="1" ht="15" customHeight="1" x14ac:dyDescent="0.25">
      <c r="B10" s="448"/>
      <c r="K10" s="449"/>
      <c r="L10" s="449"/>
      <c r="M10" s="449"/>
    </row>
    <row r="11" spans="2:13" s="6" customFormat="1" ht="15" customHeight="1" x14ac:dyDescent="0.25">
      <c r="B11" s="448"/>
      <c r="K11" s="449"/>
      <c r="L11" s="449"/>
      <c r="M11" s="449"/>
    </row>
    <row r="12" spans="2:13" s="6" customFormat="1" ht="15" customHeight="1" x14ac:dyDescent="0.25">
      <c r="B12" s="448"/>
      <c r="K12" s="449"/>
      <c r="L12" s="449"/>
      <c r="M12" s="449"/>
    </row>
    <row r="13" spans="2:13" s="6" customFormat="1" ht="15" customHeight="1" x14ac:dyDescent="0.25">
      <c r="B13" s="448"/>
      <c r="K13" s="449"/>
      <c r="L13" s="449"/>
      <c r="M13" s="449"/>
    </row>
    <row r="14" spans="2:13" s="6" customFormat="1" ht="15" customHeight="1" x14ac:dyDescent="0.25">
      <c r="B14" s="448"/>
      <c r="K14" s="449"/>
      <c r="L14" s="449"/>
      <c r="M14" s="449"/>
    </row>
    <row r="15" spans="2:13" s="6" customFormat="1" ht="15" customHeight="1" x14ac:dyDescent="0.25">
      <c r="B15" s="448"/>
      <c r="K15" s="449"/>
      <c r="L15" s="449"/>
      <c r="M15" s="449"/>
    </row>
    <row r="16" spans="2:13" s="6" customFormat="1" ht="15" customHeight="1" x14ac:dyDescent="0.25">
      <c r="B16" s="448"/>
      <c r="K16" s="449"/>
      <c r="L16" s="449"/>
      <c r="M16" s="449"/>
    </row>
    <row r="17" spans="1:13" s="6" customFormat="1" ht="15" customHeight="1" x14ac:dyDescent="0.25">
      <c r="B17" s="448"/>
      <c r="K17" s="449"/>
      <c r="L17" s="449"/>
      <c r="M17" s="449"/>
    </row>
    <row r="18" spans="1:13" s="6" customFormat="1" ht="15" customHeight="1" x14ac:dyDescent="0.25">
      <c r="B18" s="448"/>
      <c r="K18" s="449"/>
      <c r="L18" s="449"/>
      <c r="M18" s="449"/>
    </row>
    <row r="19" spans="1:13" s="6" customFormat="1" ht="8.25" customHeight="1" x14ac:dyDescent="0.25">
      <c r="B19" s="448"/>
      <c r="K19" s="449"/>
      <c r="L19" s="449"/>
      <c r="M19" s="449"/>
    </row>
    <row r="20" spans="1:13" s="6" customFormat="1" ht="15" customHeight="1" x14ac:dyDescent="0.25">
      <c r="B20" s="448"/>
      <c r="K20" s="449"/>
      <c r="L20" s="449"/>
      <c r="M20" s="449"/>
    </row>
    <row r="21" spans="1:13" s="6" customFormat="1" ht="15" customHeight="1" x14ac:dyDescent="0.25">
      <c r="B21" s="448"/>
      <c r="K21" s="449"/>
      <c r="L21" s="449"/>
      <c r="M21" s="449"/>
    </row>
    <row r="22" spans="1:13" s="6" customFormat="1" ht="15" customHeight="1" x14ac:dyDescent="0.3">
      <c r="B22" s="448"/>
      <c r="K22" s="449"/>
      <c r="L22" s="449"/>
      <c r="M22" s="449"/>
    </row>
    <row r="23" spans="1:13" s="6" customFormat="1" ht="15" customHeight="1" x14ac:dyDescent="0.3">
      <c r="B23" s="448"/>
      <c r="K23" s="449"/>
      <c r="L23" s="449"/>
      <c r="M23" s="449"/>
    </row>
    <row r="24" spans="1:13" s="6" customFormat="1" ht="15" customHeight="1" x14ac:dyDescent="0.3">
      <c r="B24" s="448"/>
      <c r="K24" s="449"/>
      <c r="L24" s="449"/>
      <c r="M24" s="449"/>
    </row>
    <row r="25" spans="1:13" s="6" customFormat="1" ht="15" customHeight="1" x14ac:dyDescent="0.3">
      <c r="B25" s="448"/>
      <c r="K25" s="449"/>
      <c r="L25" s="449"/>
      <c r="M25" s="449"/>
    </row>
    <row r="26" spans="1:13" s="6" customFormat="1" ht="15" customHeight="1" x14ac:dyDescent="0.3">
      <c r="B26" s="448"/>
      <c r="K26" s="449"/>
      <c r="L26" s="449"/>
      <c r="M26" s="449"/>
    </row>
    <row r="27" spans="1:13" s="6" customFormat="1" ht="15" customHeight="1" x14ac:dyDescent="0.3">
      <c r="B27" s="448"/>
      <c r="K27" s="449"/>
      <c r="L27" s="449"/>
      <c r="M27" s="449"/>
    </row>
    <row r="28" spans="1:13" s="6" customFormat="1" ht="15" customHeight="1" x14ac:dyDescent="0.3">
      <c r="B28" s="448"/>
      <c r="K28" s="449"/>
      <c r="L28" s="449"/>
      <c r="M28" s="449"/>
    </row>
    <row r="29" spans="1:13" s="6" customFormat="1" ht="15" customHeight="1" x14ac:dyDescent="0.3">
      <c r="B29" s="448"/>
      <c r="K29" s="449"/>
      <c r="L29" s="449"/>
      <c r="M29" s="449"/>
    </row>
    <row r="30" spans="1:13" s="6" customFormat="1" ht="15" customHeight="1" x14ac:dyDescent="0.3">
      <c r="B30" s="448"/>
      <c r="K30" s="449"/>
      <c r="L30" s="449"/>
      <c r="M30" s="449"/>
    </row>
    <row r="31" spans="1:13" s="6" customFormat="1" ht="8.25" customHeight="1" x14ac:dyDescent="0.3">
      <c r="B31" s="448"/>
      <c r="K31" s="449"/>
      <c r="L31" s="449"/>
      <c r="M31" s="449"/>
    </row>
    <row r="32" spans="1:13" s="47" customFormat="1" ht="18" customHeight="1" x14ac:dyDescent="0.3">
      <c r="A32" s="49"/>
      <c r="B32" s="533" t="s">
        <v>558</v>
      </c>
      <c r="C32" s="533"/>
      <c r="D32" s="533"/>
      <c r="E32" s="533"/>
      <c r="F32" s="533"/>
      <c r="G32" s="533"/>
      <c r="H32" s="533"/>
      <c r="I32" s="533"/>
      <c r="J32" s="533"/>
      <c r="K32" s="533"/>
      <c r="L32" s="278" t="s">
        <v>364</v>
      </c>
    </row>
    <row r="33" ht="6"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9.75" customHeight="1" x14ac:dyDescent="0.3"/>
    <row r="46" ht="15" customHeight="1" x14ac:dyDescent="0.3"/>
    <row r="47" ht="15" customHeight="1" x14ac:dyDescent="0.3"/>
    <row r="48" ht="15" customHeight="1" x14ac:dyDescent="0.3"/>
    <row r="49" spans="2:12" ht="15" customHeight="1" x14ac:dyDescent="0.3"/>
    <row r="50" spans="2:12" ht="15" customHeight="1" x14ac:dyDescent="0.3"/>
    <row r="51" spans="2:12" ht="15" customHeight="1" x14ac:dyDescent="0.3"/>
    <row r="52" spans="2:12" ht="15" customHeight="1" x14ac:dyDescent="0.3"/>
    <row r="53" spans="2:12" ht="15" customHeight="1" x14ac:dyDescent="0.3"/>
    <row r="54" spans="2:12" ht="15" customHeight="1" x14ac:dyDescent="0.3"/>
    <row r="55" spans="2:12" ht="15" customHeight="1" x14ac:dyDescent="0.3"/>
    <row r="56" spans="2:12" ht="15" customHeight="1" x14ac:dyDescent="0.3"/>
    <row r="57" spans="2:12" ht="11.25" customHeight="1" x14ac:dyDescent="0.3"/>
    <row r="58" spans="2:12" ht="17.25" customHeight="1" x14ac:dyDescent="0.3">
      <c r="B58" s="533" t="s">
        <v>544</v>
      </c>
      <c r="C58" s="533"/>
      <c r="D58" s="533"/>
      <c r="E58" s="533"/>
      <c r="F58" s="533"/>
      <c r="G58" s="533"/>
      <c r="H58" s="533"/>
      <c r="I58" s="533"/>
      <c r="J58" s="533"/>
      <c r="K58" s="533"/>
      <c r="L58" s="278" t="s">
        <v>364</v>
      </c>
    </row>
    <row r="59" spans="2:12" ht="6.75" customHeight="1" x14ac:dyDescent="0.3"/>
    <row r="79" ht="8.25" customHeight="1" x14ac:dyDescent="0.3"/>
    <row r="83" spans="2:12" ht="12" customHeight="1" x14ac:dyDescent="0.3"/>
    <row r="84" spans="2:12" ht="17.25" customHeight="1" x14ac:dyDescent="0.3">
      <c r="B84" s="533" t="s">
        <v>548</v>
      </c>
      <c r="C84" s="533"/>
      <c r="D84" s="533"/>
      <c r="E84" s="533"/>
      <c r="F84" s="533"/>
      <c r="G84" s="533"/>
      <c r="H84" s="533"/>
      <c r="I84" s="533"/>
      <c r="J84" s="533"/>
      <c r="K84" s="533"/>
      <c r="L84" s="278" t="s">
        <v>364</v>
      </c>
    </row>
    <row r="85" spans="2:12" ht="6.75" customHeight="1" x14ac:dyDescent="0.3"/>
    <row r="105" ht="9" customHeight="1" x14ac:dyDescent="0.3"/>
  </sheetData>
  <sheetProtection password="CAAF" sheet="1" objects="1" scenarios="1"/>
  <mergeCells count="2">
    <mergeCell ref="B4:L4"/>
    <mergeCell ref="K2:L2"/>
  </mergeCells>
  <hyperlinks>
    <hyperlink ref="L6" location="'FACT&amp;OTHER_3'!B2" tooltip="navigate to top of page" display="navigate to top of page"/>
    <hyperlink ref="L32" location="'FACT&amp;OTHER_3'!B2" tooltip="navigate to top of page" display="navigate to top of page"/>
    <hyperlink ref="L58" location="'FACT&amp;OTHER_3'!B2" tooltip="navigate to top of page" display="navigate to top of page"/>
    <hyperlink ref="L84" location="'FACT&amp;OTHER_3'!B2" tooltip="navigate to top of page" display="navigate to top of page"/>
    <hyperlink ref="F2" location="Cover!A1" tooltip="click link for cover page" display="Cover page"/>
    <hyperlink ref="H2" location="Index!A1" tooltip="click link for index" display="Index"/>
    <hyperlink ref="D2" location="'FACT&amp;OTHER_3'!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39997558519241921"/>
    <pageSetUpPr fitToPage="1"/>
  </sheetPr>
  <dimension ref="A1:M103"/>
  <sheetViews>
    <sheetView showGridLines="0" zoomScale="93" zoomScaleNormal="93" workbookViewId="0">
      <selection activeCell="O17" sqref="O17"/>
    </sheetView>
  </sheetViews>
  <sheetFormatPr defaultColWidth="9.109375"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16384" width="9.109375" style="23"/>
  </cols>
  <sheetData>
    <row r="1" spans="2:13" s="85" customFormat="1" ht="6.75" customHeight="1" x14ac:dyDescent="0.2">
      <c r="B1" s="86" t="s">
        <v>8</v>
      </c>
      <c r="J1" s="85" t="e">
        <f>#REF!</f>
        <v>#REF!</v>
      </c>
      <c r="K1" s="87"/>
      <c r="L1" s="85" t="e">
        <f>#REF!</f>
        <v>#REF!</v>
      </c>
    </row>
    <row r="2" spans="2:13" s="88" customFormat="1" ht="21.75" customHeight="1" x14ac:dyDescent="0.3">
      <c r="B2" s="418" t="s">
        <v>1</v>
      </c>
      <c r="C2" s="418"/>
      <c r="D2" s="553" t="s">
        <v>517</v>
      </c>
      <c r="E2" s="552"/>
      <c r="F2" s="553" t="s">
        <v>67</v>
      </c>
      <c r="G2" s="70" t="s">
        <v>438</v>
      </c>
      <c r="H2" s="598" t="s">
        <v>68</v>
      </c>
      <c r="I2" s="12"/>
      <c r="J2" s="12"/>
      <c r="K2" s="723" t="s">
        <v>541</v>
      </c>
      <c r="L2" s="723"/>
      <c r="M2" s="143"/>
    </row>
    <row r="3" spans="2:13" s="6" customFormat="1" ht="9.75" customHeight="1" x14ac:dyDescent="0.25">
      <c r="B3" s="448"/>
      <c r="K3" s="449"/>
      <c r="L3" s="449"/>
      <c r="M3" s="449"/>
    </row>
    <row r="4" spans="2:13" s="6" customFormat="1" ht="21.75" customHeight="1" x14ac:dyDescent="0.3">
      <c r="B4" s="724" t="s">
        <v>518</v>
      </c>
      <c r="C4" s="725"/>
      <c r="D4" s="725"/>
      <c r="E4" s="725"/>
      <c r="F4" s="725"/>
      <c r="G4" s="725"/>
      <c r="H4" s="725"/>
      <c r="I4" s="725"/>
      <c r="J4" s="725"/>
      <c r="K4" s="725"/>
      <c r="L4" s="726"/>
      <c r="M4" s="449"/>
    </row>
    <row r="5" spans="2:13" s="6" customFormat="1" ht="8.25" customHeight="1" x14ac:dyDescent="0.25">
      <c r="B5" s="467"/>
      <c r="K5" s="449"/>
      <c r="L5" s="449"/>
      <c r="M5" s="449"/>
    </row>
    <row r="6" spans="2:13" s="6" customFormat="1" ht="18" customHeight="1" x14ac:dyDescent="0.25">
      <c r="B6" s="277" t="s">
        <v>370</v>
      </c>
      <c r="C6" s="277"/>
      <c r="D6" s="277"/>
      <c r="E6" s="277"/>
      <c r="F6" s="277"/>
      <c r="G6" s="277"/>
      <c r="H6" s="277"/>
      <c r="I6" s="277"/>
      <c r="J6" s="277"/>
      <c r="K6" s="277"/>
      <c r="L6" s="278" t="s">
        <v>364</v>
      </c>
      <c r="M6" s="449"/>
    </row>
    <row r="7" spans="2:13" s="6" customFormat="1" ht="44.25" customHeight="1" x14ac:dyDescent="0.25">
      <c r="B7" s="467"/>
      <c r="K7" s="449"/>
      <c r="L7" s="449"/>
      <c r="M7" s="449"/>
    </row>
    <row r="8" spans="2:13" s="6" customFormat="1" ht="15.75" customHeight="1" x14ac:dyDescent="0.25">
      <c r="B8" s="467"/>
      <c r="K8" s="449"/>
      <c r="L8" s="449"/>
      <c r="M8" s="449"/>
    </row>
    <row r="9" spans="2:13" s="6" customFormat="1" ht="18" customHeight="1" x14ac:dyDescent="0.25">
      <c r="B9" s="277" t="s">
        <v>415</v>
      </c>
      <c r="C9" s="277"/>
      <c r="D9" s="277"/>
      <c r="E9" s="277"/>
      <c r="F9" s="277"/>
      <c r="G9" s="277"/>
      <c r="H9" s="277"/>
      <c r="I9" s="277"/>
      <c r="J9" s="277"/>
      <c r="K9" s="277"/>
      <c r="L9" s="278" t="s">
        <v>364</v>
      </c>
      <c r="M9" s="449"/>
    </row>
    <row r="10" spans="2:13" s="6" customFormat="1" ht="18" customHeight="1" x14ac:dyDescent="0.25">
      <c r="B10" s="468"/>
      <c r="C10" s="468"/>
      <c r="D10" s="468"/>
      <c r="E10" s="468"/>
      <c r="F10" s="468"/>
      <c r="G10" s="468"/>
      <c r="H10" s="468"/>
      <c r="I10" s="468"/>
      <c r="J10" s="468"/>
      <c r="K10" s="468"/>
      <c r="L10" s="451"/>
      <c r="M10" s="449"/>
    </row>
    <row r="11" spans="2:13" s="6" customFormat="1" ht="18" customHeight="1" x14ac:dyDescent="0.25">
      <c r="B11" s="468"/>
      <c r="C11" s="468"/>
      <c r="D11" s="468"/>
      <c r="E11" s="468"/>
      <c r="F11" s="468"/>
      <c r="G11" s="468"/>
      <c r="H11" s="468"/>
      <c r="I11" s="468"/>
      <c r="J11" s="468"/>
      <c r="K11" s="468"/>
      <c r="L11" s="451"/>
      <c r="M11" s="449"/>
    </row>
    <row r="12" spans="2:13" s="6" customFormat="1" ht="18" customHeight="1" x14ac:dyDescent="0.25">
      <c r="B12" s="468"/>
      <c r="C12" s="468"/>
      <c r="D12" s="468"/>
      <c r="E12" s="468"/>
      <c r="F12" s="468"/>
      <c r="G12" s="468"/>
      <c r="H12" s="468"/>
      <c r="I12" s="468"/>
      <c r="J12" s="468"/>
      <c r="K12" s="468"/>
      <c r="L12" s="451"/>
      <c r="M12" s="449"/>
    </row>
    <row r="13" spans="2:13" s="6" customFormat="1" ht="15" customHeight="1" x14ac:dyDescent="0.25">
      <c r="B13" s="467"/>
      <c r="K13" s="449"/>
      <c r="L13" s="449"/>
      <c r="M13" s="449"/>
    </row>
    <row r="14" spans="2:13" s="6" customFormat="1" ht="15" customHeight="1" x14ac:dyDescent="0.25">
      <c r="K14" s="449"/>
      <c r="L14" s="449"/>
      <c r="M14" s="449"/>
    </row>
    <row r="15" spans="2:13" s="6" customFormat="1" ht="15" customHeight="1" x14ac:dyDescent="0.25">
      <c r="K15" s="449"/>
      <c r="L15" s="449"/>
      <c r="M15" s="449"/>
    </row>
    <row r="16" spans="2:13" s="6" customFormat="1" ht="15" customHeight="1" x14ac:dyDescent="0.25">
      <c r="K16" s="449"/>
      <c r="L16" s="449"/>
      <c r="M16" s="449"/>
    </row>
    <row r="17" spans="2:13" s="6" customFormat="1" ht="15" customHeight="1" x14ac:dyDescent="0.25">
      <c r="B17" s="467"/>
      <c r="J17" s="23"/>
      <c r="K17" s="449"/>
      <c r="L17" s="449"/>
      <c r="M17" s="449"/>
    </row>
    <row r="18" spans="2:13" s="6" customFormat="1" ht="15" customHeight="1" x14ac:dyDescent="0.25">
      <c r="B18" s="467"/>
      <c r="J18" s="23"/>
      <c r="K18" s="449"/>
      <c r="L18" s="449"/>
      <c r="M18" s="449"/>
    </row>
    <row r="19" spans="2:13" s="6" customFormat="1" ht="15" customHeight="1" x14ac:dyDescent="0.3">
      <c r="B19" s="467"/>
      <c r="J19" s="23"/>
      <c r="K19" s="449"/>
      <c r="L19" s="449"/>
      <c r="M19" s="449"/>
    </row>
    <row r="20" spans="2:13" s="6" customFormat="1" ht="15" customHeight="1" x14ac:dyDescent="0.3">
      <c r="B20" s="467"/>
      <c r="J20" s="23"/>
      <c r="K20" s="449"/>
      <c r="L20" s="449"/>
      <c r="M20" s="449"/>
    </row>
    <row r="21" spans="2:13" s="6" customFormat="1" ht="15" customHeight="1" x14ac:dyDescent="0.3">
      <c r="B21" s="467"/>
      <c r="K21" s="449"/>
      <c r="L21" s="449"/>
      <c r="M21" s="449"/>
    </row>
    <row r="22" spans="2:13" s="6" customFormat="1" ht="15" customHeight="1" x14ac:dyDescent="0.3">
      <c r="B22" s="467"/>
      <c r="K22" s="449"/>
      <c r="L22" s="449"/>
      <c r="M22" s="449"/>
    </row>
    <row r="23" spans="2:13" s="6" customFormat="1" ht="15" customHeight="1" x14ac:dyDescent="0.3">
      <c r="B23" s="467"/>
      <c r="K23" s="449"/>
      <c r="L23" s="449"/>
      <c r="M23" s="449"/>
    </row>
    <row r="24" spans="2:13" s="6" customFormat="1" ht="15" customHeight="1" x14ac:dyDescent="0.3">
      <c r="B24" s="467"/>
      <c r="K24" s="449"/>
      <c r="L24" s="449"/>
      <c r="M24" s="449"/>
    </row>
    <row r="25" spans="2:13" s="6" customFormat="1" ht="15" customHeight="1" x14ac:dyDescent="0.3">
      <c r="B25" s="467"/>
      <c r="K25" s="449"/>
      <c r="L25" s="449"/>
      <c r="M25" s="449"/>
    </row>
    <row r="26" spans="2:13" s="6" customFormat="1" ht="15" customHeight="1" x14ac:dyDescent="0.3">
      <c r="B26" s="467"/>
      <c r="K26" s="449"/>
      <c r="L26" s="449"/>
      <c r="M26" s="449"/>
    </row>
    <row r="27" spans="2:13" s="6" customFormat="1" ht="15" customHeight="1" x14ac:dyDescent="0.3">
      <c r="B27" s="467"/>
      <c r="K27" s="449"/>
      <c r="L27" s="449"/>
      <c r="M27" s="449"/>
    </row>
    <row r="28" spans="2:13" s="6" customFormat="1" ht="15" customHeight="1" x14ac:dyDescent="0.3">
      <c r="B28" s="467"/>
      <c r="K28" s="449"/>
      <c r="L28" s="449"/>
      <c r="M28" s="449"/>
    </row>
    <row r="29" spans="2:13" s="6" customFormat="1" ht="15" customHeight="1" x14ac:dyDescent="0.3">
      <c r="B29" s="467"/>
      <c r="K29" s="449"/>
      <c r="L29" s="449"/>
      <c r="M29" s="449"/>
    </row>
    <row r="30" spans="2:13" s="6" customFormat="1" ht="15" customHeight="1" x14ac:dyDescent="0.3">
      <c r="B30" s="467"/>
      <c r="K30" s="449"/>
      <c r="L30" s="449"/>
      <c r="M30" s="449"/>
    </row>
    <row r="31" spans="2:13" s="6" customFormat="1" ht="15" customHeight="1" x14ac:dyDescent="0.3">
      <c r="B31" s="467"/>
      <c r="K31" s="449"/>
      <c r="L31" s="449"/>
      <c r="M31" s="449"/>
    </row>
    <row r="32" spans="2:13" s="6" customFormat="1" ht="15" customHeight="1" x14ac:dyDescent="0.3">
      <c r="B32" s="467"/>
      <c r="K32" s="449"/>
      <c r="L32" s="449"/>
      <c r="M32" s="449"/>
    </row>
    <row r="33" spans="1:13" s="6" customFormat="1" ht="15" customHeight="1" x14ac:dyDescent="0.3">
      <c r="B33" s="467"/>
      <c r="K33" s="449"/>
      <c r="L33" s="449"/>
      <c r="M33" s="449"/>
    </row>
    <row r="34" spans="1:13" s="6" customFormat="1" ht="15" customHeight="1" x14ac:dyDescent="0.3">
      <c r="B34" s="467"/>
      <c r="K34" s="449"/>
      <c r="L34" s="449"/>
      <c r="M34" s="449"/>
    </row>
    <row r="35" spans="1:13" s="6" customFormat="1" ht="15" customHeight="1" x14ac:dyDescent="0.3">
      <c r="B35" s="467"/>
      <c r="K35" s="449"/>
      <c r="L35" s="449"/>
      <c r="M35" s="449"/>
    </row>
    <row r="36" spans="1:13" s="6" customFormat="1" ht="15" customHeight="1" x14ac:dyDescent="0.3">
      <c r="B36" s="467"/>
      <c r="K36" s="449"/>
      <c r="L36" s="449"/>
      <c r="M36" s="449"/>
    </row>
    <row r="37" spans="1:13" s="6" customFormat="1" ht="15" customHeight="1" x14ac:dyDescent="0.3">
      <c r="B37" s="467"/>
      <c r="K37" s="449"/>
      <c r="L37" s="449"/>
      <c r="M37" s="449"/>
    </row>
    <row r="38" spans="1:13" s="6" customFormat="1" ht="15" customHeight="1" x14ac:dyDescent="0.3">
      <c r="B38" s="467"/>
      <c r="K38" s="449"/>
      <c r="L38" s="449"/>
      <c r="M38" s="449"/>
    </row>
    <row r="39" spans="1:13" s="6" customFormat="1" ht="15" customHeight="1" x14ac:dyDescent="0.3">
      <c r="B39" s="467"/>
      <c r="K39" s="449"/>
      <c r="L39" s="449"/>
      <c r="M39" s="449"/>
    </row>
    <row r="40" spans="1:13" s="6" customFormat="1" ht="15" customHeight="1" x14ac:dyDescent="0.3">
      <c r="B40" s="467"/>
      <c r="K40" s="449"/>
      <c r="L40" s="449"/>
      <c r="M40" s="449"/>
    </row>
    <row r="41" spans="1:13" s="6" customFormat="1" ht="15" customHeight="1" x14ac:dyDescent="0.3">
      <c r="B41" s="467"/>
      <c r="K41" s="449"/>
      <c r="L41" s="449"/>
      <c r="M41" s="449"/>
    </row>
    <row r="43" spans="1:13" ht="19.5" customHeight="1" x14ac:dyDescent="0.3">
      <c r="A43" s="468"/>
      <c r="B43" s="277" t="s">
        <v>545</v>
      </c>
      <c r="C43" s="277"/>
      <c r="D43" s="277"/>
      <c r="E43" s="277"/>
      <c r="F43" s="277"/>
      <c r="G43" s="277"/>
      <c r="H43" s="277"/>
      <c r="I43" s="277"/>
      <c r="J43" s="277"/>
      <c r="K43" s="278"/>
      <c r="L43" s="278" t="s">
        <v>364</v>
      </c>
    </row>
    <row r="47" spans="1:13" ht="18" customHeight="1" x14ac:dyDescent="0.3">
      <c r="B47" s="469"/>
    </row>
    <row r="48" spans="1:13" x14ac:dyDescent="0.3">
      <c r="B48" s="469"/>
    </row>
    <row r="72" spans="2:13" s="6" customFormat="1" ht="18" customHeight="1" x14ac:dyDescent="0.3">
      <c r="B72" s="277" t="s">
        <v>546</v>
      </c>
      <c r="C72" s="277"/>
      <c r="D72" s="277"/>
      <c r="E72" s="277"/>
      <c r="F72" s="277"/>
      <c r="G72" s="277"/>
      <c r="H72" s="277"/>
      <c r="I72" s="277"/>
      <c r="J72" s="277"/>
      <c r="K72" s="277"/>
      <c r="L72" s="278" t="s">
        <v>364</v>
      </c>
      <c r="M72" s="449"/>
    </row>
    <row r="73" spans="2:13" s="6" customFormat="1" ht="11.25" customHeight="1" x14ac:dyDescent="0.3">
      <c r="B73" s="467"/>
      <c r="K73" s="449"/>
      <c r="L73" s="449"/>
      <c r="M73" s="449"/>
    </row>
    <row r="74" spans="2:13" s="6" customFormat="1" ht="15" customHeight="1" x14ac:dyDescent="0.3">
      <c r="B74" s="467"/>
      <c r="K74" s="449"/>
      <c r="L74" s="449"/>
      <c r="M74" s="449"/>
    </row>
    <row r="75" spans="2:13" s="6" customFormat="1" ht="15" customHeight="1" x14ac:dyDescent="0.3">
      <c r="K75" s="449"/>
      <c r="L75" s="449"/>
      <c r="M75" s="449"/>
    </row>
    <row r="76" spans="2:13" s="6" customFormat="1" ht="15" customHeight="1" x14ac:dyDescent="0.3">
      <c r="K76" s="449"/>
      <c r="L76" s="449"/>
      <c r="M76" s="449"/>
    </row>
    <row r="77" spans="2:13" s="6" customFormat="1" ht="15" customHeight="1" x14ac:dyDescent="0.3">
      <c r="K77" s="449"/>
      <c r="L77" s="449"/>
      <c r="M77" s="449"/>
    </row>
    <row r="78" spans="2:13" s="6" customFormat="1" ht="15" customHeight="1" x14ac:dyDescent="0.3">
      <c r="B78" s="467"/>
      <c r="J78" s="23"/>
      <c r="K78" s="449"/>
      <c r="L78" s="449"/>
      <c r="M78" s="449"/>
    </row>
    <row r="79" spans="2:13" s="6" customFormat="1" ht="15" customHeight="1" x14ac:dyDescent="0.3">
      <c r="B79" s="467"/>
      <c r="J79" s="23"/>
      <c r="K79" s="449"/>
      <c r="L79" s="449"/>
      <c r="M79" s="449"/>
    </row>
    <row r="80" spans="2:13" s="6" customFormat="1" ht="15" customHeight="1" x14ac:dyDescent="0.3">
      <c r="B80" s="467"/>
      <c r="J80" s="23"/>
      <c r="K80" s="449"/>
      <c r="L80" s="449"/>
      <c r="M80" s="449"/>
    </row>
    <row r="81" spans="2:13" s="6" customFormat="1" ht="15" customHeight="1" x14ac:dyDescent="0.3">
      <c r="B81" s="467"/>
      <c r="J81" s="23"/>
      <c r="K81" s="449"/>
      <c r="L81" s="449"/>
      <c r="M81" s="449"/>
    </row>
    <row r="82" spans="2:13" s="6" customFormat="1" ht="15" customHeight="1" x14ac:dyDescent="0.3">
      <c r="B82" s="467"/>
      <c r="K82" s="449"/>
      <c r="L82" s="449"/>
      <c r="M82" s="449"/>
    </row>
    <row r="83" spans="2:13" s="6" customFormat="1" ht="15" customHeight="1" x14ac:dyDescent="0.3">
      <c r="B83" s="467"/>
      <c r="K83" s="449"/>
      <c r="L83" s="449"/>
      <c r="M83" s="449"/>
    </row>
    <row r="84" spans="2:13" s="6" customFormat="1" ht="15" customHeight="1" x14ac:dyDescent="0.3">
      <c r="B84" s="467"/>
      <c r="K84" s="449"/>
      <c r="L84" s="449"/>
      <c r="M84" s="449"/>
    </row>
    <row r="85" spans="2:13" s="6" customFormat="1" ht="15" customHeight="1" x14ac:dyDescent="0.3">
      <c r="B85" s="467"/>
      <c r="K85" s="449"/>
      <c r="L85" s="449"/>
      <c r="M85" s="449"/>
    </row>
    <row r="86" spans="2:13" s="6" customFormat="1" ht="15" customHeight="1" x14ac:dyDescent="0.3">
      <c r="B86" s="467"/>
      <c r="K86" s="449"/>
      <c r="L86" s="449"/>
      <c r="M86" s="449"/>
    </row>
    <row r="87" spans="2:13" s="6" customFormat="1" ht="15" customHeight="1" x14ac:dyDescent="0.3">
      <c r="B87" s="467"/>
      <c r="K87" s="449"/>
      <c r="L87" s="449"/>
      <c r="M87" s="449"/>
    </row>
    <row r="88" spans="2:13" s="6" customFormat="1" ht="15" customHeight="1" x14ac:dyDescent="0.3">
      <c r="B88" s="467"/>
      <c r="K88" s="449"/>
      <c r="L88" s="449"/>
      <c r="M88" s="449"/>
    </row>
    <row r="89" spans="2:13" s="6" customFormat="1" ht="15" customHeight="1" x14ac:dyDescent="0.3">
      <c r="B89" s="467"/>
      <c r="K89" s="449"/>
      <c r="L89" s="449"/>
      <c r="M89" s="449"/>
    </row>
    <row r="90" spans="2:13" s="6" customFormat="1" ht="15" customHeight="1" x14ac:dyDescent="0.3">
      <c r="B90" s="467"/>
      <c r="K90" s="449"/>
      <c r="L90" s="449"/>
      <c r="M90" s="449"/>
    </row>
    <row r="91" spans="2:13" s="6" customFormat="1" ht="15" customHeight="1" x14ac:dyDescent="0.3">
      <c r="B91" s="467"/>
      <c r="K91" s="449"/>
      <c r="L91" s="449"/>
      <c r="M91" s="449"/>
    </row>
    <row r="92" spans="2:13" s="6" customFormat="1" ht="15" customHeight="1" x14ac:dyDescent="0.3">
      <c r="B92" s="467"/>
      <c r="K92" s="449"/>
      <c r="L92" s="449"/>
      <c r="M92" s="449"/>
    </row>
    <row r="93" spans="2:13" s="6" customFormat="1" ht="15" customHeight="1" x14ac:dyDescent="0.3">
      <c r="B93" s="467"/>
      <c r="K93" s="449"/>
      <c r="L93" s="449"/>
      <c r="M93" s="449"/>
    </row>
    <row r="94" spans="2:13" s="6" customFormat="1" ht="15" customHeight="1" x14ac:dyDescent="0.3">
      <c r="B94" s="467"/>
      <c r="K94" s="449"/>
      <c r="L94" s="449"/>
      <c r="M94" s="449"/>
    </row>
    <row r="95" spans="2:13" s="6" customFormat="1" ht="15" customHeight="1" x14ac:dyDescent="0.3">
      <c r="B95" s="467"/>
      <c r="K95" s="449"/>
      <c r="L95" s="449"/>
      <c r="M95" s="449"/>
    </row>
    <row r="96" spans="2:13" s="6" customFormat="1" ht="15" customHeight="1" x14ac:dyDescent="0.3">
      <c r="B96" s="467"/>
      <c r="K96" s="449"/>
      <c r="L96" s="449"/>
      <c r="M96" s="449"/>
    </row>
    <row r="97" spans="2:13" s="6" customFormat="1" ht="15" customHeight="1" x14ac:dyDescent="0.3">
      <c r="B97" s="467"/>
      <c r="K97" s="449"/>
      <c r="L97" s="449"/>
      <c r="M97" s="449"/>
    </row>
    <row r="98" spans="2:13" s="6" customFormat="1" ht="15" customHeight="1" x14ac:dyDescent="0.3">
      <c r="B98" s="467"/>
      <c r="K98" s="449"/>
      <c r="L98" s="449"/>
      <c r="M98" s="449"/>
    </row>
    <row r="99" spans="2:13" s="6" customFormat="1" ht="15" customHeight="1" x14ac:dyDescent="0.3">
      <c r="B99" s="467"/>
      <c r="K99" s="449"/>
      <c r="L99" s="449"/>
      <c r="M99" s="449"/>
    </row>
    <row r="100" spans="2:13" s="6" customFormat="1" ht="15" customHeight="1" x14ac:dyDescent="0.3">
      <c r="B100" s="467"/>
      <c r="K100" s="449"/>
      <c r="L100" s="449"/>
      <c r="M100" s="449"/>
    </row>
    <row r="101" spans="2:13" s="6" customFormat="1" ht="15" customHeight="1" x14ac:dyDescent="0.3">
      <c r="B101" s="467"/>
      <c r="K101" s="449"/>
      <c r="L101" s="449"/>
      <c r="M101" s="449"/>
    </row>
    <row r="102" spans="2:13" s="6" customFormat="1" ht="15" customHeight="1" x14ac:dyDescent="0.3">
      <c r="B102" s="467"/>
      <c r="K102" s="449"/>
      <c r="L102" s="449"/>
      <c r="M102" s="449"/>
    </row>
    <row r="103" spans="2:13" ht="10.5" customHeight="1" x14ac:dyDescent="0.3"/>
  </sheetData>
  <sheetProtection password="CAAF" sheet="1" objects="1" scenarios="1"/>
  <mergeCells count="2">
    <mergeCell ref="B4:L4"/>
    <mergeCell ref="K2:L2"/>
  </mergeCells>
  <hyperlinks>
    <hyperlink ref="L72" location="SDI_1!B2" tooltip="navigate to top of page" display="navigate to top of page"/>
    <hyperlink ref="L6" location="SDI_1!B2" tooltip="navigate to top of page" display="navigate to top of page"/>
    <hyperlink ref="L9" location="SDI_1!B2" tooltip="navigate to top of page" display="navigate to top of page"/>
    <hyperlink ref="L43" location="SDI_1!B2" tooltip="navigate to top of page" display="navigate to top of page"/>
    <hyperlink ref="F2" location="Cover!A1" tooltip="click link for cover page" display="Cover page"/>
    <hyperlink ref="H2" location="Index!A1" tooltip="click link for index" display="Index"/>
    <hyperlink ref="D2" location="SDI_1!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39997558519241921"/>
    <pageSetUpPr fitToPage="1"/>
  </sheetPr>
  <dimension ref="A1:W146"/>
  <sheetViews>
    <sheetView showGridLines="0" zoomScale="93" zoomScaleNormal="93" workbookViewId="0">
      <selection activeCell="O17" sqref="O17"/>
    </sheetView>
  </sheetViews>
  <sheetFormatPr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22" width="9.109375" style="23"/>
    <col min="23" max="23" width="3.88671875" style="23" customWidth="1"/>
    <col min="24" max="256" width="9.1093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5546875" style="23" customWidth="1"/>
    <col min="270" max="278" width="9.109375" style="23"/>
    <col min="279" max="279" width="3.88671875" style="23" customWidth="1"/>
    <col min="280" max="512" width="9.1093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5546875" style="23" customWidth="1"/>
    <col min="526" max="534" width="9.109375" style="23"/>
    <col min="535" max="535" width="3.88671875" style="23" customWidth="1"/>
    <col min="536" max="768" width="9.1093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5546875" style="23" customWidth="1"/>
    <col min="782" max="790" width="9.109375" style="23"/>
    <col min="791" max="791" width="3.88671875" style="23" customWidth="1"/>
    <col min="792" max="1024" width="9.1093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5546875" style="23" customWidth="1"/>
    <col min="1038" max="1046" width="9.109375" style="23"/>
    <col min="1047" max="1047" width="3.88671875" style="23" customWidth="1"/>
    <col min="1048" max="1280" width="9.1093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5546875" style="23" customWidth="1"/>
    <col min="1294" max="1302" width="9.109375" style="23"/>
    <col min="1303" max="1303" width="3.88671875" style="23" customWidth="1"/>
    <col min="1304" max="1536" width="9.1093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5546875" style="23" customWidth="1"/>
    <col min="1550" max="1558" width="9.109375" style="23"/>
    <col min="1559" max="1559" width="3.88671875" style="23" customWidth="1"/>
    <col min="1560" max="1792" width="9.1093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5546875" style="23" customWidth="1"/>
    <col min="1806" max="1814" width="9.109375" style="23"/>
    <col min="1815" max="1815" width="3.88671875" style="23" customWidth="1"/>
    <col min="1816" max="2048" width="9.1093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5546875" style="23" customWidth="1"/>
    <col min="2062" max="2070" width="9.109375" style="23"/>
    <col min="2071" max="2071" width="3.88671875" style="23" customWidth="1"/>
    <col min="2072" max="2304" width="9.1093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5546875" style="23" customWidth="1"/>
    <col min="2318" max="2326" width="9.109375" style="23"/>
    <col min="2327" max="2327" width="3.88671875" style="23" customWidth="1"/>
    <col min="2328" max="2560" width="9.1093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5546875" style="23" customWidth="1"/>
    <col min="2574" max="2582" width="9.109375" style="23"/>
    <col min="2583" max="2583" width="3.88671875" style="23" customWidth="1"/>
    <col min="2584" max="2816" width="9.1093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5546875" style="23" customWidth="1"/>
    <col min="2830" max="2838" width="9.109375" style="23"/>
    <col min="2839" max="2839" width="3.88671875" style="23" customWidth="1"/>
    <col min="2840" max="3072" width="9.1093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5546875" style="23" customWidth="1"/>
    <col min="3086" max="3094" width="9.109375" style="23"/>
    <col min="3095" max="3095" width="3.88671875" style="23" customWidth="1"/>
    <col min="3096" max="3328" width="9.1093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5546875" style="23" customWidth="1"/>
    <col min="3342" max="3350" width="9.109375" style="23"/>
    <col min="3351" max="3351" width="3.88671875" style="23" customWidth="1"/>
    <col min="3352" max="3584" width="9.1093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5546875" style="23" customWidth="1"/>
    <col min="3598" max="3606" width="9.109375" style="23"/>
    <col min="3607" max="3607" width="3.88671875" style="23" customWidth="1"/>
    <col min="3608" max="3840" width="9.1093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5546875" style="23" customWidth="1"/>
    <col min="3854" max="3862" width="9.109375" style="23"/>
    <col min="3863" max="3863" width="3.88671875" style="23" customWidth="1"/>
    <col min="3864" max="4096" width="9.1093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5546875" style="23" customWidth="1"/>
    <col min="4110" max="4118" width="9.109375" style="23"/>
    <col min="4119" max="4119" width="3.88671875" style="23" customWidth="1"/>
    <col min="4120" max="4352" width="9.1093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5546875" style="23" customWidth="1"/>
    <col min="4366" max="4374" width="9.109375" style="23"/>
    <col min="4375" max="4375" width="3.88671875" style="23" customWidth="1"/>
    <col min="4376" max="4608" width="9.1093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5546875" style="23" customWidth="1"/>
    <col min="4622" max="4630" width="9.109375" style="23"/>
    <col min="4631" max="4631" width="3.88671875" style="23" customWidth="1"/>
    <col min="4632" max="4864" width="9.1093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5546875" style="23" customWidth="1"/>
    <col min="4878" max="4886" width="9.109375" style="23"/>
    <col min="4887" max="4887" width="3.88671875" style="23" customWidth="1"/>
    <col min="4888" max="5120" width="9.1093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5546875" style="23" customWidth="1"/>
    <col min="5134" max="5142" width="9.109375" style="23"/>
    <col min="5143" max="5143" width="3.88671875" style="23" customWidth="1"/>
    <col min="5144" max="5376" width="9.1093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5546875" style="23" customWidth="1"/>
    <col min="5390" max="5398" width="9.109375" style="23"/>
    <col min="5399" max="5399" width="3.88671875" style="23" customWidth="1"/>
    <col min="5400" max="5632" width="9.1093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5546875" style="23" customWidth="1"/>
    <col min="5646" max="5654" width="9.109375" style="23"/>
    <col min="5655" max="5655" width="3.88671875" style="23" customWidth="1"/>
    <col min="5656" max="5888" width="9.1093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5546875" style="23" customWidth="1"/>
    <col min="5902" max="5910" width="9.109375" style="23"/>
    <col min="5911" max="5911" width="3.88671875" style="23" customWidth="1"/>
    <col min="5912" max="6144" width="9.1093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5546875" style="23" customWidth="1"/>
    <col min="6158" max="6166" width="9.109375" style="23"/>
    <col min="6167" max="6167" width="3.88671875" style="23" customWidth="1"/>
    <col min="6168" max="6400" width="9.1093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5546875" style="23" customWidth="1"/>
    <col min="6414" max="6422" width="9.109375" style="23"/>
    <col min="6423" max="6423" width="3.88671875" style="23" customWidth="1"/>
    <col min="6424" max="6656" width="9.1093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5546875" style="23" customWidth="1"/>
    <col min="6670" max="6678" width="9.109375" style="23"/>
    <col min="6679" max="6679" width="3.88671875" style="23" customWidth="1"/>
    <col min="6680" max="6912" width="9.1093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5546875" style="23" customWidth="1"/>
    <col min="6926" max="6934" width="9.109375" style="23"/>
    <col min="6935" max="6935" width="3.88671875" style="23" customWidth="1"/>
    <col min="6936" max="7168" width="9.1093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5546875" style="23" customWidth="1"/>
    <col min="7182" max="7190" width="9.109375" style="23"/>
    <col min="7191" max="7191" width="3.88671875" style="23" customWidth="1"/>
    <col min="7192" max="7424" width="9.1093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5546875" style="23" customWidth="1"/>
    <col min="7438" max="7446" width="9.109375" style="23"/>
    <col min="7447" max="7447" width="3.88671875" style="23" customWidth="1"/>
    <col min="7448" max="7680" width="9.1093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5546875" style="23" customWidth="1"/>
    <col min="7694" max="7702" width="9.109375" style="23"/>
    <col min="7703" max="7703" width="3.88671875" style="23" customWidth="1"/>
    <col min="7704" max="7936" width="9.1093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5546875" style="23" customWidth="1"/>
    <col min="7950" max="7958" width="9.109375" style="23"/>
    <col min="7959" max="7959" width="3.88671875" style="23" customWidth="1"/>
    <col min="7960" max="8192" width="9.1093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5546875" style="23" customWidth="1"/>
    <col min="8206" max="8214" width="9.109375" style="23"/>
    <col min="8215" max="8215" width="3.88671875" style="23" customWidth="1"/>
    <col min="8216" max="8448" width="9.1093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5546875" style="23" customWidth="1"/>
    <col min="8462" max="8470" width="9.109375" style="23"/>
    <col min="8471" max="8471" width="3.88671875" style="23" customWidth="1"/>
    <col min="8472" max="8704" width="9.1093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5546875" style="23" customWidth="1"/>
    <col min="8718" max="8726" width="9.109375" style="23"/>
    <col min="8727" max="8727" width="3.88671875" style="23" customWidth="1"/>
    <col min="8728" max="8960" width="9.1093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5546875" style="23" customWidth="1"/>
    <col min="8974" max="8982" width="9.109375" style="23"/>
    <col min="8983" max="8983" width="3.88671875" style="23" customWidth="1"/>
    <col min="8984" max="9216" width="9.1093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5546875" style="23" customWidth="1"/>
    <col min="9230" max="9238" width="9.109375" style="23"/>
    <col min="9239" max="9239" width="3.88671875" style="23" customWidth="1"/>
    <col min="9240" max="9472" width="9.1093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5546875" style="23" customWidth="1"/>
    <col min="9486" max="9494" width="9.109375" style="23"/>
    <col min="9495" max="9495" width="3.88671875" style="23" customWidth="1"/>
    <col min="9496" max="9728" width="9.1093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5546875" style="23" customWidth="1"/>
    <col min="9742" max="9750" width="9.109375" style="23"/>
    <col min="9751" max="9751" width="3.88671875" style="23" customWidth="1"/>
    <col min="9752" max="9984" width="9.1093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5546875" style="23" customWidth="1"/>
    <col min="9998" max="10006" width="9.109375" style="23"/>
    <col min="10007" max="10007" width="3.88671875" style="23" customWidth="1"/>
    <col min="10008" max="10240" width="9.1093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5546875" style="23" customWidth="1"/>
    <col min="10254" max="10262" width="9.109375" style="23"/>
    <col min="10263" max="10263" width="3.88671875" style="23" customWidth="1"/>
    <col min="10264" max="10496" width="9.1093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5546875" style="23" customWidth="1"/>
    <col min="10510" max="10518" width="9.109375" style="23"/>
    <col min="10519" max="10519" width="3.88671875" style="23" customWidth="1"/>
    <col min="10520" max="10752" width="9.1093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5546875" style="23" customWidth="1"/>
    <col min="10766" max="10774" width="9.109375" style="23"/>
    <col min="10775" max="10775" width="3.88671875" style="23" customWidth="1"/>
    <col min="10776" max="11008" width="9.1093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5546875" style="23" customWidth="1"/>
    <col min="11022" max="11030" width="9.109375" style="23"/>
    <col min="11031" max="11031" width="3.88671875" style="23" customWidth="1"/>
    <col min="11032" max="11264" width="9.1093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5546875" style="23" customWidth="1"/>
    <col min="11278" max="11286" width="9.109375" style="23"/>
    <col min="11287" max="11287" width="3.88671875" style="23" customWidth="1"/>
    <col min="11288" max="11520" width="9.1093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5546875" style="23" customWidth="1"/>
    <col min="11534" max="11542" width="9.109375" style="23"/>
    <col min="11543" max="11543" width="3.88671875" style="23" customWidth="1"/>
    <col min="11544" max="11776" width="9.1093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5546875" style="23" customWidth="1"/>
    <col min="11790" max="11798" width="9.109375" style="23"/>
    <col min="11799" max="11799" width="3.88671875" style="23" customWidth="1"/>
    <col min="11800" max="12032" width="9.1093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5546875" style="23" customWidth="1"/>
    <col min="12046" max="12054" width="9.109375" style="23"/>
    <col min="12055" max="12055" width="3.88671875" style="23" customWidth="1"/>
    <col min="12056" max="12288" width="9.1093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5546875" style="23" customWidth="1"/>
    <col min="12302" max="12310" width="9.109375" style="23"/>
    <col min="12311" max="12311" width="3.88671875" style="23" customWidth="1"/>
    <col min="12312" max="12544" width="9.1093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5546875" style="23" customWidth="1"/>
    <col min="12558" max="12566" width="9.109375" style="23"/>
    <col min="12567" max="12567" width="3.88671875" style="23" customWidth="1"/>
    <col min="12568" max="12800" width="9.1093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5546875" style="23" customWidth="1"/>
    <col min="12814" max="12822" width="9.109375" style="23"/>
    <col min="12823" max="12823" width="3.88671875" style="23" customWidth="1"/>
    <col min="12824" max="13056" width="9.1093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5546875" style="23" customWidth="1"/>
    <col min="13070" max="13078" width="9.109375" style="23"/>
    <col min="13079" max="13079" width="3.88671875" style="23" customWidth="1"/>
    <col min="13080" max="13312" width="9.1093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5546875" style="23" customWidth="1"/>
    <col min="13326" max="13334" width="9.109375" style="23"/>
    <col min="13335" max="13335" width="3.88671875" style="23" customWidth="1"/>
    <col min="13336" max="13568" width="9.1093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5546875" style="23" customWidth="1"/>
    <col min="13582" max="13590" width="9.109375" style="23"/>
    <col min="13591" max="13591" width="3.88671875" style="23" customWidth="1"/>
    <col min="13592" max="13824" width="9.1093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5546875" style="23" customWidth="1"/>
    <col min="13838" max="13846" width="9.109375" style="23"/>
    <col min="13847" max="13847" width="3.88671875" style="23" customWidth="1"/>
    <col min="13848" max="14080" width="9.1093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5546875" style="23" customWidth="1"/>
    <col min="14094" max="14102" width="9.109375" style="23"/>
    <col min="14103" max="14103" width="3.88671875" style="23" customWidth="1"/>
    <col min="14104" max="14336" width="9.1093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5546875" style="23" customWidth="1"/>
    <col min="14350" max="14358" width="9.109375" style="23"/>
    <col min="14359" max="14359" width="3.88671875" style="23" customWidth="1"/>
    <col min="14360" max="14592" width="9.1093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5546875" style="23" customWidth="1"/>
    <col min="14606" max="14614" width="9.109375" style="23"/>
    <col min="14615" max="14615" width="3.88671875" style="23" customWidth="1"/>
    <col min="14616" max="14848" width="9.1093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5546875" style="23" customWidth="1"/>
    <col min="14862" max="14870" width="9.109375" style="23"/>
    <col min="14871" max="14871" width="3.88671875" style="23" customWidth="1"/>
    <col min="14872" max="15104" width="9.1093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5546875" style="23" customWidth="1"/>
    <col min="15118" max="15126" width="9.109375" style="23"/>
    <col min="15127" max="15127" width="3.88671875" style="23" customWidth="1"/>
    <col min="15128" max="15360" width="9.1093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5546875" style="23" customWidth="1"/>
    <col min="15374" max="15382" width="9.109375" style="23"/>
    <col min="15383" max="15383" width="3.88671875" style="23" customWidth="1"/>
    <col min="15384" max="15616" width="9.1093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5546875" style="23" customWidth="1"/>
    <col min="15630" max="15638" width="9.109375" style="23"/>
    <col min="15639" max="15639" width="3.88671875" style="23" customWidth="1"/>
    <col min="15640" max="15872" width="9.1093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5546875" style="23" customWidth="1"/>
    <col min="15886" max="15894" width="9.109375" style="23"/>
    <col min="15895" max="15895" width="3.88671875" style="23" customWidth="1"/>
    <col min="15896" max="16128" width="9.1093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5546875" style="23" customWidth="1"/>
    <col min="16142" max="16150" width="9.109375" style="23"/>
    <col min="16151" max="16151" width="3.88671875" style="23" customWidth="1"/>
    <col min="16152" max="16384" width="9.1093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1</v>
      </c>
      <c r="C2" s="232"/>
      <c r="D2" s="553" t="s">
        <v>517</v>
      </c>
      <c r="E2" s="552"/>
      <c r="F2" s="553" t="s">
        <v>67</v>
      </c>
      <c r="G2" s="70" t="s">
        <v>438</v>
      </c>
      <c r="H2" s="553" t="s">
        <v>68</v>
      </c>
      <c r="I2" s="8"/>
      <c r="J2" s="12"/>
      <c r="K2" s="723" t="s">
        <v>541</v>
      </c>
      <c r="L2" s="723"/>
      <c r="M2" s="90"/>
      <c r="N2" s="90"/>
      <c r="O2" s="90"/>
      <c r="W2" s="88"/>
    </row>
    <row r="3" spans="1:23" s="1" customFormat="1" ht="11.25" customHeight="1" x14ac:dyDescent="0.25">
      <c r="A3" s="6"/>
      <c r="B3" s="2"/>
      <c r="K3" s="3"/>
      <c r="L3" s="3"/>
      <c r="M3" s="3"/>
      <c r="N3" s="3"/>
      <c r="O3" s="3"/>
      <c r="W3" s="6"/>
    </row>
    <row r="4" spans="1:23" s="1" customFormat="1" ht="21.75" customHeight="1" x14ac:dyDescent="0.3">
      <c r="A4" s="6"/>
      <c r="B4" s="724" t="s">
        <v>518</v>
      </c>
      <c r="C4" s="725"/>
      <c r="D4" s="725"/>
      <c r="E4" s="725"/>
      <c r="F4" s="725"/>
      <c r="G4" s="725"/>
      <c r="H4" s="725"/>
      <c r="I4" s="725"/>
      <c r="J4" s="725"/>
      <c r="K4" s="725"/>
      <c r="L4" s="726"/>
      <c r="M4" s="3"/>
      <c r="N4" s="3"/>
      <c r="O4" s="3"/>
      <c r="W4" s="6"/>
    </row>
    <row r="5" spans="1:23" s="1" customFormat="1" ht="9" customHeight="1" x14ac:dyDescent="0.25">
      <c r="A5" s="6"/>
      <c r="B5" s="91"/>
      <c r="K5" s="3"/>
      <c r="L5" s="3"/>
      <c r="M5" s="3"/>
      <c r="N5" s="3"/>
      <c r="O5" s="3"/>
      <c r="W5" s="6"/>
    </row>
    <row r="6" spans="1:23" s="1" customFormat="1" ht="18" customHeight="1" x14ac:dyDescent="0.25">
      <c r="A6" s="6"/>
      <c r="B6" s="277" t="s">
        <v>683</v>
      </c>
      <c r="C6" s="277"/>
      <c r="D6" s="277"/>
      <c r="E6" s="277"/>
      <c r="F6" s="277"/>
      <c r="G6" s="277"/>
      <c r="H6" s="277"/>
      <c r="I6" s="277"/>
      <c r="J6" s="277"/>
      <c r="K6" s="277"/>
      <c r="L6" s="278" t="s">
        <v>364</v>
      </c>
      <c r="M6" s="3"/>
      <c r="N6" s="3"/>
      <c r="O6" s="3"/>
      <c r="W6" s="6"/>
    </row>
    <row r="7" spans="1:23" ht="12" customHeight="1" x14ac:dyDescent="0.25"/>
    <row r="8" spans="1:23" ht="15" customHeight="1" x14ac:dyDescent="0.25">
      <c r="B8" s="6"/>
      <c r="C8" s="91"/>
      <c r="D8" s="1"/>
      <c r="E8" s="1"/>
      <c r="F8" s="1"/>
      <c r="G8" s="1"/>
      <c r="H8" s="1"/>
      <c r="I8" s="1"/>
      <c r="J8" s="1"/>
      <c r="K8" s="1"/>
      <c r="L8" s="3"/>
      <c r="M8" s="3"/>
    </row>
    <row r="9" spans="1:23" ht="15" customHeight="1" x14ac:dyDescent="0.25">
      <c r="B9" s="6"/>
      <c r="C9" s="1"/>
      <c r="D9" s="1"/>
      <c r="E9" s="1"/>
      <c r="F9" s="1"/>
      <c r="G9" s="1"/>
      <c r="H9" s="1"/>
      <c r="I9" s="1"/>
      <c r="J9" s="1"/>
      <c r="K9" s="1"/>
      <c r="L9" s="3"/>
      <c r="M9" s="3"/>
    </row>
    <row r="10" spans="1:23" ht="15" customHeight="1" x14ac:dyDescent="0.25">
      <c r="B10" s="6"/>
      <c r="C10" s="1"/>
      <c r="D10" s="1"/>
      <c r="E10" s="1"/>
      <c r="F10" s="1"/>
      <c r="G10" s="1"/>
      <c r="H10" s="1"/>
      <c r="I10" s="1"/>
      <c r="J10" s="1"/>
      <c r="K10" s="1"/>
      <c r="L10" s="3"/>
      <c r="M10" s="3"/>
    </row>
    <row r="11" spans="1:23" ht="15" customHeight="1" x14ac:dyDescent="0.25">
      <c r="B11" s="6"/>
      <c r="C11" s="1"/>
      <c r="D11" s="1"/>
      <c r="E11" s="1"/>
      <c r="F11" s="1"/>
      <c r="G11" s="1"/>
      <c r="H11" s="1"/>
      <c r="I11" s="1"/>
      <c r="J11" s="1"/>
      <c r="K11" s="1"/>
      <c r="L11" s="3"/>
      <c r="M11" s="3"/>
    </row>
    <row r="12" spans="1:23" ht="15" customHeight="1" x14ac:dyDescent="0.25">
      <c r="B12" s="6"/>
      <c r="C12" s="1"/>
      <c r="D12" s="1"/>
      <c r="E12" s="1"/>
      <c r="F12" s="1"/>
      <c r="G12" s="1"/>
      <c r="H12" s="1"/>
      <c r="I12" s="1"/>
      <c r="J12" s="1"/>
      <c r="K12" s="1"/>
      <c r="L12" s="3"/>
      <c r="M12" s="3"/>
    </row>
    <row r="13" spans="1:23" ht="15" customHeight="1" x14ac:dyDescent="0.25">
      <c r="B13" s="6"/>
      <c r="C13" s="91"/>
      <c r="D13" s="1"/>
      <c r="E13" s="1"/>
      <c r="F13" s="1"/>
      <c r="G13" s="1"/>
      <c r="H13" s="1"/>
      <c r="I13" s="1"/>
      <c r="J13" s="1"/>
      <c r="L13" s="3"/>
      <c r="M13" s="3"/>
    </row>
    <row r="14" spans="1:23" ht="15" customHeight="1" x14ac:dyDescent="0.25">
      <c r="B14" s="6"/>
      <c r="C14" s="91"/>
      <c r="D14" s="1"/>
      <c r="E14" s="1"/>
      <c r="F14" s="1"/>
      <c r="G14" s="1"/>
      <c r="H14" s="1"/>
      <c r="I14" s="1"/>
      <c r="J14" s="1"/>
      <c r="L14" s="3"/>
      <c r="M14" s="3"/>
      <c r="N14" s="3"/>
    </row>
    <row r="15" spans="1:23" ht="15" customHeight="1" x14ac:dyDescent="0.25">
      <c r="B15" s="6"/>
      <c r="C15" s="91"/>
      <c r="D15" s="1"/>
      <c r="E15" s="1"/>
      <c r="F15" s="1"/>
      <c r="G15" s="1"/>
      <c r="H15" s="1"/>
      <c r="I15" s="1"/>
      <c r="J15" s="1"/>
      <c r="L15" s="3"/>
      <c r="M15" s="3"/>
      <c r="N15" s="3"/>
    </row>
    <row r="16" spans="1:23" ht="15" customHeight="1" x14ac:dyDescent="0.25">
      <c r="B16" s="6"/>
      <c r="C16" s="91"/>
      <c r="D16" s="1"/>
      <c r="E16" s="1"/>
      <c r="F16" s="1"/>
      <c r="G16" s="1"/>
      <c r="H16" s="1"/>
      <c r="I16" s="1"/>
      <c r="J16" s="1"/>
      <c r="K16" s="1"/>
      <c r="L16" s="3"/>
      <c r="M16" s="3"/>
      <c r="N16" s="3"/>
    </row>
    <row r="17" spans="2:13" ht="15" customHeight="1" x14ac:dyDescent="0.25">
      <c r="B17" s="6"/>
      <c r="C17" s="91"/>
      <c r="D17" s="1"/>
      <c r="E17" s="1"/>
      <c r="F17" s="1"/>
      <c r="G17" s="1"/>
      <c r="H17" s="1"/>
      <c r="I17" s="1"/>
      <c r="J17" s="1"/>
      <c r="K17" s="1"/>
      <c r="L17" s="3"/>
      <c r="M17" s="3"/>
    </row>
    <row r="18" spans="2:13" ht="15" customHeight="1" x14ac:dyDescent="0.25">
      <c r="B18" s="6"/>
      <c r="C18" s="91"/>
      <c r="D18" s="1"/>
      <c r="E18" s="1"/>
      <c r="F18" s="1"/>
      <c r="G18" s="1"/>
      <c r="H18" s="1"/>
      <c r="I18" s="1"/>
      <c r="J18" s="1"/>
      <c r="K18" s="1"/>
      <c r="L18" s="3"/>
      <c r="M18" s="3"/>
    </row>
    <row r="19" spans="2:13" ht="15" customHeight="1" x14ac:dyDescent="0.25">
      <c r="B19" s="6"/>
      <c r="C19" s="91"/>
      <c r="D19" s="1"/>
      <c r="E19" s="1"/>
      <c r="F19" s="1"/>
      <c r="G19" s="1"/>
      <c r="H19" s="1"/>
      <c r="I19" s="1"/>
      <c r="J19" s="1"/>
      <c r="K19" s="1"/>
      <c r="L19" s="3"/>
      <c r="M19" s="3"/>
    </row>
    <row r="20" spans="2:13" ht="15" customHeight="1" x14ac:dyDescent="0.25">
      <c r="B20" s="6"/>
      <c r="C20" s="91"/>
      <c r="D20" s="1"/>
      <c r="E20" s="1"/>
      <c r="F20" s="1"/>
      <c r="G20" s="1"/>
      <c r="H20" s="1"/>
      <c r="I20" s="1"/>
      <c r="J20" s="1"/>
      <c r="K20" s="1"/>
      <c r="L20" s="3"/>
      <c r="M20" s="3"/>
    </row>
    <row r="21" spans="2:13" ht="15" customHeight="1" x14ac:dyDescent="0.3">
      <c r="B21" s="6"/>
      <c r="C21" s="91"/>
      <c r="D21" s="1"/>
      <c r="E21" s="1"/>
      <c r="F21" s="1"/>
      <c r="G21" s="1"/>
      <c r="H21" s="1"/>
      <c r="I21" s="1"/>
      <c r="J21" s="1"/>
      <c r="K21" s="1"/>
      <c r="L21" s="3"/>
      <c r="M21" s="3"/>
    </row>
    <row r="22" spans="2:13" ht="15" customHeight="1" x14ac:dyDescent="0.3">
      <c r="B22" s="6"/>
      <c r="C22" s="91"/>
      <c r="D22" s="1"/>
      <c r="E22" s="1"/>
      <c r="F22" s="1"/>
      <c r="G22" s="1"/>
      <c r="H22" s="1"/>
      <c r="I22" s="1"/>
      <c r="J22" s="1"/>
      <c r="K22" s="1"/>
      <c r="L22" s="3"/>
      <c r="M22" s="3"/>
    </row>
    <row r="23" spans="2:13" ht="15" customHeight="1" x14ac:dyDescent="0.3">
      <c r="B23" s="6"/>
      <c r="C23" s="91"/>
      <c r="D23" s="1"/>
      <c r="E23" s="1"/>
      <c r="F23" s="1"/>
      <c r="G23" s="1"/>
      <c r="H23" s="1"/>
      <c r="I23" s="1"/>
      <c r="J23" s="1"/>
      <c r="K23" s="1"/>
      <c r="L23" s="3"/>
      <c r="M23" s="3"/>
    </row>
    <row r="24" spans="2:13" ht="15" customHeight="1" x14ac:dyDescent="0.3">
      <c r="B24" s="6"/>
      <c r="C24" s="91"/>
      <c r="D24" s="1"/>
      <c r="E24" s="1"/>
      <c r="F24" s="1"/>
      <c r="G24" s="1"/>
      <c r="H24" s="1"/>
      <c r="I24" s="1"/>
      <c r="J24" s="1"/>
      <c r="K24" s="1"/>
      <c r="L24" s="3"/>
      <c r="M24" s="3"/>
    </row>
    <row r="25" spans="2:13" ht="15" customHeight="1" x14ac:dyDescent="0.3">
      <c r="B25" s="6"/>
      <c r="C25" s="91"/>
      <c r="D25" s="1"/>
      <c r="E25" s="1"/>
      <c r="F25" s="1"/>
      <c r="G25" s="1"/>
      <c r="H25" s="1"/>
      <c r="I25" s="1"/>
      <c r="J25" s="1"/>
      <c r="K25" s="1"/>
      <c r="L25" s="3"/>
      <c r="M25" s="3"/>
    </row>
    <row r="26" spans="2:13" ht="15" customHeight="1" x14ac:dyDescent="0.3">
      <c r="B26" s="6"/>
      <c r="C26" s="91"/>
      <c r="D26" s="1"/>
      <c r="E26" s="1"/>
      <c r="F26" s="1"/>
      <c r="G26" s="1"/>
      <c r="H26" s="1"/>
      <c r="I26" s="1"/>
      <c r="J26" s="1"/>
      <c r="K26" s="1"/>
      <c r="L26" s="3"/>
      <c r="M26" s="3"/>
    </row>
    <row r="27" spans="2:13" ht="15" customHeight="1" x14ac:dyDescent="0.3">
      <c r="B27" s="6"/>
      <c r="C27" s="91"/>
      <c r="D27" s="1"/>
      <c r="E27" s="1"/>
      <c r="F27" s="1"/>
      <c r="G27" s="1"/>
      <c r="H27" s="1"/>
      <c r="I27" s="1"/>
      <c r="J27" s="1"/>
      <c r="K27" s="1"/>
      <c r="L27" s="3"/>
      <c r="M27" s="3"/>
    </row>
    <row r="28" spans="2:13" ht="15" customHeight="1" x14ac:dyDescent="0.3">
      <c r="B28" s="6"/>
      <c r="C28" s="91"/>
      <c r="D28" s="1"/>
      <c r="E28" s="1"/>
      <c r="F28" s="1"/>
      <c r="G28" s="1"/>
      <c r="H28" s="1"/>
      <c r="I28" s="1"/>
      <c r="J28" s="1"/>
      <c r="K28" s="1"/>
      <c r="L28" s="3"/>
      <c r="M28" s="3"/>
    </row>
    <row r="29" spans="2:13" ht="15" customHeight="1" x14ac:dyDescent="0.3">
      <c r="B29" s="6"/>
      <c r="C29" s="91"/>
      <c r="D29" s="1"/>
      <c r="E29" s="1"/>
      <c r="F29" s="1"/>
      <c r="G29" s="1"/>
      <c r="H29" s="1"/>
      <c r="I29" s="1"/>
      <c r="J29" s="1"/>
      <c r="K29" s="1"/>
      <c r="L29" s="3"/>
      <c r="M29" s="3"/>
    </row>
    <row r="30" spans="2:13" ht="15" customHeight="1" x14ac:dyDescent="0.3">
      <c r="B30" s="6"/>
      <c r="C30" s="91"/>
      <c r="D30" s="1"/>
      <c r="E30" s="1"/>
      <c r="F30" s="1"/>
      <c r="G30" s="1"/>
      <c r="H30" s="1"/>
      <c r="I30" s="1"/>
      <c r="J30" s="1"/>
      <c r="K30" s="1"/>
      <c r="L30" s="3"/>
      <c r="M30" s="3"/>
    </row>
    <row r="31" spans="2:13" ht="15" customHeight="1" x14ac:dyDescent="0.3">
      <c r="B31" s="6"/>
      <c r="C31" s="91"/>
      <c r="D31" s="1"/>
      <c r="E31" s="1"/>
      <c r="F31" s="1"/>
      <c r="G31" s="1"/>
      <c r="H31" s="1"/>
      <c r="I31" s="1"/>
      <c r="J31" s="1"/>
      <c r="K31" s="1"/>
      <c r="L31" s="3"/>
      <c r="M31" s="3"/>
    </row>
    <row r="32" spans="2:13" ht="15" customHeight="1" x14ac:dyDescent="0.3">
      <c r="B32" s="6"/>
      <c r="C32" s="91"/>
      <c r="D32" s="1"/>
      <c r="E32" s="1"/>
      <c r="F32" s="1"/>
      <c r="G32" s="1"/>
      <c r="H32" s="1"/>
      <c r="I32" s="1"/>
      <c r="J32" s="1"/>
      <c r="K32" s="1"/>
      <c r="L32" s="3"/>
      <c r="M32" s="3"/>
    </row>
    <row r="33" spans="1:23" ht="15" customHeight="1" x14ac:dyDescent="0.3">
      <c r="B33" s="6"/>
      <c r="C33" s="91"/>
      <c r="D33" s="1"/>
      <c r="E33" s="1"/>
      <c r="F33" s="1"/>
      <c r="G33" s="1"/>
      <c r="H33" s="1"/>
      <c r="I33" s="1"/>
      <c r="J33" s="1"/>
      <c r="K33" s="1"/>
      <c r="L33" s="3"/>
      <c r="M33" s="3"/>
    </row>
    <row r="34" spans="1:23" ht="15" customHeight="1" x14ac:dyDescent="0.3">
      <c r="B34" s="6"/>
      <c r="C34" s="91"/>
      <c r="D34" s="1"/>
      <c r="E34" s="1"/>
      <c r="F34" s="1"/>
      <c r="G34" s="1"/>
      <c r="H34" s="1"/>
      <c r="I34" s="1"/>
      <c r="J34" s="1"/>
      <c r="K34" s="1"/>
      <c r="L34" s="3"/>
      <c r="M34" s="3"/>
    </row>
    <row r="35" spans="1:23" ht="15" customHeight="1" x14ac:dyDescent="0.3">
      <c r="B35" s="6"/>
      <c r="C35" s="91"/>
      <c r="D35" s="1"/>
      <c r="E35" s="1"/>
      <c r="F35" s="1"/>
      <c r="G35" s="1"/>
      <c r="H35" s="1"/>
      <c r="I35" s="1"/>
      <c r="J35" s="1"/>
      <c r="K35" s="1"/>
      <c r="L35" s="3"/>
      <c r="M35" s="3"/>
    </row>
    <row r="36" spans="1:23" ht="15" customHeight="1" x14ac:dyDescent="0.3">
      <c r="B36" s="6"/>
      <c r="C36" s="91"/>
      <c r="D36" s="1"/>
      <c r="E36" s="1"/>
      <c r="F36" s="1"/>
      <c r="G36" s="1"/>
      <c r="H36" s="1"/>
      <c r="I36" s="1"/>
      <c r="J36" s="1"/>
      <c r="K36" s="1"/>
      <c r="L36" s="3"/>
      <c r="M36" s="3"/>
    </row>
    <row r="37" spans="1:23" ht="6.75" customHeight="1" x14ac:dyDescent="0.3">
      <c r="B37" s="6"/>
      <c r="C37" s="91"/>
      <c r="D37" s="1"/>
      <c r="E37" s="1"/>
      <c r="F37" s="1"/>
      <c r="G37" s="1"/>
      <c r="H37" s="1"/>
      <c r="I37" s="1"/>
      <c r="J37" s="1"/>
      <c r="K37" s="1"/>
      <c r="L37" s="3"/>
      <c r="M37" s="3"/>
    </row>
    <row r="38" spans="1:23" s="1" customFormat="1" ht="18" customHeight="1" x14ac:dyDescent="0.3">
      <c r="A38" s="6"/>
      <c r="B38" s="277" t="s">
        <v>461</v>
      </c>
      <c r="C38" s="277"/>
      <c r="D38" s="340"/>
      <c r="E38" s="277"/>
      <c r="F38" s="277"/>
      <c r="G38" s="277"/>
      <c r="H38" s="277"/>
      <c r="I38" s="277"/>
      <c r="J38" s="277"/>
      <c r="K38" s="277"/>
      <c r="L38" s="278" t="s">
        <v>364</v>
      </c>
      <c r="M38" s="3"/>
      <c r="N38" s="3"/>
      <c r="O38" s="3"/>
      <c r="W38" s="6"/>
    </row>
    <row r="39" spans="1:23" ht="5.25" customHeight="1" x14ac:dyDescent="0.3"/>
    <row r="40" spans="1:23" ht="15" customHeight="1" x14ac:dyDescent="0.3"/>
    <row r="41" spans="1:23" ht="15" customHeight="1" x14ac:dyDescent="0.3"/>
    <row r="42" spans="1:23" ht="15" customHeight="1" x14ac:dyDescent="0.3"/>
    <row r="43" spans="1:23" ht="15" customHeight="1" x14ac:dyDescent="0.3"/>
    <row r="44" spans="1:23" ht="15" customHeight="1" x14ac:dyDescent="0.3"/>
    <row r="45" spans="1:23" ht="15" customHeight="1" x14ac:dyDescent="0.3"/>
    <row r="46" spans="1:23" ht="15" customHeight="1" x14ac:dyDescent="0.3"/>
    <row r="47" spans="1:23" ht="15" customHeight="1" x14ac:dyDescent="0.3"/>
    <row r="48" spans="1:23"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spans="1:23" ht="15" customHeight="1" x14ac:dyDescent="0.3"/>
    <row r="66" spans="1:23" ht="15" customHeight="1" x14ac:dyDescent="0.3"/>
    <row r="67" spans="1:23" ht="15" customHeight="1" x14ac:dyDescent="0.3"/>
    <row r="68" spans="1:23" ht="15" customHeight="1" x14ac:dyDescent="0.3"/>
    <row r="69" spans="1:23" ht="7.5" customHeight="1" x14ac:dyDescent="0.3"/>
    <row r="70" spans="1:23" s="1" customFormat="1" ht="18" customHeight="1" x14ac:dyDescent="0.3">
      <c r="A70" s="6"/>
      <c r="B70" s="277" t="s">
        <v>462</v>
      </c>
      <c r="C70" s="277"/>
      <c r="D70" s="277"/>
      <c r="E70" s="277"/>
      <c r="F70" s="277"/>
      <c r="G70" s="277"/>
      <c r="H70" s="277"/>
      <c r="I70" s="277"/>
      <c r="J70" s="277"/>
      <c r="K70" s="277"/>
      <c r="L70" s="278" t="s">
        <v>364</v>
      </c>
      <c r="M70" s="3"/>
      <c r="N70" s="3"/>
      <c r="O70" s="3"/>
      <c r="W70" s="6"/>
    </row>
    <row r="71" spans="1:23" s="1" customFormat="1" ht="5.25" customHeight="1" x14ac:dyDescent="0.3">
      <c r="A71" s="6"/>
      <c r="B71" s="91"/>
      <c r="K71" s="3"/>
      <c r="L71" s="3"/>
      <c r="M71" s="3"/>
      <c r="N71" s="3"/>
      <c r="O71" s="3"/>
      <c r="W71" s="6"/>
    </row>
    <row r="72" spans="1:23" s="1" customFormat="1" ht="15" customHeight="1" x14ac:dyDescent="0.3">
      <c r="A72" s="6"/>
      <c r="B72" s="91"/>
      <c r="K72" s="3"/>
      <c r="L72" s="3"/>
      <c r="M72" s="3"/>
      <c r="N72" s="3"/>
      <c r="O72" s="3"/>
      <c r="W72" s="6"/>
    </row>
    <row r="73" spans="1:23" s="1" customFormat="1" ht="15" customHeight="1" x14ac:dyDescent="0.3">
      <c r="A73" s="6"/>
      <c r="K73" s="3"/>
      <c r="L73" s="3"/>
      <c r="M73" s="3"/>
      <c r="N73" s="3"/>
      <c r="O73" s="3"/>
      <c r="W73" s="6"/>
    </row>
    <row r="74" spans="1:23" s="1" customFormat="1" ht="15" customHeight="1" x14ac:dyDescent="0.3">
      <c r="A74" s="6"/>
      <c r="K74" s="3"/>
      <c r="L74" s="3"/>
      <c r="M74" s="3"/>
      <c r="N74" s="3"/>
      <c r="O74" s="3"/>
      <c r="W74" s="6"/>
    </row>
    <row r="75" spans="1:23" s="1" customFormat="1" ht="15" customHeight="1" x14ac:dyDescent="0.3">
      <c r="A75" s="6"/>
      <c r="K75" s="3"/>
      <c r="L75" s="3"/>
      <c r="M75" s="3"/>
      <c r="N75" s="3"/>
      <c r="O75" s="3"/>
      <c r="W75" s="6"/>
    </row>
    <row r="76" spans="1:23" s="1" customFormat="1" ht="15" customHeight="1" x14ac:dyDescent="0.3">
      <c r="A76" s="6"/>
      <c r="B76" s="91"/>
      <c r="J76" s="23"/>
      <c r="K76" s="3"/>
      <c r="L76" s="3"/>
      <c r="M76" s="3"/>
      <c r="N76" s="3"/>
      <c r="O76" s="3"/>
      <c r="W76" s="6"/>
    </row>
    <row r="77" spans="1:23" s="1" customFormat="1" ht="15" customHeight="1" x14ac:dyDescent="0.3">
      <c r="A77" s="6"/>
      <c r="B77" s="91"/>
      <c r="J77" s="23"/>
      <c r="K77" s="3"/>
      <c r="L77" s="3"/>
      <c r="M77" s="3"/>
      <c r="N77" s="3"/>
      <c r="O77" s="3"/>
      <c r="W77" s="6"/>
    </row>
    <row r="78" spans="1:23" s="1" customFormat="1" ht="15" customHeight="1" x14ac:dyDescent="0.3">
      <c r="A78" s="6"/>
      <c r="B78" s="91"/>
      <c r="J78" s="23"/>
      <c r="K78" s="3"/>
      <c r="L78" s="3"/>
      <c r="M78" s="3"/>
      <c r="N78" s="3"/>
      <c r="O78" s="3"/>
      <c r="W78" s="6"/>
    </row>
    <row r="79" spans="1:23" s="1" customFormat="1" ht="15" customHeight="1" x14ac:dyDescent="0.3">
      <c r="A79" s="6"/>
      <c r="B79" s="91"/>
      <c r="K79" s="3"/>
      <c r="L79" s="3"/>
      <c r="M79" s="3"/>
      <c r="N79" s="3"/>
      <c r="O79" s="3"/>
      <c r="W79" s="6"/>
    </row>
    <row r="80" spans="1:23" s="1" customFormat="1" ht="15" customHeight="1" x14ac:dyDescent="0.3">
      <c r="A80" s="6"/>
      <c r="B80" s="91"/>
      <c r="K80" s="3"/>
      <c r="L80" s="3"/>
      <c r="M80" s="3"/>
      <c r="N80" s="3"/>
      <c r="O80" s="3"/>
      <c r="W80" s="6"/>
    </row>
    <row r="81" spans="1:23" s="1" customFormat="1" ht="15" customHeight="1" x14ac:dyDescent="0.3">
      <c r="A81" s="6"/>
      <c r="B81" s="91"/>
      <c r="K81" s="3"/>
      <c r="L81" s="3"/>
      <c r="M81" s="3"/>
      <c r="N81" s="3"/>
      <c r="O81" s="3"/>
      <c r="W81" s="6"/>
    </row>
    <row r="82" spans="1:23" s="1" customFormat="1" ht="15" customHeight="1" x14ac:dyDescent="0.3">
      <c r="A82" s="6"/>
      <c r="B82" s="91"/>
      <c r="K82" s="3"/>
      <c r="L82" s="3"/>
      <c r="M82" s="3"/>
      <c r="N82" s="3"/>
      <c r="O82" s="3"/>
      <c r="W82" s="6"/>
    </row>
    <row r="83" spans="1:23" s="1" customFormat="1" ht="15" customHeight="1" x14ac:dyDescent="0.3">
      <c r="A83" s="6"/>
      <c r="B83" s="91"/>
      <c r="K83" s="3"/>
      <c r="L83" s="3"/>
      <c r="M83" s="3"/>
      <c r="N83" s="3"/>
      <c r="O83" s="3"/>
      <c r="W83" s="6"/>
    </row>
    <row r="84" spans="1:23" s="1" customFormat="1" ht="15" customHeight="1" x14ac:dyDescent="0.3">
      <c r="A84" s="6"/>
      <c r="B84" s="91"/>
      <c r="K84" s="3"/>
      <c r="L84" s="3"/>
      <c r="M84" s="3"/>
      <c r="N84" s="3"/>
      <c r="O84" s="3"/>
      <c r="W84" s="6"/>
    </row>
    <row r="85" spans="1:23" s="1" customFormat="1" ht="15" customHeight="1" x14ac:dyDescent="0.3">
      <c r="A85" s="6"/>
      <c r="B85" s="91"/>
      <c r="K85" s="3"/>
      <c r="L85" s="3"/>
      <c r="M85" s="3"/>
      <c r="N85" s="3"/>
      <c r="O85" s="3"/>
      <c r="W85" s="6"/>
    </row>
    <row r="86" spans="1:23" s="1" customFormat="1" ht="15" customHeight="1" x14ac:dyDescent="0.3">
      <c r="A86" s="6"/>
      <c r="B86" s="91"/>
      <c r="K86" s="3"/>
      <c r="L86" s="3"/>
      <c r="M86" s="3"/>
      <c r="N86" s="3"/>
      <c r="O86" s="3"/>
      <c r="W86" s="6"/>
    </row>
    <row r="87" spans="1:23" s="1" customFormat="1" ht="15" customHeight="1" x14ac:dyDescent="0.3">
      <c r="A87" s="6"/>
      <c r="B87" s="91"/>
      <c r="K87" s="3"/>
      <c r="L87" s="3"/>
      <c r="M87" s="3"/>
      <c r="N87" s="3"/>
      <c r="O87" s="3"/>
      <c r="W87" s="6"/>
    </row>
    <row r="88" spans="1:23" s="1" customFormat="1" ht="15" customHeight="1" x14ac:dyDescent="0.3">
      <c r="A88" s="6"/>
      <c r="B88" s="91"/>
      <c r="K88" s="3"/>
      <c r="L88" s="3"/>
      <c r="M88" s="3"/>
      <c r="N88" s="3"/>
      <c r="O88" s="3"/>
      <c r="W88" s="6"/>
    </row>
    <row r="89" spans="1:23" s="1" customFormat="1" ht="15" customHeight="1" x14ac:dyDescent="0.3">
      <c r="A89" s="6"/>
      <c r="B89" s="91"/>
      <c r="K89" s="3"/>
      <c r="L89" s="3"/>
      <c r="M89" s="3"/>
      <c r="N89" s="3"/>
      <c r="O89" s="3"/>
      <c r="W89" s="6"/>
    </row>
    <row r="90" spans="1:23" s="1" customFormat="1" ht="15" customHeight="1" x14ac:dyDescent="0.3">
      <c r="A90" s="6"/>
      <c r="B90" s="91"/>
      <c r="K90" s="3"/>
      <c r="L90" s="3"/>
      <c r="M90" s="3"/>
      <c r="N90" s="3"/>
      <c r="O90" s="3"/>
      <c r="W90" s="6"/>
    </row>
    <row r="91" spans="1:23" s="1" customFormat="1" ht="15" customHeight="1" x14ac:dyDescent="0.3">
      <c r="A91" s="6"/>
      <c r="B91" s="91"/>
      <c r="K91" s="3"/>
      <c r="L91" s="3"/>
      <c r="M91" s="3"/>
      <c r="N91" s="3"/>
      <c r="O91" s="3"/>
      <c r="W91" s="6"/>
    </row>
    <row r="92" spans="1:23" s="1" customFormat="1" ht="15" customHeight="1" x14ac:dyDescent="0.3">
      <c r="A92" s="6"/>
      <c r="B92" s="91"/>
      <c r="K92" s="3"/>
      <c r="L92" s="3"/>
      <c r="M92" s="3"/>
      <c r="N92" s="3"/>
      <c r="O92" s="3"/>
      <c r="W92" s="6"/>
    </row>
    <row r="93" spans="1:23" s="1" customFormat="1" ht="15" customHeight="1" x14ac:dyDescent="0.3">
      <c r="A93" s="6"/>
      <c r="B93" s="91"/>
      <c r="K93" s="3"/>
      <c r="L93" s="3"/>
      <c r="M93" s="3"/>
      <c r="N93" s="3"/>
      <c r="O93" s="3"/>
      <c r="W93" s="6"/>
    </row>
    <row r="94" spans="1:23" s="1" customFormat="1" ht="15" customHeight="1" x14ac:dyDescent="0.3">
      <c r="A94" s="6"/>
      <c r="B94" s="91"/>
      <c r="K94" s="3"/>
      <c r="L94" s="3"/>
      <c r="M94" s="3"/>
      <c r="N94" s="3"/>
      <c r="O94" s="3"/>
      <c r="W94" s="6"/>
    </row>
    <row r="95" spans="1:23" s="1" customFormat="1" ht="15" customHeight="1" x14ac:dyDescent="0.3">
      <c r="A95" s="6"/>
      <c r="B95" s="91"/>
      <c r="K95" s="3"/>
      <c r="L95" s="3"/>
      <c r="M95" s="3"/>
      <c r="N95" s="3"/>
      <c r="O95" s="3"/>
      <c r="W95" s="6"/>
    </row>
    <row r="96" spans="1:23" s="1" customFormat="1" ht="15" customHeight="1" x14ac:dyDescent="0.3">
      <c r="A96" s="6"/>
      <c r="B96" s="91"/>
      <c r="K96" s="3"/>
      <c r="L96" s="3"/>
      <c r="M96" s="3"/>
      <c r="N96" s="3"/>
      <c r="O96" s="3"/>
      <c r="W96" s="6"/>
    </row>
    <row r="97" spans="1:23" s="1" customFormat="1" ht="15" customHeight="1" x14ac:dyDescent="0.3">
      <c r="A97" s="6"/>
      <c r="B97" s="91"/>
      <c r="K97" s="3"/>
      <c r="L97" s="3"/>
      <c r="M97" s="3"/>
      <c r="N97" s="3"/>
      <c r="O97" s="3"/>
      <c r="W97" s="6"/>
    </row>
    <row r="98" spans="1:23" s="1" customFormat="1" ht="15" customHeight="1" x14ac:dyDescent="0.3">
      <c r="A98" s="6"/>
      <c r="B98" s="91"/>
      <c r="K98" s="3"/>
      <c r="L98" s="3"/>
      <c r="M98" s="3"/>
      <c r="N98" s="3"/>
      <c r="O98" s="3"/>
      <c r="W98" s="6"/>
    </row>
    <row r="99" spans="1:23" s="1" customFormat="1" ht="15" customHeight="1" x14ac:dyDescent="0.3">
      <c r="A99" s="6"/>
      <c r="B99" s="91"/>
      <c r="K99" s="3"/>
      <c r="L99" s="3"/>
      <c r="M99" s="3"/>
      <c r="N99" s="3"/>
      <c r="O99" s="3"/>
      <c r="W99" s="6"/>
    </row>
    <row r="100" spans="1:23" s="1" customFormat="1" ht="15" customHeight="1" x14ac:dyDescent="0.3">
      <c r="A100" s="6"/>
      <c r="B100" s="91"/>
      <c r="K100" s="3"/>
      <c r="L100" s="3"/>
      <c r="M100" s="3"/>
      <c r="N100" s="3"/>
      <c r="O100" s="3"/>
      <c r="W100" s="6"/>
    </row>
    <row r="101" spans="1:23" ht="8.2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sheetData>
  <sheetProtection password="CAAF" sheet="1" objects="1" scenarios="1"/>
  <mergeCells count="2">
    <mergeCell ref="B4:L4"/>
    <mergeCell ref="K2:L2"/>
  </mergeCells>
  <hyperlinks>
    <hyperlink ref="L70" location="SDI_2!B2" tooltip="navigate to top of page" display="navigate to top of page"/>
    <hyperlink ref="L38" location="SDI_2!B2" tooltip="navigate to top of page" display="navigate to top of page"/>
    <hyperlink ref="L6" location="SDI_2!B2" tooltip="navigate to top of page" display="navigate to top of page"/>
    <hyperlink ref="F2" location="Cover!A1" tooltip="click link for cover page" display="Cover page"/>
    <hyperlink ref="H2" location="Index!A1" tooltip="click link for index" display="Index"/>
    <hyperlink ref="D2" location="SDI_2!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39997558519241921"/>
    <pageSetUpPr fitToPage="1"/>
  </sheetPr>
  <dimension ref="A1:W146"/>
  <sheetViews>
    <sheetView showGridLines="0" zoomScale="93" zoomScaleNormal="93" workbookViewId="0">
      <selection activeCell="O17" sqref="O17"/>
    </sheetView>
  </sheetViews>
  <sheetFormatPr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22" width="9.109375" style="23"/>
    <col min="23" max="23" width="3.88671875" style="23" customWidth="1"/>
    <col min="24" max="256" width="9.1093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5546875" style="23" customWidth="1"/>
    <col min="270" max="278" width="9.109375" style="23"/>
    <col min="279" max="279" width="3.88671875" style="23" customWidth="1"/>
    <col min="280" max="512" width="9.1093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5546875" style="23" customWidth="1"/>
    <col min="526" max="534" width="9.109375" style="23"/>
    <col min="535" max="535" width="3.88671875" style="23" customWidth="1"/>
    <col min="536" max="768" width="9.1093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5546875" style="23" customWidth="1"/>
    <col min="782" max="790" width="9.109375" style="23"/>
    <col min="791" max="791" width="3.88671875" style="23" customWidth="1"/>
    <col min="792" max="1024" width="9.1093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5546875" style="23" customWidth="1"/>
    <col min="1038" max="1046" width="9.109375" style="23"/>
    <col min="1047" max="1047" width="3.88671875" style="23" customWidth="1"/>
    <col min="1048" max="1280" width="9.1093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5546875" style="23" customWidth="1"/>
    <col min="1294" max="1302" width="9.109375" style="23"/>
    <col min="1303" max="1303" width="3.88671875" style="23" customWidth="1"/>
    <col min="1304" max="1536" width="9.1093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5546875" style="23" customWidth="1"/>
    <col min="1550" max="1558" width="9.109375" style="23"/>
    <col min="1559" max="1559" width="3.88671875" style="23" customWidth="1"/>
    <col min="1560" max="1792" width="9.1093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5546875" style="23" customWidth="1"/>
    <col min="1806" max="1814" width="9.109375" style="23"/>
    <col min="1815" max="1815" width="3.88671875" style="23" customWidth="1"/>
    <col min="1816" max="2048" width="9.1093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5546875" style="23" customWidth="1"/>
    <col min="2062" max="2070" width="9.109375" style="23"/>
    <col min="2071" max="2071" width="3.88671875" style="23" customWidth="1"/>
    <col min="2072" max="2304" width="9.1093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5546875" style="23" customWidth="1"/>
    <col min="2318" max="2326" width="9.109375" style="23"/>
    <col min="2327" max="2327" width="3.88671875" style="23" customWidth="1"/>
    <col min="2328" max="2560" width="9.1093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5546875" style="23" customWidth="1"/>
    <col min="2574" max="2582" width="9.109375" style="23"/>
    <col min="2583" max="2583" width="3.88671875" style="23" customWidth="1"/>
    <col min="2584" max="2816" width="9.1093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5546875" style="23" customWidth="1"/>
    <col min="2830" max="2838" width="9.109375" style="23"/>
    <col min="2839" max="2839" width="3.88671875" style="23" customWidth="1"/>
    <col min="2840" max="3072" width="9.1093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5546875" style="23" customWidth="1"/>
    <col min="3086" max="3094" width="9.109375" style="23"/>
    <col min="3095" max="3095" width="3.88671875" style="23" customWidth="1"/>
    <col min="3096" max="3328" width="9.1093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5546875" style="23" customWidth="1"/>
    <col min="3342" max="3350" width="9.109375" style="23"/>
    <col min="3351" max="3351" width="3.88671875" style="23" customWidth="1"/>
    <col min="3352" max="3584" width="9.1093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5546875" style="23" customWidth="1"/>
    <col min="3598" max="3606" width="9.109375" style="23"/>
    <col min="3607" max="3607" width="3.88671875" style="23" customWidth="1"/>
    <col min="3608" max="3840" width="9.1093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5546875" style="23" customWidth="1"/>
    <col min="3854" max="3862" width="9.109375" style="23"/>
    <col min="3863" max="3863" width="3.88671875" style="23" customWidth="1"/>
    <col min="3864" max="4096" width="9.1093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5546875" style="23" customWidth="1"/>
    <col min="4110" max="4118" width="9.109375" style="23"/>
    <col min="4119" max="4119" width="3.88671875" style="23" customWidth="1"/>
    <col min="4120" max="4352" width="9.1093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5546875" style="23" customWidth="1"/>
    <col min="4366" max="4374" width="9.109375" style="23"/>
    <col min="4375" max="4375" width="3.88671875" style="23" customWidth="1"/>
    <col min="4376" max="4608" width="9.1093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5546875" style="23" customWidth="1"/>
    <col min="4622" max="4630" width="9.109375" style="23"/>
    <col min="4631" max="4631" width="3.88671875" style="23" customWidth="1"/>
    <col min="4632" max="4864" width="9.1093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5546875" style="23" customWidth="1"/>
    <col min="4878" max="4886" width="9.109375" style="23"/>
    <col min="4887" max="4887" width="3.88671875" style="23" customWidth="1"/>
    <col min="4888" max="5120" width="9.1093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5546875" style="23" customWidth="1"/>
    <col min="5134" max="5142" width="9.109375" style="23"/>
    <col min="5143" max="5143" width="3.88671875" style="23" customWidth="1"/>
    <col min="5144" max="5376" width="9.1093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5546875" style="23" customWidth="1"/>
    <col min="5390" max="5398" width="9.109375" style="23"/>
    <col min="5399" max="5399" width="3.88671875" style="23" customWidth="1"/>
    <col min="5400" max="5632" width="9.1093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5546875" style="23" customWidth="1"/>
    <col min="5646" max="5654" width="9.109375" style="23"/>
    <col min="5655" max="5655" width="3.88671875" style="23" customWidth="1"/>
    <col min="5656" max="5888" width="9.1093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5546875" style="23" customWidth="1"/>
    <col min="5902" max="5910" width="9.109375" style="23"/>
    <col min="5911" max="5911" width="3.88671875" style="23" customWidth="1"/>
    <col min="5912" max="6144" width="9.1093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5546875" style="23" customWidth="1"/>
    <col min="6158" max="6166" width="9.109375" style="23"/>
    <col min="6167" max="6167" width="3.88671875" style="23" customWidth="1"/>
    <col min="6168" max="6400" width="9.1093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5546875" style="23" customWidth="1"/>
    <col min="6414" max="6422" width="9.109375" style="23"/>
    <col min="6423" max="6423" width="3.88671875" style="23" customWidth="1"/>
    <col min="6424" max="6656" width="9.1093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5546875" style="23" customWidth="1"/>
    <col min="6670" max="6678" width="9.109375" style="23"/>
    <col min="6679" max="6679" width="3.88671875" style="23" customWidth="1"/>
    <col min="6680" max="6912" width="9.1093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5546875" style="23" customWidth="1"/>
    <col min="6926" max="6934" width="9.109375" style="23"/>
    <col min="6935" max="6935" width="3.88671875" style="23" customWidth="1"/>
    <col min="6936" max="7168" width="9.1093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5546875" style="23" customWidth="1"/>
    <col min="7182" max="7190" width="9.109375" style="23"/>
    <col min="7191" max="7191" width="3.88671875" style="23" customWidth="1"/>
    <col min="7192" max="7424" width="9.1093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5546875" style="23" customWidth="1"/>
    <col min="7438" max="7446" width="9.109375" style="23"/>
    <col min="7447" max="7447" width="3.88671875" style="23" customWidth="1"/>
    <col min="7448" max="7680" width="9.1093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5546875" style="23" customWidth="1"/>
    <col min="7694" max="7702" width="9.109375" style="23"/>
    <col min="7703" max="7703" width="3.88671875" style="23" customWidth="1"/>
    <col min="7704" max="7936" width="9.1093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5546875" style="23" customWidth="1"/>
    <col min="7950" max="7958" width="9.109375" style="23"/>
    <col min="7959" max="7959" width="3.88671875" style="23" customWidth="1"/>
    <col min="7960" max="8192" width="9.1093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5546875" style="23" customWidth="1"/>
    <col min="8206" max="8214" width="9.109375" style="23"/>
    <col min="8215" max="8215" width="3.88671875" style="23" customWidth="1"/>
    <col min="8216" max="8448" width="9.1093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5546875" style="23" customWidth="1"/>
    <col min="8462" max="8470" width="9.109375" style="23"/>
    <col min="8471" max="8471" width="3.88671875" style="23" customWidth="1"/>
    <col min="8472" max="8704" width="9.1093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5546875" style="23" customWidth="1"/>
    <col min="8718" max="8726" width="9.109375" style="23"/>
    <col min="8727" max="8727" width="3.88671875" style="23" customWidth="1"/>
    <col min="8728" max="8960" width="9.1093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5546875" style="23" customWidth="1"/>
    <col min="8974" max="8982" width="9.109375" style="23"/>
    <col min="8983" max="8983" width="3.88671875" style="23" customWidth="1"/>
    <col min="8984" max="9216" width="9.1093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5546875" style="23" customWidth="1"/>
    <col min="9230" max="9238" width="9.109375" style="23"/>
    <col min="9239" max="9239" width="3.88671875" style="23" customWidth="1"/>
    <col min="9240" max="9472" width="9.1093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5546875" style="23" customWidth="1"/>
    <col min="9486" max="9494" width="9.109375" style="23"/>
    <col min="9495" max="9495" width="3.88671875" style="23" customWidth="1"/>
    <col min="9496" max="9728" width="9.1093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5546875" style="23" customWidth="1"/>
    <col min="9742" max="9750" width="9.109375" style="23"/>
    <col min="9751" max="9751" width="3.88671875" style="23" customWidth="1"/>
    <col min="9752" max="9984" width="9.1093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5546875" style="23" customWidth="1"/>
    <col min="9998" max="10006" width="9.109375" style="23"/>
    <col min="10007" max="10007" width="3.88671875" style="23" customWidth="1"/>
    <col min="10008" max="10240" width="9.1093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5546875" style="23" customWidth="1"/>
    <col min="10254" max="10262" width="9.109375" style="23"/>
    <col min="10263" max="10263" width="3.88671875" style="23" customWidth="1"/>
    <col min="10264" max="10496" width="9.1093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5546875" style="23" customWidth="1"/>
    <col min="10510" max="10518" width="9.109375" style="23"/>
    <col min="10519" max="10519" width="3.88671875" style="23" customWidth="1"/>
    <col min="10520" max="10752" width="9.1093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5546875" style="23" customWidth="1"/>
    <col min="10766" max="10774" width="9.109375" style="23"/>
    <col min="10775" max="10775" width="3.88671875" style="23" customWidth="1"/>
    <col min="10776" max="11008" width="9.1093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5546875" style="23" customWidth="1"/>
    <col min="11022" max="11030" width="9.109375" style="23"/>
    <col min="11031" max="11031" width="3.88671875" style="23" customWidth="1"/>
    <col min="11032" max="11264" width="9.1093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5546875" style="23" customWidth="1"/>
    <col min="11278" max="11286" width="9.109375" style="23"/>
    <col min="11287" max="11287" width="3.88671875" style="23" customWidth="1"/>
    <col min="11288" max="11520" width="9.1093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5546875" style="23" customWidth="1"/>
    <col min="11534" max="11542" width="9.109375" style="23"/>
    <col min="11543" max="11543" width="3.88671875" style="23" customWidth="1"/>
    <col min="11544" max="11776" width="9.1093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5546875" style="23" customWidth="1"/>
    <col min="11790" max="11798" width="9.109375" style="23"/>
    <col min="11799" max="11799" width="3.88671875" style="23" customWidth="1"/>
    <col min="11800" max="12032" width="9.1093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5546875" style="23" customWidth="1"/>
    <col min="12046" max="12054" width="9.109375" style="23"/>
    <col min="12055" max="12055" width="3.88671875" style="23" customWidth="1"/>
    <col min="12056" max="12288" width="9.1093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5546875" style="23" customWidth="1"/>
    <col min="12302" max="12310" width="9.109375" style="23"/>
    <col min="12311" max="12311" width="3.88671875" style="23" customWidth="1"/>
    <col min="12312" max="12544" width="9.1093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5546875" style="23" customWidth="1"/>
    <col min="12558" max="12566" width="9.109375" style="23"/>
    <col min="12567" max="12567" width="3.88671875" style="23" customWidth="1"/>
    <col min="12568" max="12800" width="9.1093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5546875" style="23" customWidth="1"/>
    <col min="12814" max="12822" width="9.109375" style="23"/>
    <col min="12823" max="12823" width="3.88671875" style="23" customWidth="1"/>
    <col min="12824" max="13056" width="9.1093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5546875" style="23" customWidth="1"/>
    <col min="13070" max="13078" width="9.109375" style="23"/>
    <col min="13079" max="13079" width="3.88671875" style="23" customWidth="1"/>
    <col min="13080" max="13312" width="9.1093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5546875" style="23" customWidth="1"/>
    <col min="13326" max="13334" width="9.109375" style="23"/>
    <col min="13335" max="13335" width="3.88671875" style="23" customWidth="1"/>
    <col min="13336" max="13568" width="9.1093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5546875" style="23" customWidth="1"/>
    <col min="13582" max="13590" width="9.109375" style="23"/>
    <col min="13591" max="13591" width="3.88671875" style="23" customWidth="1"/>
    <col min="13592" max="13824" width="9.1093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5546875" style="23" customWidth="1"/>
    <col min="13838" max="13846" width="9.109375" style="23"/>
    <col min="13847" max="13847" width="3.88671875" style="23" customWidth="1"/>
    <col min="13848" max="14080" width="9.1093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5546875" style="23" customWidth="1"/>
    <col min="14094" max="14102" width="9.109375" style="23"/>
    <col min="14103" max="14103" width="3.88671875" style="23" customWidth="1"/>
    <col min="14104" max="14336" width="9.1093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5546875" style="23" customWidth="1"/>
    <col min="14350" max="14358" width="9.109375" style="23"/>
    <col min="14359" max="14359" width="3.88671875" style="23" customWidth="1"/>
    <col min="14360" max="14592" width="9.1093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5546875" style="23" customWidth="1"/>
    <col min="14606" max="14614" width="9.109375" style="23"/>
    <col min="14615" max="14615" width="3.88671875" style="23" customWidth="1"/>
    <col min="14616" max="14848" width="9.1093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5546875" style="23" customWidth="1"/>
    <col min="14862" max="14870" width="9.109375" style="23"/>
    <col min="14871" max="14871" width="3.88671875" style="23" customWidth="1"/>
    <col min="14872" max="15104" width="9.1093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5546875" style="23" customWidth="1"/>
    <col min="15118" max="15126" width="9.109375" style="23"/>
    <col min="15127" max="15127" width="3.88671875" style="23" customWidth="1"/>
    <col min="15128" max="15360" width="9.1093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5546875" style="23" customWidth="1"/>
    <col min="15374" max="15382" width="9.109375" style="23"/>
    <col min="15383" max="15383" width="3.88671875" style="23" customWidth="1"/>
    <col min="15384" max="15616" width="9.1093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5546875" style="23" customWidth="1"/>
    <col min="15630" max="15638" width="9.109375" style="23"/>
    <col min="15639" max="15639" width="3.88671875" style="23" customWidth="1"/>
    <col min="15640" max="15872" width="9.1093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5546875" style="23" customWidth="1"/>
    <col min="15886" max="15894" width="9.109375" style="23"/>
    <col min="15895" max="15895" width="3.88671875" style="23" customWidth="1"/>
    <col min="15896" max="16128" width="9.1093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5546875" style="23" customWidth="1"/>
    <col min="16142" max="16150" width="9.109375" style="23"/>
    <col min="16151" max="16151" width="3.88671875" style="23" customWidth="1"/>
    <col min="16152" max="16384" width="9.1093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1</v>
      </c>
      <c r="C2" s="232"/>
      <c r="D2" s="553" t="s">
        <v>517</v>
      </c>
      <c r="E2" s="552"/>
      <c r="F2" s="553" t="s">
        <v>67</v>
      </c>
      <c r="G2" s="70" t="s">
        <v>438</v>
      </c>
      <c r="H2" s="553" t="s">
        <v>68</v>
      </c>
      <c r="I2" s="8"/>
      <c r="J2" s="12"/>
      <c r="K2" s="723" t="s">
        <v>541</v>
      </c>
      <c r="L2" s="723"/>
      <c r="M2" s="90"/>
      <c r="N2" s="90"/>
      <c r="O2" s="90"/>
      <c r="W2" s="88"/>
    </row>
    <row r="3" spans="1:23" s="1" customFormat="1" ht="11.25" customHeight="1" x14ac:dyDescent="0.25">
      <c r="A3" s="6"/>
      <c r="B3" s="2"/>
      <c r="K3" s="3"/>
      <c r="L3" s="3"/>
      <c r="M3" s="3"/>
      <c r="N3" s="3"/>
      <c r="O3" s="3"/>
      <c r="W3" s="6"/>
    </row>
    <row r="4" spans="1:23" s="1" customFormat="1" ht="21.75" customHeight="1" x14ac:dyDescent="0.3">
      <c r="A4" s="6"/>
      <c r="B4" s="724" t="s">
        <v>518</v>
      </c>
      <c r="C4" s="725"/>
      <c r="D4" s="725"/>
      <c r="E4" s="725"/>
      <c r="F4" s="725"/>
      <c r="G4" s="725"/>
      <c r="H4" s="725"/>
      <c r="I4" s="725"/>
      <c r="J4" s="725"/>
      <c r="K4" s="725"/>
      <c r="L4" s="726"/>
      <c r="M4" s="3"/>
      <c r="N4" s="3"/>
      <c r="O4" s="3"/>
      <c r="W4" s="6"/>
    </row>
    <row r="5" spans="1:23" s="1" customFormat="1" ht="9.75" customHeight="1" x14ac:dyDescent="0.25">
      <c r="A5" s="6"/>
      <c r="B5" s="91"/>
      <c r="K5" s="3"/>
      <c r="L5" s="3"/>
      <c r="M5" s="3"/>
      <c r="N5" s="3"/>
      <c r="O5" s="3"/>
      <c r="W5" s="6"/>
    </row>
    <row r="6" spans="1:23" s="1" customFormat="1" ht="18" customHeight="1" x14ac:dyDescent="0.25">
      <c r="A6" s="6"/>
      <c r="B6" s="276" t="s">
        <v>463</v>
      </c>
      <c r="C6" s="276"/>
      <c r="D6" s="276"/>
      <c r="E6" s="276"/>
      <c r="F6" s="276"/>
      <c r="G6" s="276"/>
      <c r="H6" s="276"/>
      <c r="I6" s="276"/>
      <c r="J6" s="276"/>
      <c r="K6" s="276"/>
      <c r="L6" s="278" t="s">
        <v>364</v>
      </c>
      <c r="M6" s="3"/>
      <c r="N6" s="3"/>
      <c r="O6" s="3"/>
      <c r="W6" s="6"/>
    </row>
    <row r="7" spans="1:23" ht="12" customHeight="1" x14ac:dyDescent="0.25"/>
    <row r="8" spans="1:23" ht="15" customHeight="1" x14ac:dyDescent="0.25">
      <c r="B8" s="6"/>
      <c r="C8" s="91"/>
      <c r="D8" s="1"/>
      <c r="E8" s="1"/>
      <c r="F8" s="1"/>
      <c r="G8" s="1"/>
      <c r="H8" s="1"/>
      <c r="I8" s="1"/>
      <c r="J8" s="1"/>
      <c r="K8" s="1"/>
      <c r="L8" s="3"/>
      <c r="M8" s="3"/>
    </row>
    <row r="9" spans="1:23" ht="15" customHeight="1" x14ac:dyDescent="0.25">
      <c r="B9" s="6"/>
      <c r="C9" s="1"/>
      <c r="D9" s="1"/>
      <c r="E9" s="1"/>
      <c r="F9" s="1"/>
      <c r="G9" s="1"/>
      <c r="H9" s="1"/>
      <c r="I9" s="1"/>
      <c r="J9" s="1"/>
      <c r="K9" s="1"/>
      <c r="L9" s="3"/>
      <c r="M9" s="3"/>
    </row>
    <row r="10" spans="1:23" ht="15" customHeight="1" x14ac:dyDescent="0.25">
      <c r="B10" s="6"/>
      <c r="C10" s="1"/>
      <c r="D10" s="1"/>
      <c r="E10" s="1"/>
      <c r="F10" s="1"/>
      <c r="G10" s="1"/>
      <c r="H10" s="1"/>
      <c r="I10" s="1"/>
      <c r="J10" s="1"/>
      <c r="K10" s="1"/>
      <c r="L10" s="3"/>
      <c r="M10" s="3"/>
    </row>
    <row r="11" spans="1:23" ht="15" customHeight="1" x14ac:dyDescent="0.25">
      <c r="B11" s="6"/>
      <c r="C11" s="1"/>
      <c r="D11" s="1"/>
      <c r="E11" s="1"/>
      <c r="F11" s="1"/>
      <c r="G11" s="1"/>
      <c r="H11" s="1"/>
      <c r="I11" s="1"/>
      <c r="J11" s="1"/>
      <c r="K11" s="1"/>
      <c r="L11" s="3"/>
      <c r="M11" s="3"/>
    </row>
    <row r="12" spans="1:23" ht="15" customHeight="1" x14ac:dyDescent="0.25">
      <c r="B12" s="6"/>
      <c r="C12" s="91"/>
      <c r="D12" s="1"/>
      <c r="E12" s="1"/>
      <c r="F12" s="1"/>
      <c r="G12" s="1"/>
      <c r="H12" s="1"/>
      <c r="I12" s="1"/>
      <c r="J12" s="1"/>
      <c r="L12" s="3"/>
      <c r="M12" s="3"/>
    </row>
    <row r="13" spans="1:23" ht="15" customHeight="1" x14ac:dyDescent="0.25">
      <c r="B13" s="6"/>
      <c r="C13" s="91"/>
      <c r="D13" s="1"/>
      <c r="E13" s="1"/>
      <c r="F13" s="1"/>
      <c r="G13" s="1"/>
      <c r="H13" s="1"/>
      <c r="I13" s="1"/>
      <c r="J13" s="1"/>
      <c r="L13" s="3"/>
      <c r="M13" s="3"/>
    </row>
    <row r="14" spans="1:23" ht="15" customHeight="1" x14ac:dyDescent="0.25">
      <c r="B14" s="6"/>
      <c r="C14" s="91"/>
      <c r="D14" s="1"/>
      <c r="E14" s="1"/>
      <c r="F14" s="1"/>
      <c r="G14" s="1"/>
      <c r="H14" s="1"/>
      <c r="I14" s="1"/>
      <c r="J14" s="1"/>
      <c r="L14" s="3"/>
      <c r="M14" s="3"/>
    </row>
    <row r="15" spans="1:23" ht="15" customHeight="1" x14ac:dyDescent="0.25">
      <c r="B15" s="6"/>
      <c r="C15" s="91"/>
      <c r="D15" s="1"/>
      <c r="E15" s="1"/>
      <c r="F15" s="1"/>
      <c r="G15" s="1"/>
      <c r="H15" s="1"/>
      <c r="I15" s="1"/>
      <c r="J15" s="1"/>
      <c r="K15" s="1"/>
      <c r="L15" s="3"/>
      <c r="M15" s="3"/>
    </row>
    <row r="16" spans="1:23" ht="15" customHeight="1" x14ac:dyDescent="0.25">
      <c r="B16" s="6"/>
      <c r="C16" s="91"/>
      <c r="D16" s="1"/>
      <c r="E16" s="1"/>
      <c r="F16" s="1"/>
      <c r="G16" s="1"/>
      <c r="H16" s="1"/>
      <c r="I16" s="1"/>
      <c r="J16" s="1"/>
      <c r="K16" s="1"/>
      <c r="L16" s="3"/>
      <c r="M16" s="3"/>
    </row>
    <row r="17" spans="2:13" ht="15" customHeight="1" x14ac:dyDescent="0.25">
      <c r="B17" s="6"/>
      <c r="C17" s="91"/>
      <c r="D17" s="1"/>
      <c r="E17" s="1"/>
      <c r="F17" s="1"/>
      <c r="G17" s="1"/>
      <c r="H17" s="1"/>
      <c r="I17" s="1"/>
      <c r="J17" s="1"/>
      <c r="K17" s="1"/>
      <c r="L17" s="3"/>
      <c r="M17" s="3"/>
    </row>
    <row r="18" spans="2:13" ht="15" customHeight="1" x14ac:dyDescent="0.25">
      <c r="B18" s="6"/>
      <c r="C18" s="91"/>
      <c r="D18" s="1"/>
      <c r="E18" s="1"/>
      <c r="F18" s="1"/>
      <c r="G18" s="1"/>
      <c r="H18" s="1"/>
      <c r="I18" s="1"/>
      <c r="J18" s="1"/>
      <c r="K18" s="1"/>
      <c r="L18" s="3"/>
      <c r="M18" s="3"/>
    </row>
    <row r="19" spans="2:13" ht="15" customHeight="1" x14ac:dyDescent="0.25">
      <c r="B19" s="6"/>
      <c r="C19" s="91"/>
      <c r="D19" s="1"/>
      <c r="E19" s="1"/>
      <c r="F19" s="1"/>
      <c r="G19" s="1"/>
      <c r="H19" s="1"/>
      <c r="I19" s="1"/>
      <c r="J19" s="1"/>
      <c r="K19" s="1"/>
      <c r="L19" s="3"/>
      <c r="M19" s="3"/>
    </row>
    <row r="20" spans="2:13" ht="15" customHeight="1" x14ac:dyDescent="0.25">
      <c r="B20" s="6"/>
      <c r="C20" s="91"/>
      <c r="D20" s="1"/>
      <c r="E20" s="1"/>
      <c r="F20" s="1"/>
      <c r="G20" s="1"/>
      <c r="H20" s="1"/>
      <c r="I20" s="1"/>
      <c r="J20" s="1"/>
      <c r="K20" s="1"/>
      <c r="L20" s="3"/>
      <c r="M20" s="3"/>
    </row>
    <row r="21" spans="2:13" ht="15" customHeight="1" x14ac:dyDescent="0.3">
      <c r="B21" s="6"/>
      <c r="C21" s="91"/>
      <c r="D21" s="1"/>
      <c r="E21" s="1"/>
      <c r="F21" s="1"/>
      <c r="G21" s="1"/>
      <c r="H21" s="1"/>
      <c r="I21" s="1"/>
      <c r="J21" s="1"/>
      <c r="K21" s="1"/>
      <c r="L21" s="3"/>
      <c r="M21" s="3"/>
    </row>
    <row r="22" spans="2:13" ht="15" customHeight="1" x14ac:dyDescent="0.3">
      <c r="B22" s="6"/>
      <c r="C22" s="91"/>
      <c r="D22" s="1"/>
      <c r="E22" s="1"/>
      <c r="F22" s="1"/>
      <c r="G22" s="1"/>
      <c r="H22" s="1"/>
      <c r="I22" s="1"/>
      <c r="J22" s="1"/>
      <c r="K22" s="1"/>
      <c r="L22" s="3"/>
      <c r="M22" s="3"/>
    </row>
    <row r="23" spans="2:13" ht="15" customHeight="1" x14ac:dyDescent="0.3">
      <c r="B23" s="6"/>
      <c r="C23" s="91"/>
      <c r="D23" s="1"/>
      <c r="E23" s="1"/>
      <c r="F23" s="1"/>
      <c r="G23" s="1"/>
      <c r="H23" s="1"/>
      <c r="I23" s="1"/>
      <c r="J23" s="1"/>
      <c r="K23" s="1"/>
      <c r="L23" s="3"/>
      <c r="M23" s="3"/>
    </row>
    <row r="24" spans="2:13" ht="15" customHeight="1" x14ac:dyDescent="0.3">
      <c r="B24" s="6"/>
      <c r="C24" s="91"/>
      <c r="D24" s="1"/>
      <c r="E24" s="1"/>
      <c r="F24" s="1"/>
      <c r="G24" s="1"/>
      <c r="H24" s="1"/>
      <c r="I24" s="1"/>
      <c r="J24" s="1"/>
      <c r="K24" s="1"/>
      <c r="L24" s="3"/>
      <c r="M24" s="3"/>
    </row>
    <row r="25" spans="2:13" ht="15" customHeight="1" x14ac:dyDescent="0.3">
      <c r="B25" s="6"/>
      <c r="C25" s="91"/>
      <c r="D25" s="1"/>
      <c r="E25" s="1"/>
      <c r="F25" s="1"/>
      <c r="G25" s="1"/>
      <c r="H25" s="1"/>
      <c r="I25" s="1"/>
      <c r="J25" s="1"/>
      <c r="K25" s="1"/>
      <c r="L25" s="3"/>
      <c r="M25" s="3"/>
    </row>
    <row r="26" spans="2:13" ht="15" customHeight="1" x14ac:dyDescent="0.3">
      <c r="B26" s="6"/>
      <c r="C26" s="91"/>
      <c r="D26" s="1"/>
      <c r="E26" s="1"/>
      <c r="F26" s="1"/>
      <c r="G26" s="1"/>
      <c r="H26" s="1"/>
      <c r="I26" s="1"/>
      <c r="J26" s="1"/>
      <c r="K26" s="1"/>
      <c r="L26" s="3"/>
      <c r="M26" s="3"/>
    </row>
    <row r="27" spans="2:13" ht="15" customHeight="1" x14ac:dyDescent="0.3">
      <c r="B27" s="6"/>
      <c r="C27" s="91"/>
      <c r="D27" s="1"/>
      <c r="E27" s="1"/>
      <c r="F27" s="1"/>
      <c r="G27" s="1"/>
      <c r="H27" s="1"/>
      <c r="I27" s="1"/>
      <c r="J27" s="1"/>
      <c r="K27" s="1"/>
      <c r="L27" s="3"/>
      <c r="M27" s="3"/>
    </row>
    <row r="28" spans="2:13" ht="15" customHeight="1" x14ac:dyDescent="0.3">
      <c r="B28" s="6"/>
      <c r="C28" s="91"/>
      <c r="D28" s="1"/>
      <c r="E28" s="1"/>
      <c r="F28" s="1"/>
      <c r="G28" s="1"/>
      <c r="H28" s="1"/>
      <c r="I28" s="1"/>
      <c r="J28" s="1"/>
      <c r="K28" s="1"/>
      <c r="L28" s="3"/>
      <c r="M28" s="3"/>
    </row>
    <row r="29" spans="2:13" ht="15" customHeight="1" x14ac:dyDescent="0.3">
      <c r="B29" s="6"/>
      <c r="C29" s="91"/>
      <c r="D29" s="1"/>
      <c r="E29" s="1"/>
      <c r="F29" s="1"/>
      <c r="G29" s="1"/>
      <c r="H29" s="1"/>
      <c r="I29" s="1"/>
      <c r="J29" s="1"/>
      <c r="K29" s="1"/>
      <c r="L29" s="3"/>
      <c r="M29" s="3"/>
    </row>
    <row r="30" spans="2:13" ht="15" customHeight="1" x14ac:dyDescent="0.3">
      <c r="B30" s="6"/>
      <c r="C30" s="91"/>
      <c r="D30" s="1"/>
      <c r="E30" s="1"/>
      <c r="F30" s="1"/>
      <c r="G30" s="1"/>
      <c r="H30" s="1"/>
      <c r="I30" s="1"/>
      <c r="J30" s="1"/>
      <c r="K30" s="1"/>
      <c r="L30" s="3"/>
      <c r="M30" s="3"/>
    </row>
    <row r="31" spans="2:13" ht="15" customHeight="1" x14ac:dyDescent="0.3">
      <c r="B31" s="6"/>
      <c r="C31" s="91"/>
      <c r="D31" s="1"/>
      <c r="E31" s="1"/>
      <c r="F31" s="1"/>
      <c r="G31" s="1"/>
      <c r="H31" s="1"/>
      <c r="I31" s="1"/>
      <c r="J31" s="1"/>
      <c r="K31" s="1"/>
      <c r="L31" s="3"/>
      <c r="M31" s="3"/>
    </row>
    <row r="32" spans="2:13" ht="15" customHeight="1" x14ac:dyDescent="0.3">
      <c r="B32" s="6"/>
      <c r="C32" s="91"/>
      <c r="D32" s="1"/>
      <c r="E32" s="1"/>
      <c r="F32" s="1"/>
      <c r="G32" s="1"/>
      <c r="H32" s="1"/>
      <c r="I32" s="1"/>
      <c r="J32" s="1"/>
      <c r="K32" s="1"/>
      <c r="L32" s="3"/>
      <c r="M32" s="3"/>
    </row>
    <row r="33" spans="1:23" ht="15" customHeight="1" x14ac:dyDescent="0.3">
      <c r="B33" s="6"/>
      <c r="C33" s="91"/>
      <c r="D33" s="1"/>
      <c r="E33" s="1"/>
      <c r="F33" s="1"/>
      <c r="G33" s="1"/>
      <c r="H33" s="1"/>
      <c r="I33" s="1"/>
      <c r="J33" s="1"/>
      <c r="K33" s="1"/>
      <c r="L33" s="3"/>
      <c r="M33" s="3"/>
    </row>
    <row r="34" spans="1:23" ht="15" customHeight="1" x14ac:dyDescent="0.3">
      <c r="B34" s="6"/>
      <c r="C34" s="91"/>
      <c r="D34" s="1"/>
      <c r="E34" s="1"/>
      <c r="F34" s="1"/>
      <c r="G34" s="1"/>
      <c r="H34" s="1"/>
      <c r="I34" s="1"/>
      <c r="J34" s="1"/>
      <c r="K34" s="1"/>
      <c r="L34" s="3"/>
      <c r="M34" s="3"/>
    </row>
    <row r="35" spans="1:23" ht="15" customHeight="1" x14ac:dyDescent="0.3">
      <c r="B35" s="6"/>
      <c r="C35" s="91"/>
      <c r="D35" s="1"/>
      <c r="E35" s="1"/>
      <c r="F35" s="1"/>
      <c r="G35" s="1"/>
      <c r="H35" s="1"/>
      <c r="I35" s="1"/>
      <c r="J35" s="1"/>
      <c r="K35" s="1"/>
      <c r="L35" s="3"/>
      <c r="M35" s="3"/>
    </row>
    <row r="36" spans="1:23" ht="15" customHeight="1" x14ac:dyDescent="0.3">
      <c r="B36" s="6"/>
      <c r="C36" s="91"/>
      <c r="D36" s="1"/>
      <c r="E36" s="1"/>
      <c r="F36" s="1"/>
      <c r="G36" s="1"/>
      <c r="H36" s="1"/>
      <c r="I36" s="1"/>
      <c r="J36" s="1"/>
      <c r="K36" s="1"/>
      <c r="L36" s="3"/>
      <c r="M36" s="3"/>
    </row>
    <row r="37" spans="1:23" ht="9" customHeight="1" x14ac:dyDescent="0.3">
      <c r="B37" s="6"/>
      <c r="C37" s="91"/>
      <c r="D37" s="1"/>
      <c r="E37" s="1"/>
      <c r="F37" s="1"/>
      <c r="G37" s="1"/>
      <c r="H37" s="1"/>
      <c r="I37" s="1"/>
      <c r="J37" s="1"/>
      <c r="K37" s="1"/>
      <c r="L37" s="3"/>
      <c r="M37" s="3"/>
    </row>
    <row r="38" spans="1:23" s="1" customFormat="1" ht="18" customHeight="1" x14ac:dyDescent="0.3">
      <c r="A38" s="6"/>
      <c r="B38" s="277" t="s">
        <v>464</v>
      </c>
      <c r="C38" s="277"/>
      <c r="D38" s="277"/>
      <c r="E38" s="277"/>
      <c r="F38" s="277"/>
      <c r="G38" s="277"/>
      <c r="H38" s="277"/>
      <c r="I38" s="277"/>
      <c r="J38" s="277"/>
      <c r="K38" s="277"/>
      <c r="L38" s="278" t="s">
        <v>364</v>
      </c>
      <c r="M38" s="3"/>
      <c r="N38" s="3"/>
      <c r="O38" s="3"/>
      <c r="W38" s="6"/>
    </row>
    <row r="39" spans="1:23" ht="7.5" customHeight="1" x14ac:dyDescent="0.3"/>
    <row r="40" spans="1:23" ht="15" customHeight="1" x14ac:dyDescent="0.3"/>
    <row r="41" spans="1:23" ht="15" customHeight="1" x14ac:dyDescent="0.3"/>
    <row r="42" spans="1:23" ht="15" customHeight="1" x14ac:dyDescent="0.3"/>
    <row r="43" spans="1:23" ht="15" customHeight="1" x14ac:dyDescent="0.3"/>
    <row r="44" spans="1:23" ht="15" customHeight="1" x14ac:dyDescent="0.3"/>
    <row r="45" spans="1:23" ht="15" customHeight="1" x14ac:dyDescent="0.3"/>
    <row r="46" spans="1:23" ht="15" customHeight="1" x14ac:dyDescent="0.3"/>
    <row r="47" spans="1:23" ht="15" customHeight="1" x14ac:dyDescent="0.3"/>
    <row r="48" spans="1:23"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spans="1:23" ht="15" customHeight="1" x14ac:dyDescent="0.3"/>
    <row r="66" spans="1:23" ht="15" customHeight="1" x14ac:dyDescent="0.3"/>
    <row r="67" spans="1:23" ht="15" customHeight="1" x14ac:dyDescent="0.3"/>
    <row r="68" spans="1:23" ht="15" customHeight="1" x14ac:dyDescent="0.3"/>
    <row r="69" spans="1:23" ht="7.5" customHeight="1" x14ac:dyDescent="0.3"/>
    <row r="70" spans="1:23" s="1" customFormat="1" ht="18" customHeight="1" x14ac:dyDescent="0.3">
      <c r="A70" s="6"/>
      <c r="B70" s="277" t="s">
        <v>465</v>
      </c>
      <c r="C70" s="277"/>
      <c r="D70" s="277"/>
      <c r="E70" s="277"/>
      <c r="F70" s="277"/>
      <c r="G70" s="277"/>
      <c r="H70" s="277"/>
      <c r="I70" s="277"/>
      <c r="J70" s="277"/>
      <c r="K70" s="277"/>
      <c r="L70" s="278" t="s">
        <v>364</v>
      </c>
      <c r="M70" s="3"/>
      <c r="N70" s="3"/>
      <c r="O70" s="3"/>
      <c r="W70" s="6"/>
    </row>
    <row r="71" spans="1:23" s="1" customFormat="1" ht="8.25" customHeight="1" x14ac:dyDescent="0.3">
      <c r="A71" s="6"/>
      <c r="B71" s="91"/>
      <c r="K71" s="3"/>
      <c r="L71" s="3"/>
      <c r="M71" s="3"/>
      <c r="N71" s="3"/>
      <c r="O71" s="3"/>
      <c r="W71" s="6"/>
    </row>
    <row r="72" spans="1:23" s="1" customFormat="1" ht="15" customHeight="1" x14ac:dyDescent="0.3">
      <c r="A72" s="6"/>
      <c r="B72" s="91"/>
      <c r="K72" s="3"/>
      <c r="L72" s="3"/>
      <c r="M72" s="3"/>
      <c r="N72" s="3"/>
      <c r="O72" s="3"/>
      <c r="W72" s="6"/>
    </row>
    <row r="73" spans="1:23" s="1" customFormat="1" ht="15" customHeight="1" x14ac:dyDescent="0.3">
      <c r="A73" s="6"/>
      <c r="K73" s="3"/>
      <c r="L73" s="3"/>
      <c r="M73" s="3"/>
      <c r="N73" s="3"/>
      <c r="O73" s="3"/>
      <c r="W73" s="6"/>
    </row>
    <row r="74" spans="1:23" s="1" customFormat="1" ht="15" customHeight="1" x14ac:dyDescent="0.3">
      <c r="A74" s="6"/>
      <c r="K74" s="3"/>
      <c r="L74" s="3"/>
      <c r="M74" s="3"/>
      <c r="N74" s="3"/>
      <c r="O74" s="3"/>
      <c r="W74" s="6"/>
    </row>
    <row r="75" spans="1:23" s="1" customFormat="1" ht="15" customHeight="1" x14ac:dyDescent="0.3">
      <c r="A75" s="6"/>
      <c r="K75" s="3"/>
      <c r="L75" s="3"/>
      <c r="M75" s="3"/>
      <c r="N75" s="3"/>
      <c r="O75" s="3"/>
      <c r="W75" s="6"/>
    </row>
    <row r="76" spans="1:23" s="1" customFormat="1" ht="15" customHeight="1" x14ac:dyDescent="0.3">
      <c r="A76" s="6"/>
      <c r="B76" s="91"/>
      <c r="J76" s="23"/>
      <c r="K76" s="3"/>
      <c r="L76" s="3"/>
      <c r="M76" s="3"/>
      <c r="N76" s="3"/>
      <c r="O76" s="3"/>
      <c r="W76" s="6"/>
    </row>
    <row r="77" spans="1:23" s="1" customFormat="1" ht="15" customHeight="1" x14ac:dyDescent="0.3">
      <c r="A77" s="6"/>
      <c r="B77" s="91"/>
      <c r="J77" s="23"/>
      <c r="K77" s="3"/>
      <c r="L77" s="3"/>
      <c r="M77" s="3"/>
      <c r="N77" s="3"/>
      <c r="O77" s="3"/>
      <c r="W77" s="6"/>
    </row>
    <row r="78" spans="1:23" s="1" customFormat="1" ht="15" customHeight="1" x14ac:dyDescent="0.3">
      <c r="A78" s="6"/>
      <c r="B78" s="91"/>
      <c r="J78" s="23"/>
      <c r="K78" s="3"/>
      <c r="L78" s="3"/>
      <c r="M78" s="3"/>
      <c r="N78" s="3"/>
      <c r="O78" s="3"/>
      <c r="W78" s="6"/>
    </row>
    <row r="79" spans="1:23" s="1" customFormat="1" ht="15" customHeight="1" x14ac:dyDescent="0.3">
      <c r="A79" s="6"/>
      <c r="B79" s="91"/>
      <c r="J79" s="23"/>
      <c r="K79" s="3"/>
      <c r="L79" s="3"/>
      <c r="M79" s="3"/>
      <c r="N79" s="3"/>
      <c r="O79" s="3"/>
      <c r="W79" s="6"/>
    </row>
    <row r="80" spans="1:23" s="1" customFormat="1" ht="15" customHeight="1" x14ac:dyDescent="0.3">
      <c r="A80" s="6"/>
      <c r="B80" s="91"/>
      <c r="K80" s="3"/>
      <c r="L80" s="3"/>
      <c r="M80" s="3"/>
      <c r="N80" s="3"/>
      <c r="O80" s="3"/>
      <c r="W80" s="6"/>
    </row>
    <row r="81" spans="1:23" s="1" customFormat="1" ht="15" customHeight="1" x14ac:dyDescent="0.3">
      <c r="A81" s="6"/>
      <c r="B81" s="91"/>
      <c r="K81" s="3"/>
      <c r="L81" s="3"/>
      <c r="M81" s="3"/>
      <c r="N81" s="3"/>
      <c r="O81" s="3"/>
      <c r="W81" s="6"/>
    </row>
    <row r="82" spans="1:23" s="1" customFormat="1" ht="15" customHeight="1" x14ac:dyDescent="0.3">
      <c r="A82" s="6"/>
      <c r="B82" s="91"/>
      <c r="K82" s="3"/>
      <c r="L82" s="3"/>
      <c r="M82" s="3"/>
      <c r="N82" s="3"/>
      <c r="O82" s="3"/>
      <c r="W82" s="6"/>
    </row>
    <row r="83" spans="1:23" s="1" customFormat="1" ht="15" customHeight="1" x14ac:dyDescent="0.3">
      <c r="A83" s="6"/>
      <c r="B83" s="91"/>
      <c r="K83" s="3"/>
      <c r="L83" s="3"/>
      <c r="M83" s="3"/>
      <c r="N83" s="3"/>
      <c r="O83" s="3"/>
      <c r="W83" s="6"/>
    </row>
    <row r="84" spans="1:23" s="1" customFormat="1" ht="15" customHeight="1" x14ac:dyDescent="0.3">
      <c r="A84" s="6"/>
      <c r="B84" s="91"/>
      <c r="K84" s="3"/>
      <c r="L84" s="3"/>
      <c r="M84" s="3"/>
      <c r="N84" s="3"/>
      <c r="O84" s="3"/>
      <c r="W84" s="6"/>
    </row>
    <row r="85" spans="1:23" s="1" customFormat="1" ht="15" customHeight="1" x14ac:dyDescent="0.3">
      <c r="A85" s="6"/>
      <c r="B85" s="91"/>
      <c r="K85" s="3"/>
      <c r="L85" s="3"/>
      <c r="M85" s="3"/>
      <c r="N85" s="3"/>
      <c r="O85" s="3"/>
      <c r="W85" s="6"/>
    </row>
    <row r="86" spans="1:23" s="1" customFormat="1" ht="15" customHeight="1" x14ac:dyDescent="0.3">
      <c r="A86" s="6"/>
      <c r="B86" s="91"/>
      <c r="K86" s="3"/>
      <c r="L86" s="3"/>
      <c r="M86" s="3"/>
      <c r="N86" s="3"/>
      <c r="O86" s="3"/>
      <c r="W86" s="6"/>
    </row>
    <row r="87" spans="1:23" s="1" customFormat="1" ht="15" customHeight="1" x14ac:dyDescent="0.3">
      <c r="A87" s="6"/>
      <c r="B87" s="91"/>
      <c r="K87" s="3"/>
      <c r="L87" s="3"/>
      <c r="M87" s="3"/>
      <c r="N87" s="3"/>
      <c r="O87" s="3"/>
      <c r="W87" s="6"/>
    </row>
    <row r="88" spans="1:23" s="1" customFormat="1" ht="15" customHeight="1" x14ac:dyDescent="0.3">
      <c r="A88" s="6"/>
      <c r="B88" s="91"/>
      <c r="K88" s="3"/>
      <c r="L88" s="3"/>
      <c r="M88" s="3"/>
      <c r="N88" s="3"/>
      <c r="O88" s="3"/>
      <c r="W88" s="6"/>
    </row>
    <row r="89" spans="1:23" s="1" customFormat="1" ht="15" customHeight="1" x14ac:dyDescent="0.3">
      <c r="A89" s="6"/>
      <c r="B89" s="91"/>
      <c r="K89" s="3"/>
      <c r="L89" s="3"/>
      <c r="M89" s="3"/>
      <c r="N89" s="3"/>
      <c r="O89" s="3"/>
      <c r="W89" s="6"/>
    </row>
    <row r="90" spans="1:23" s="1" customFormat="1" ht="15" customHeight="1" x14ac:dyDescent="0.3">
      <c r="A90" s="6"/>
      <c r="B90" s="91"/>
      <c r="K90" s="3"/>
      <c r="L90" s="3"/>
      <c r="M90" s="3"/>
      <c r="N90" s="3"/>
      <c r="O90" s="3"/>
      <c r="W90" s="6"/>
    </row>
    <row r="91" spans="1:23" s="1" customFormat="1" ht="15" customHeight="1" x14ac:dyDescent="0.3">
      <c r="A91" s="6"/>
      <c r="B91" s="91"/>
      <c r="K91" s="3"/>
      <c r="L91" s="3"/>
      <c r="M91" s="3"/>
      <c r="N91" s="3"/>
      <c r="O91" s="3"/>
      <c r="W91" s="6"/>
    </row>
    <row r="92" spans="1:23" s="1" customFormat="1" ht="15" customHeight="1" x14ac:dyDescent="0.3">
      <c r="A92" s="6"/>
      <c r="B92" s="91"/>
      <c r="K92" s="3"/>
      <c r="L92" s="3"/>
      <c r="M92" s="3"/>
      <c r="N92" s="3"/>
      <c r="O92" s="3"/>
      <c r="W92" s="6"/>
    </row>
    <row r="93" spans="1:23" s="1" customFormat="1" ht="15" customHeight="1" x14ac:dyDescent="0.3">
      <c r="A93" s="6"/>
      <c r="B93" s="91"/>
      <c r="K93" s="3"/>
      <c r="L93" s="3"/>
      <c r="M93" s="3"/>
      <c r="N93" s="3"/>
      <c r="O93" s="3"/>
      <c r="W93" s="6"/>
    </row>
    <row r="94" spans="1:23" s="1" customFormat="1" ht="15" customHeight="1" x14ac:dyDescent="0.3">
      <c r="A94" s="6"/>
      <c r="B94" s="91"/>
      <c r="K94" s="3"/>
      <c r="L94" s="3"/>
      <c r="M94" s="3"/>
      <c r="N94" s="3"/>
      <c r="O94" s="3"/>
      <c r="W94" s="6"/>
    </row>
    <row r="95" spans="1:23" s="1" customFormat="1" ht="15" customHeight="1" x14ac:dyDescent="0.3">
      <c r="A95" s="6"/>
      <c r="B95" s="91"/>
      <c r="K95" s="3"/>
      <c r="L95" s="3"/>
      <c r="M95" s="3"/>
      <c r="N95" s="3"/>
      <c r="O95" s="3"/>
      <c r="W95" s="6"/>
    </row>
    <row r="96" spans="1:23" s="1" customFormat="1" ht="15" customHeight="1" x14ac:dyDescent="0.3">
      <c r="A96" s="6"/>
      <c r="B96" s="91"/>
      <c r="K96" s="3"/>
      <c r="L96" s="3"/>
      <c r="M96" s="3"/>
      <c r="N96" s="3"/>
      <c r="O96" s="3"/>
      <c r="W96" s="6"/>
    </row>
    <row r="97" spans="1:23" s="1" customFormat="1" ht="15" customHeight="1" x14ac:dyDescent="0.3">
      <c r="A97" s="6"/>
      <c r="B97" s="91"/>
      <c r="K97" s="3"/>
      <c r="L97" s="3"/>
      <c r="M97" s="3"/>
      <c r="N97" s="3"/>
      <c r="O97" s="3"/>
      <c r="W97" s="6"/>
    </row>
    <row r="98" spans="1:23" s="1" customFormat="1" ht="15" customHeight="1" x14ac:dyDescent="0.3">
      <c r="A98" s="6"/>
      <c r="B98" s="91"/>
      <c r="K98" s="3"/>
      <c r="L98" s="3"/>
      <c r="M98" s="3"/>
      <c r="N98" s="3"/>
      <c r="O98" s="3"/>
      <c r="W98" s="6"/>
    </row>
    <row r="99" spans="1:23" s="1" customFormat="1" ht="15" customHeight="1" x14ac:dyDescent="0.3">
      <c r="A99" s="6"/>
      <c r="B99" s="91"/>
      <c r="K99" s="3"/>
      <c r="L99" s="3"/>
      <c r="M99" s="3"/>
      <c r="N99" s="3"/>
      <c r="O99" s="3"/>
      <c r="W99" s="6"/>
    </row>
    <row r="100" spans="1:23" s="1" customFormat="1" ht="15" customHeight="1" x14ac:dyDescent="0.3">
      <c r="A100" s="6"/>
      <c r="B100" s="91"/>
      <c r="K100" s="3"/>
      <c r="L100" s="3"/>
      <c r="M100" s="3"/>
      <c r="N100" s="3"/>
      <c r="O100" s="3"/>
      <c r="W100" s="6"/>
    </row>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sheetData>
  <sheetProtection password="CAAF" sheet="1" objects="1" scenarios="1"/>
  <mergeCells count="2">
    <mergeCell ref="B4:L4"/>
    <mergeCell ref="K2:L2"/>
  </mergeCells>
  <hyperlinks>
    <hyperlink ref="L70" location="SDI_3!B2" tooltip="navigate to top of page" display="navigate to top of page"/>
    <hyperlink ref="L38" location="SDI_3!B2" tooltip="navigate to top of page" display="navigate to top of page"/>
    <hyperlink ref="L6" location="SDI_3!B2" tooltip="navigate to top of page" display="navigate to top of page"/>
    <hyperlink ref="F2" location="Cover!A1" tooltip="click link for cover page" display="Cover page"/>
    <hyperlink ref="H2" location="Index!A1" tooltip="click link for index" display="Index"/>
    <hyperlink ref="D2" location="SDI_3!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59999389629810485"/>
    <pageSetUpPr fitToPage="1"/>
  </sheetPr>
  <dimension ref="A1:W103"/>
  <sheetViews>
    <sheetView showGridLines="0" zoomScale="93" zoomScaleNormal="93" workbookViewId="0">
      <selection activeCell="O17" sqref="O17"/>
    </sheetView>
  </sheetViews>
  <sheetFormatPr defaultRowHeight="14.4" x14ac:dyDescent="0.3"/>
  <cols>
    <col min="1" max="1" width="1.44140625" style="23" customWidth="1"/>
    <col min="2" max="4" width="19.6640625" style="23" customWidth="1"/>
    <col min="5" max="5" width="2.6640625" style="23" customWidth="1"/>
    <col min="6" max="8" width="19.6640625" style="23" customWidth="1"/>
    <col min="9" max="9" width="2.6640625" style="23" customWidth="1"/>
    <col min="10" max="12" width="19.6640625" style="23" customWidth="1"/>
    <col min="13" max="13" width="1.5546875" style="23" customWidth="1"/>
    <col min="14" max="22" width="9.109375" style="23"/>
    <col min="23" max="23" width="3.88671875" style="23" customWidth="1"/>
    <col min="24" max="256" width="9.1093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5546875" style="23" customWidth="1"/>
    <col min="270" max="278" width="9.109375" style="23"/>
    <col min="279" max="279" width="3.88671875" style="23" customWidth="1"/>
    <col min="280" max="512" width="9.1093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5546875" style="23" customWidth="1"/>
    <col min="526" max="534" width="9.109375" style="23"/>
    <col min="535" max="535" width="3.88671875" style="23" customWidth="1"/>
    <col min="536" max="768" width="9.1093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5546875" style="23" customWidth="1"/>
    <col min="782" max="790" width="9.109375" style="23"/>
    <col min="791" max="791" width="3.88671875" style="23" customWidth="1"/>
    <col min="792" max="1024" width="9.1093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5546875" style="23" customWidth="1"/>
    <col min="1038" max="1046" width="9.109375" style="23"/>
    <col min="1047" max="1047" width="3.88671875" style="23" customWidth="1"/>
    <col min="1048" max="1280" width="9.1093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5546875" style="23" customWidth="1"/>
    <col min="1294" max="1302" width="9.109375" style="23"/>
    <col min="1303" max="1303" width="3.88671875" style="23" customWidth="1"/>
    <col min="1304" max="1536" width="9.1093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5546875" style="23" customWidth="1"/>
    <col min="1550" max="1558" width="9.109375" style="23"/>
    <col min="1559" max="1559" width="3.88671875" style="23" customWidth="1"/>
    <col min="1560" max="1792" width="9.1093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5546875" style="23" customWidth="1"/>
    <col min="1806" max="1814" width="9.109375" style="23"/>
    <col min="1815" max="1815" width="3.88671875" style="23" customWidth="1"/>
    <col min="1816" max="2048" width="9.1093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5546875" style="23" customWidth="1"/>
    <col min="2062" max="2070" width="9.109375" style="23"/>
    <col min="2071" max="2071" width="3.88671875" style="23" customWidth="1"/>
    <col min="2072" max="2304" width="9.1093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5546875" style="23" customWidth="1"/>
    <col min="2318" max="2326" width="9.109375" style="23"/>
    <col min="2327" max="2327" width="3.88671875" style="23" customWidth="1"/>
    <col min="2328" max="2560" width="9.1093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5546875" style="23" customWidth="1"/>
    <col min="2574" max="2582" width="9.109375" style="23"/>
    <col min="2583" max="2583" width="3.88671875" style="23" customWidth="1"/>
    <col min="2584" max="2816" width="9.1093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5546875" style="23" customWidth="1"/>
    <col min="2830" max="2838" width="9.109375" style="23"/>
    <col min="2839" max="2839" width="3.88671875" style="23" customWidth="1"/>
    <col min="2840" max="3072" width="9.1093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5546875" style="23" customWidth="1"/>
    <col min="3086" max="3094" width="9.109375" style="23"/>
    <col min="3095" max="3095" width="3.88671875" style="23" customWidth="1"/>
    <col min="3096" max="3328" width="9.1093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5546875" style="23" customWidth="1"/>
    <col min="3342" max="3350" width="9.109375" style="23"/>
    <col min="3351" max="3351" width="3.88671875" style="23" customWidth="1"/>
    <col min="3352" max="3584" width="9.1093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5546875" style="23" customWidth="1"/>
    <col min="3598" max="3606" width="9.109375" style="23"/>
    <col min="3607" max="3607" width="3.88671875" style="23" customWidth="1"/>
    <col min="3608" max="3840" width="9.1093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5546875" style="23" customWidth="1"/>
    <col min="3854" max="3862" width="9.109375" style="23"/>
    <col min="3863" max="3863" width="3.88671875" style="23" customWidth="1"/>
    <col min="3864" max="4096" width="9.1093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5546875" style="23" customWidth="1"/>
    <col min="4110" max="4118" width="9.109375" style="23"/>
    <col min="4119" max="4119" width="3.88671875" style="23" customWidth="1"/>
    <col min="4120" max="4352" width="9.1093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5546875" style="23" customWidth="1"/>
    <col min="4366" max="4374" width="9.109375" style="23"/>
    <col min="4375" max="4375" width="3.88671875" style="23" customWidth="1"/>
    <col min="4376" max="4608" width="9.1093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5546875" style="23" customWidth="1"/>
    <col min="4622" max="4630" width="9.109375" style="23"/>
    <col min="4631" max="4631" width="3.88671875" style="23" customWidth="1"/>
    <col min="4632" max="4864" width="9.1093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5546875" style="23" customWidth="1"/>
    <col min="4878" max="4886" width="9.109375" style="23"/>
    <col min="4887" max="4887" width="3.88671875" style="23" customWidth="1"/>
    <col min="4888" max="5120" width="9.1093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5546875" style="23" customWidth="1"/>
    <col min="5134" max="5142" width="9.109375" style="23"/>
    <col min="5143" max="5143" width="3.88671875" style="23" customWidth="1"/>
    <col min="5144" max="5376" width="9.1093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5546875" style="23" customWidth="1"/>
    <col min="5390" max="5398" width="9.109375" style="23"/>
    <col min="5399" max="5399" width="3.88671875" style="23" customWidth="1"/>
    <col min="5400" max="5632" width="9.1093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5546875" style="23" customWidth="1"/>
    <col min="5646" max="5654" width="9.109375" style="23"/>
    <col min="5655" max="5655" width="3.88671875" style="23" customWidth="1"/>
    <col min="5656" max="5888" width="9.1093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5546875" style="23" customWidth="1"/>
    <col min="5902" max="5910" width="9.109375" style="23"/>
    <col min="5911" max="5911" width="3.88671875" style="23" customWidth="1"/>
    <col min="5912" max="6144" width="9.1093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5546875" style="23" customWidth="1"/>
    <col min="6158" max="6166" width="9.109375" style="23"/>
    <col min="6167" max="6167" width="3.88671875" style="23" customWidth="1"/>
    <col min="6168" max="6400" width="9.1093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5546875" style="23" customWidth="1"/>
    <col min="6414" max="6422" width="9.109375" style="23"/>
    <col min="6423" max="6423" width="3.88671875" style="23" customWidth="1"/>
    <col min="6424" max="6656" width="9.1093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5546875" style="23" customWidth="1"/>
    <col min="6670" max="6678" width="9.109375" style="23"/>
    <col min="6679" max="6679" width="3.88671875" style="23" customWidth="1"/>
    <col min="6680" max="6912" width="9.1093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5546875" style="23" customWidth="1"/>
    <col min="6926" max="6934" width="9.109375" style="23"/>
    <col min="6935" max="6935" width="3.88671875" style="23" customWidth="1"/>
    <col min="6936" max="7168" width="9.1093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5546875" style="23" customWidth="1"/>
    <col min="7182" max="7190" width="9.109375" style="23"/>
    <col min="7191" max="7191" width="3.88671875" style="23" customWidth="1"/>
    <col min="7192" max="7424" width="9.1093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5546875" style="23" customWidth="1"/>
    <col min="7438" max="7446" width="9.109375" style="23"/>
    <col min="7447" max="7447" width="3.88671875" style="23" customWidth="1"/>
    <col min="7448" max="7680" width="9.1093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5546875" style="23" customWidth="1"/>
    <col min="7694" max="7702" width="9.109375" style="23"/>
    <col min="7703" max="7703" width="3.88671875" style="23" customWidth="1"/>
    <col min="7704" max="7936" width="9.1093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5546875" style="23" customWidth="1"/>
    <col min="7950" max="7958" width="9.109375" style="23"/>
    <col min="7959" max="7959" width="3.88671875" style="23" customWidth="1"/>
    <col min="7960" max="8192" width="9.1093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5546875" style="23" customWidth="1"/>
    <col min="8206" max="8214" width="9.109375" style="23"/>
    <col min="8215" max="8215" width="3.88671875" style="23" customWidth="1"/>
    <col min="8216" max="8448" width="9.1093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5546875" style="23" customWidth="1"/>
    <col min="8462" max="8470" width="9.109375" style="23"/>
    <col min="8471" max="8471" width="3.88671875" style="23" customWidth="1"/>
    <col min="8472" max="8704" width="9.1093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5546875" style="23" customWidth="1"/>
    <col min="8718" max="8726" width="9.109375" style="23"/>
    <col min="8727" max="8727" width="3.88671875" style="23" customWidth="1"/>
    <col min="8728" max="8960" width="9.1093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5546875" style="23" customWidth="1"/>
    <col min="8974" max="8982" width="9.109375" style="23"/>
    <col min="8983" max="8983" width="3.88671875" style="23" customWidth="1"/>
    <col min="8984" max="9216" width="9.1093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5546875" style="23" customWidth="1"/>
    <col min="9230" max="9238" width="9.109375" style="23"/>
    <col min="9239" max="9239" width="3.88671875" style="23" customWidth="1"/>
    <col min="9240" max="9472" width="9.1093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5546875" style="23" customWidth="1"/>
    <col min="9486" max="9494" width="9.109375" style="23"/>
    <col min="9495" max="9495" width="3.88671875" style="23" customWidth="1"/>
    <col min="9496" max="9728" width="9.1093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5546875" style="23" customWidth="1"/>
    <col min="9742" max="9750" width="9.109375" style="23"/>
    <col min="9751" max="9751" width="3.88671875" style="23" customWidth="1"/>
    <col min="9752" max="9984" width="9.1093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5546875" style="23" customWidth="1"/>
    <col min="9998" max="10006" width="9.109375" style="23"/>
    <col min="10007" max="10007" width="3.88671875" style="23" customWidth="1"/>
    <col min="10008" max="10240" width="9.1093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5546875" style="23" customWidth="1"/>
    <col min="10254" max="10262" width="9.109375" style="23"/>
    <col min="10263" max="10263" width="3.88671875" style="23" customWidth="1"/>
    <col min="10264" max="10496" width="9.1093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5546875" style="23" customWidth="1"/>
    <col min="10510" max="10518" width="9.109375" style="23"/>
    <col min="10519" max="10519" width="3.88671875" style="23" customWidth="1"/>
    <col min="10520" max="10752" width="9.1093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5546875" style="23" customWidth="1"/>
    <col min="10766" max="10774" width="9.109375" style="23"/>
    <col min="10775" max="10775" width="3.88671875" style="23" customWidth="1"/>
    <col min="10776" max="11008" width="9.1093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5546875" style="23" customWidth="1"/>
    <col min="11022" max="11030" width="9.109375" style="23"/>
    <col min="11031" max="11031" width="3.88671875" style="23" customWidth="1"/>
    <col min="11032" max="11264" width="9.1093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5546875" style="23" customWidth="1"/>
    <col min="11278" max="11286" width="9.109375" style="23"/>
    <col min="11287" max="11287" width="3.88671875" style="23" customWidth="1"/>
    <col min="11288" max="11520" width="9.1093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5546875" style="23" customWidth="1"/>
    <col min="11534" max="11542" width="9.109375" style="23"/>
    <col min="11543" max="11543" width="3.88671875" style="23" customWidth="1"/>
    <col min="11544" max="11776" width="9.1093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5546875" style="23" customWidth="1"/>
    <col min="11790" max="11798" width="9.109375" style="23"/>
    <col min="11799" max="11799" width="3.88671875" style="23" customWidth="1"/>
    <col min="11800" max="12032" width="9.1093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5546875" style="23" customWidth="1"/>
    <col min="12046" max="12054" width="9.109375" style="23"/>
    <col min="12055" max="12055" width="3.88671875" style="23" customWidth="1"/>
    <col min="12056" max="12288" width="9.1093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5546875" style="23" customWidth="1"/>
    <col min="12302" max="12310" width="9.109375" style="23"/>
    <col min="12311" max="12311" width="3.88671875" style="23" customWidth="1"/>
    <col min="12312" max="12544" width="9.1093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5546875" style="23" customWidth="1"/>
    <col min="12558" max="12566" width="9.109375" style="23"/>
    <col min="12567" max="12567" width="3.88671875" style="23" customWidth="1"/>
    <col min="12568" max="12800" width="9.1093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5546875" style="23" customWidth="1"/>
    <col min="12814" max="12822" width="9.109375" style="23"/>
    <col min="12823" max="12823" width="3.88671875" style="23" customWidth="1"/>
    <col min="12824" max="13056" width="9.1093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5546875" style="23" customWidth="1"/>
    <col min="13070" max="13078" width="9.109375" style="23"/>
    <col min="13079" max="13079" width="3.88671875" style="23" customWidth="1"/>
    <col min="13080" max="13312" width="9.1093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5546875" style="23" customWidth="1"/>
    <col min="13326" max="13334" width="9.109375" style="23"/>
    <col min="13335" max="13335" width="3.88671875" style="23" customWidth="1"/>
    <col min="13336" max="13568" width="9.1093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5546875" style="23" customWidth="1"/>
    <col min="13582" max="13590" width="9.109375" style="23"/>
    <col min="13591" max="13591" width="3.88671875" style="23" customWidth="1"/>
    <col min="13592" max="13824" width="9.1093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5546875" style="23" customWidth="1"/>
    <col min="13838" max="13846" width="9.109375" style="23"/>
    <col min="13847" max="13847" width="3.88671875" style="23" customWidth="1"/>
    <col min="13848" max="14080" width="9.1093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5546875" style="23" customWidth="1"/>
    <col min="14094" max="14102" width="9.109375" style="23"/>
    <col min="14103" max="14103" width="3.88671875" style="23" customWidth="1"/>
    <col min="14104" max="14336" width="9.1093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5546875" style="23" customWidth="1"/>
    <col min="14350" max="14358" width="9.109375" style="23"/>
    <col min="14359" max="14359" width="3.88671875" style="23" customWidth="1"/>
    <col min="14360" max="14592" width="9.1093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5546875" style="23" customWidth="1"/>
    <col min="14606" max="14614" width="9.109375" style="23"/>
    <col min="14615" max="14615" width="3.88671875" style="23" customWidth="1"/>
    <col min="14616" max="14848" width="9.1093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5546875" style="23" customWidth="1"/>
    <col min="14862" max="14870" width="9.109375" style="23"/>
    <col min="14871" max="14871" width="3.88671875" style="23" customWidth="1"/>
    <col min="14872" max="15104" width="9.1093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5546875" style="23" customWidth="1"/>
    <col min="15118" max="15126" width="9.109375" style="23"/>
    <col min="15127" max="15127" width="3.88671875" style="23" customWidth="1"/>
    <col min="15128" max="15360" width="9.1093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5546875" style="23" customWidth="1"/>
    <col min="15374" max="15382" width="9.109375" style="23"/>
    <col min="15383" max="15383" width="3.88671875" style="23" customWidth="1"/>
    <col min="15384" max="15616" width="9.1093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5546875" style="23" customWidth="1"/>
    <col min="15630" max="15638" width="9.109375" style="23"/>
    <col min="15639" max="15639" width="3.88671875" style="23" customWidth="1"/>
    <col min="15640" max="15872" width="9.1093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5546875" style="23" customWidth="1"/>
    <col min="15886" max="15894" width="9.109375" style="23"/>
    <col min="15895" max="15895" width="3.88671875" style="23" customWidth="1"/>
    <col min="15896" max="16128" width="9.1093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5546875" style="23" customWidth="1"/>
    <col min="16142" max="16150" width="9.109375" style="23"/>
    <col min="16151" max="16151" width="3.88671875" style="23" customWidth="1"/>
    <col min="16152" max="16384" width="9.1093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293</v>
      </c>
      <c r="C2" s="232"/>
      <c r="D2" s="553" t="s">
        <v>517</v>
      </c>
      <c r="E2" s="552"/>
      <c r="F2" s="553" t="s">
        <v>67</v>
      </c>
      <c r="G2" s="70" t="s">
        <v>438</v>
      </c>
      <c r="H2" s="553" t="s">
        <v>68</v>
      </c>
      <c r="I2" s="8"/>
      <c r="J2" s="12"/>
      <c r="K2" s="723" t="s">
        <v>541</v>
      </c>
      <c r="L2" s="723"/>
      <c r="M2" s="90"/>
      <c r="N2" s="90"/>
      <c r="O2" s="90"/>
      <c r="W2" s="88"/>
    </row>
    <row r="3" spans="1:23" s="88" customFormat="1" ht="11.25" customHeight="1" x14ac:dyDescent="0.3">
      <c r="B3" s="2"/>
      <c r="C3" s="1"/>
      <c r="D3" s="1"/>
      <c r="E3" s="1"/>
      <c r="F3" s="1"/>
      <c r="G3" s="1"/>
      <c r="H3" s="1"/>
      <c r="I3" s="1"/>
      <c r="J3" s="1"/>
      <c r="K3" s="3"/>
      <c r="L3" s="3"/>
      <c r="M3" s="143"/>
      <c r="N3" s="143"/>
      <c r="O3" s="143"/>
    </row>
    <row r="4" spans="1:23" s="88" customFormat="1" ht="21.75" customHeight="1" x14ac:dyDescent="0.3">
      <c r="B4" s="724" t="s">
        <v>518</v>
      </c>
      <c r="C4" s="725"/>
      <c r="D4" s="725"/>
      <c r="E4" s="725"/>
      <c r="F4" s="725"/>
      <c r="G4" s="725"/>
      <c r="H4" s="725"/>
      <c r="I4" s="725"/>
      <c r="J4" s="725"/>
      <c r="K4" s="725"/>
      <c r="L4" s="726"/>
      <c r="M4" s="143"/>
      <c r="N4" s="143"/>
      <c r="O4" s="143"/>
    </row>
    <row r="5" spans="1:23" s="1" customFormat="1" ht="11.25" customHeight="1" x14ac:dyDescent="0.25">
      <c r="A5" s="6"/>
      <c r="B5" s="91"/>
      <c r="K5" s="3"/>
      <c r="L5" s="3"/>
      <c r="M5" s="3"/>
      <c r="N5" s="3"/>
      <c r="O5" s="3"/>
      <c r="W5" s="6"/>
    </row>
    <row r="6" spans="1:23" s="1" customFormat="1" ht="18" customHeight="1" x14ac:dyDescent="0.25">
      <c r="A6" s="6"/>
      <c r="B6" s="277" t="s">
        <v>348</v>
      </c>
      <c r="C6" s="277"/>
      <c r="D6" s="277"/>
      <c r="E6" s="277"/>
      <c r="F6" s="277"/>
      <c r="G6" s="277"/>
      <c r="H6" s="277"/>
      <c r="I6" s="277"/>
      <c r="J6" s="277"/>
      <c r="K6" s="277"/>
      <c r="L6" s="278" t="s">
        <v>364</v>
      </c>
      <c r="M6" s="3"/>
      <c r="N6" s="3"/>
      <c r="O6" s="3"/>
      <c r="W6" s="6"/>
    </row>
    <row r="7" spans="1:23" s="1" customFormat="1" ht="15.75" customHeight="1" x14ac:dyDescent="0.25">
      <c r="A7" s="6"/>
      <c r="B7" s="91"/>
      <c r="K7" s="3"/>
      <c r="L7" s="3"/>
      <c r="M7" s="3"/>
      <c r="N7" s="3"/>
      <c r="O7" s="3"/>
      <c r="W7" s="6"/>
    </row>
    <row r="8" spans="1:23" s="517" customFormat="1" ht="15.75" customHeight="1" x14ac:dyDescent="0.25">
      <c r="A8" s="6"/>
      <c r="B8" s="91"/>
      <c r="K8" s="3"/>
      <c r="L8" s="3"/>
      <c r="M8" s="3"/>
      <c r="N8" s="3"/>
      <c r="O8" s="3"/>
      <c r="W8" s="6"/>
    </row>
    <row r="9" spans="1:23" s="517" customFormat="1" ht="15.75" customHeight="1" x14ac:dyDescent="0.25">
      <c r="A9" s="6"/>
      <c r="B9" s="91"/>
      <c r="K9" s="3"/>
      <c r="L9" s="3"/>
      <c r="M9" s="3"/>
      <c r="N9" s="3"/>
      <c r="O9" s="3"/>
      <c r="W9" s="6"/>
    </row>
    <row r="10" spans="1:23" s="1" customFormat="1" ht="15.75" customHeight="1" x14ac:dyDescent="0.25">
      <c r="A10" s="6"/>
      <c r="B10" s="91"/>
      <c r="K10" s="3"/>
      <c r="L10" s="3"/>
      <c r="M10" s="3"/>
      <c r="N10" s="3"/>
      <c r="O10" s="3"/>
      <c r="W10" s="6"/>
    </row>
    <row r="11" spans="1:23" s="1" customFormat="1" ht="15" customHeight="1" x14ac:dyDescent="0.25">
      <c r="A11" s="6"/>
      <c r="B11" s="91"/>
      <c r="K11" s="3"/>
      <c r="L11" s="3"/>
      <c r="M11" s="3"/>
      <c r="N11" s="3"/>
      <c r="O11" s="3"/>
      <c r="W11" s="6"/>
    </row>
    <row r="12" spans="1:23" s="1" customFormat="1" ht="15" customHeight="1" x14ac:dyDescent="0.25">
      <c r="A12" s="6"/>
      <c r="K12" s="3"/>
      <c r="L12" s="3"/>
      <c r="M12" s="3"/>
      <c r="N12" s="3"/>
      <c r="O12" s="3"/>
      <c r="W12" s="6"/>
    </row>
    <row r="13" spans="1:23" s="1" customFormat="1" ht="15" customHeight="1" x14ac:dyDescent="0.25">
      <c r="A13" s="6"/>
      <c r="K13" s="3"/>
      <c r="L13" s="3"/>
      <c r="M13" s="3"/>
      <c r="N13" s="3"/>
      <c r="O13" s="3"/>
      <c r="W13" s="6"/>
    </row>
    <row r="14" spans="1:23" s="1" customFormat="1" ht="15" customHeight="1" x14ac:dyDescent="0.25">
      <c r="A14" s="6"/>
      <c r="B14" s="234"/>
      <c r="K14" s="3"/>
      <c r="L14" s="3"/>
      <c r="M14" s="3"/>
      <c r="N14" s="3"/>
      <c r="O14" s="3"/>
      <c r="W14" s="6"/>
    </row>
    <row r="15" spans="1:23" s="1" customFormat="1" ht="15" customHeight="1" x14ac:dyDescent="0.25">
      <c r="A15" s="6"/>
      <c r="J15" s="23"/>
      <c r="K15" s="3"/>
      <c r="L15" s="3"/>
      <c r="M15" s="3"/>
      <c r="N15" s="3"/>
      <c r="O15" s="3"/>
      <c r="W15" s="6"/>
    </row>
    <row r="16" spans="1:23" s="1" customFormat="1" ht="15" customHeight="1" x14ac:dyDescent="0.25">
      <c r="A16" s="6"/>
      <c r="J16" s="23"/>
      <c r="K16" s="3"/>
      <c r="L16" s="3"/>
      <c r="M16" s="3"/>
      <c r="N16" s="3"/>
      <c r="O16" s="3"/>
      <c r="W16" s="6"/>
    </row>
    <row r="17" spans="1:23" s="1" customFormat="1" ht="15" customHeight="1" x14ac:dyDescent="0.25">
      <c r="A17" s="6"/>
      <c r="J17" s="23"/>
      <c r="K17" s="3"/>
      <c r="L17" s="3"/>
      <c r="M17" s="3"/>
      <c r="N17" s="3"/>
      <c r="O17" s="3"/>
      <c r="W17" s="6"/>
    </row>
    <row r="18" spans="1:23" s="1" customFormat="1" ht="15" customHeight="1" x14ac:dyDescent="0.25">
      <c r="A18" s="6"/>
      <c r="J18" s="23"/>
      <c r="K18" s="3"/>
      <c r="L18" s="3"/>
      <c r="M18" s="3"/>
      <c r="N18" s="3"/>
      <c r="O18" s="3"/>
      <c r="W18" s="6"/>
    </row>
    <row r="19" spans="1:23" s="1" customFormat="1" ht="15" customHeight="1" x14ac:dyDescent="0.25">
      <c r="A19" s="6"/>
      <c r="B19" s="91"/>
      <c r="J19" s="23"/>
      <c r="K19" s="3"/>
      <c r="L19" s="3"/>
      <c r="M19" s="3"/>
      <c r="N19" s="3"/>
      <c r="O19" s="3"/>
      <c r="W19" s="6"/>
    </row>
    <row r="20" spans="1:23" s="1" customFormat="1" ht="15" customHeight="1" x14ac:dyDescent="0.25">
      <c r="A20" s="6"/>
      <c r="B20" s="3"/>
      <c r="K20" s="3"/>
      <c r="L20" s="3"/>
      <c r="M20" s="3"/>
      <c r="N20" s="3"/>
      <c r="O20" s="3"/>
      <c r="W20" s="6"/>
    </row>
    <row r="21" spans="1:23" s="1" customFormat="1" ht="15" customHeight="1" x14ac:dyDescent="0.3">
      <c r="A21" s="6"/>
      <c r="B21" s="3"/>
      <c r="K21" s="3"/>
      <c r="L21" s="3"/>
      <c r="M21" s="3"/>
      <c r="N21" s="3"/>
      <c r="O21" s="3"/>
      <c r="W21" s="6"/>
    </row>
    <row r="22" spans="1:23" s="1" customFormat="1" ht="15" customHeight="1" x14ac:dyDescent="0.3">
      <c r="A22" s="6"/>
      <c r="B22" s="93"/>
      <c r="K22" s="3"/>
      <c r="L22" s="3"/>
      <c r="M22" s="3"/>
      <c r="N22" s="3"/>
      <c r="O22" s="3"/>
      <c r="W22" s="6"/>
    </row>
    <row r="23" spans="1:23" s="1" customFormat="1" ht="15" customHeight="1" x14ac:dyDescent="0.3">
      <c r="A23" s="6"/>
      <c r="B23" s="93"/>
      <c r="K23" s="3"/>
      <c r="L23" s="3"/>
      <c r="M23" s="3"/>
      <c r="N23" s="3"/>
      <c r="O23" s="3"/>
      <c r="W23" s="6"/>
    </row>
    <row r="25" spans="1:23" ht="8.25" customHeight="1" x14ac:dyDescent="0.3"/>
    <row r="38" ht="9" customHeight="1" x14ac:dyDescent="0.3"/>
    <row r="51" spans="2:12" ht="8.25" customHeight="1" x14ac:dyDescent="0.3"/>
    <row r="55" spans="2:12" x14ac:dyDescent="0.3">
      <c r="B55" s="342" t="s">
        <v>372</v>
      </c>
      <c r="C55" s="342"/>
      <c r="D55" s="342"/>
      <c r="E55" s="342"/>
      <c r="F55" s="342"/>
      <c r="G55" s="342"/>
      <c r="H55" s="342"/>
      <c r="I55" s="342"/>
      <c r="J55" s="342"/>
      <c r="K55" s="342"/>
      <c r="L55" s="278" t="s">
        <v>364</v>
      </c>
    </row>
    <row r="56" spans="2:12" ht="7.5" customHeight="1" x14ac:dyDescent="0.3"/>
    <row r="57" spans="2:12" ht="17.25" customHeight="1" x14ac:dyDescent="0.3">
      <c r="B57" s="162" t="s">
        <v>547</v>
      </c>
    </row>
    <row r="58" spans="2:12" ht="6.75" customHeight="1" x14ac:dyDescent="0.3"/>
    <row r="59" spans="2:12" ht="18" customHeight="1" x14ac:dyDescent="0.3"/>
    <row r="60" spans="2:12" ht="18" customHeight="1" x14ac:dyDescent="0.3"/>
    <row r="61" spans="2:12" ht="18" customHeight="1" x14ac:dyDescent="0.3"/>
    <row r="62" spans="2:12" ht="18" customHeight="1" x14ac:dyDescent="0.3"/>
    <row r="63" spans="2:12" ht="18" customHeight="1" x14ac:dyDescent="0.3"/>
    <row r="64" spans="2:12" ht="18" customHeight="1" x14ac:dyDescent="0.3"/>
    <row r="65" spans="2:12" ht="18" customHeight="1" x14ac:dyDescent="0.3"/>
    <row r="66" spans="2:12" ht="18" customHeight="1" x14ac:dyDescent="0.3"/>
    <row r="68" spans="2:12" ht="18" customHeight="1" x14ac:dyDescent="0.3"/>
    <row r="69" spans="2:12" ht="18" customHeight="1" x14ac:dyDescent="0.3"/>
    <row r="70" spans="2:12" ht="18" customHeight="1" x14ac:dyDescent="0.3"/>
    <row r="71" spans="2:12" ht="18" customHeight="1" x14ac:dyDescent="0.3"/>
    <row r="72" spans="2:12" ht="18" customHeight="1" x14ac:dyDescent="0.3"/>
    <row r="73" spans="2:12" ht="18" customHeight="1" x14ac:dyDescent="0.3"/>
    <row r="74" spans="2:12" ht="18" customHeight="1" x14ac:dyDescent="0.3"/>
    <row r="75" spans="2:12" ht="18" customHeight="1" x14ac:dyDescent="0.3"/>
    <row r="77" spans="2:12" ht="11.25" customHeight="1" x14ac:dyDescent="0.3"/>
    <row r="78" spans="2:12" ht="16.5" customHeight="1" x14ac:dyDescent="0.3">
      <c r="B78" s="342" t="s">
        <v>536</v>
      </c>
      <c r="C78" s="343"/>
      <c r="D78" s="343"/>
      <c r="E78" s="343"/>
      <c r="F78" s="343"/>
      <c r="G78" s="343"/>
      <c r="H78" s="343"/>
      <c r="I78" s="343"/>
      <c r="J78" s="343"/>
      <c r="K78" s="343"/>
      <c r="L78" s="278" t="s">
        <v>364</v>
      </c>
    </row>
    <row r="79" spans="2:12" ht="7.5" customHeight="1" x14ac:dyDescent="0.3"/>
    <row r="89" ht="11.25" customHeight="1" x14ac:dyDescent="0.3"/>
    <row r="97" ht="7.5" customHeight="1" x14ac:dyDescent="0.3"/>
    <row r="103" ht="13.5" customHeight="1" x14ac:dyDescent="0.3"/>
  </sheetData>
  <sheetProtection password="CAAF" sheet="1" objects="1" scenarios="1"/>
  <mergeCells count="2">
    <mergeCell ref="B4:L4"/>
    <mergeCell ref="K2:L2"/>
  </mergeCells>
  <hyperlinks>
    <hyperlink ref="L55" location="ADDITONAL!B2" tooltip="navigate to top of page" display="navigate to top of page"/>
    <hyperlink ref="L6" location="ADDITONAL!B2" tooltip="navigate to top of page" display="navigate to top of page"/>
    <hyperlink ref="L78" location="ADDITONAL!B2" tooltip="navigate to top of page" display="navigate to top of page"/>
    <hyperlink ref="F2" location="Cover!A1" tooltip="click link for cover page" display="Cover page"/>
    <hyperlink ref="H2" location="Index!A1" tooltip="click link for index" display="Index"/>
    <hyperlink ref="D2" location="ADDITONAL!Print_Area" tooltip="click link to set print area" display="PRINT"/>
    <hyperlink ref="B4" location="'DATA LIMITATIONS'!A1" display="Data limitations"/>
    <hyperlink ref="B4:L4" location="'Data Limitations'!A1" tooltip="Data limitations" display="*Caution is required in interpretation of this data -please click DATA LIMITATIONS to see further information on this"/>
    <hyperlink ref="G2" location="Introduction!A1" tooltip="Introduction" display="Introduction"/>
  </hyperlinks>
  <pageMargins left="0.11811023622047245" right="0.11811023622047245" top="0.15748031496062992" bottom="0.15748031496062992" header="0" footer="0"/>
  <pageSetup paperSize="9" scale="54"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tint="0.39997558519241921"/>
    <pageSetUpPr fitToPage="1"/>
  </sheetPr>
  <dimension ref="A1:W93"/>
  <sheetViews>
    <sheetView showGridLines="0" zoomScale="86" zoomScaleNormal="86" zoomScalePageLayoutView="93" workbookViewId="0">
      <selection activeCell="N63" sqref="N63"/>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1" width="18.6640625" style="23" customWidth="1"/>
    <col min="12" max="12" width="21.44140625" style="23" customWidth="1"/>
    <col min="13" max="13" width="1.44140625" style="23" customWidth="1"/>
    <col min="14" max="22" width="8.88671875" style="23"/>
    <col min="23" max="23" width="3.88671875" style="23" customWidth="1"/>
    <col min="24" max="256" width="8.886718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44140625" style="23" customWidth="1"/>
    <col min="270" max="278" width="8.88671875" style="23"/>
    <col min="279" max="279" width="3.88671875" style="23" customWidth="1"/>
    <col min="280" max="512" width="8.886718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44140625" style="23" customWidth="1"/>
    <col min="526" max="534" width="8.88671875" style="23"/>
    <col min="535" max="535" width="3.88671875" style="23" customWidth="1"/>
    <col min="536" max="768" width="8.886718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44140625" style="23" customWidth="1"/>
    <col min="782" max="790" width="8.88671875" style="23"/>
    <col min="791" max="791" width="3.88671875" style="23" customWidth="1"/>
    <col min="792" max="1024" width="8.886718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44140625" style="23" customWidth="1"/>
    <col min="1038" max="1046" width="8.88671875" style="23"/>
    <col min="1047" max="1047" width="3.88671875" style="23" customWidth="1"/>
    <col min="1048" max="1280" width="8.886718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44140625" style="23" customWidth="1"/>
    <col min="1294" max="1302" width="8.88671875" style="23"/>
    <col min="1303" max="1303" width="3.88671875" style="23" customWidth="1"/>
    <col min="1304" max="1536" width="8.886718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44140625" style="23" customWidth="1"/>
    <col min="1550" max="1558" width="8.88671875" style="23"/>
    <col min="1559" max="1559" width="3.88671875" style="23" customWidth="1"/>
    <col min="1560" max="1792" width="8.886718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44140625" style="23" customWidth="1"/>
    <col min="1806" max="1814" width="8.88671875" style="23"/>
    <col min="1815" max="1815" width="3.88671875" style="23" customWidth="1"/>
    <col min="1816" max="2048" width="8.886718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44140625" style="23" customWidth="1"/>
    <col min="2062" max="2070" width="8.88671875" style="23"/>
    <col min="2071" max="2071" width="3.88671875" style="23" customWidth="1"/>
    <col min="2072" max="2304" width="8.886718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44140625" style="23" customWidth="1"/>
    <col min="2318" max="2326" width="8.88671875" style="23"/>
    <col min="2327" max="2327" width="3.88671875" style="23" customWidth="1"/>
    <col min="2328" max="2560" width="8.886718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44140625" style="23" customWidth="1"/>
    <col min="2574" max="2582" width="8.88671875" style="23"/>
    <col min="2583" max="2583" width="3.88671875" style="23" customWidth="1"/>
    <col min="2584" max="2816" width="8.886718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44140625" style="23" customWidth="1"/>
    <col min="2830" max="2838" width="8.88671875" style="23"/>
    <col min="2839" max="2839" width="3.88671875" style="23" customWidth="1"/>
    <col min="2840" max="3072" width="8.886718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44140625" style="23" customWidth="1"/>
    <col min="3086" max="3094" width="8.88671875" style="23"/>
    <col min="3095" max="3095" width="3.88671875" style="23" customWidth="1"/>
    <col min="3096" max="3328" width="8.886718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44140625" style="23" customWidth="1"/>
    <col min="3342" max="3350" width="8.88671875" style="23"/>
    <col min="3351" max="3351" width="3.88671875" style="23" customWidth="1"/>
    <col min="3352" max="3584" width="8.886718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44140625" style="23" customWidth="1"/>
    <col min="3598" max="3606" width="8.88671875" style="23"/>
    <col min="3607" max="3607" width="3.88671875" style="23" customWidth="1"/>
    <col min="3608" max="3840" width="8.886718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44140625" style="23" customWidth="1"/>
    <col min="3854" max="3862" width="8.88671875" style="23"/>
    <col min="3863" max="3863" width="3.88671875" style="23" customWidth="1"/>
    <col min="3864" max="4096" width="8.886718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44140625" style="23" customWidth="1"/>
    <col min="4110" max="4118" width="8.88671875" style="23"/>
    <col min="4119" max="4119" width="3.88671875" style="23" customWidth="1"/>
    <col min="4120" max="4352" width="8.886718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44140625" style="23" customWidth="1"/>
    <col min="4366" max="4374" width="8.88671875" style="23"/>
    <col min="4375" max="4375" width="3.88671875" style="23" customWidth="1"/>
    <col min="4376" max="4608" width="8.886718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44140625" style="23" customWidth="1"/>
    <col min="4622" max="4630" width="8.88671875" style="23"/>
    <col min="4631" max="4631" width="3.88671875" style="23" customWidth="1"/>
    <col min="4632" max="4864" width="8.886718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44140625" style="23" customWidth="1"/>
    <col min="4878" max="4886" width="8.88671875" style="23"/>
    <col min="4887" max="4887" width="3.88671875" style="23" customWidth="1"/>
    <col min="4888" max="5120" width="8.886718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44140625" style="23" customWidth="1"/>
    <col min="5134" max="5142" width="8.88671875" style="23"/>
    <col min="5143" max="5143" width="3.88671875" style="23" customWidth="1"/>
    <col min="5144" max="5376" width="8.886718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44140625" style="23" customWidth="1"/>
    <col min="5390" max="5398" width="8.88671875" style="23"/>
    <col min="5399" max="5399" width="3.88671875" style="23" customWidth="1"/>
    <col min="5400" max="5632" width="8.886718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44140625" style="23" customWidth="1"/>
    <col min="5646" max="5654" width="8.88671875" style="23"/>
    <col min="5655" max="5655" width="3.88671875" style="23" customWidth="1"/>
    <col min="5656" max="5888" width="8.886718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44140625" style="23" customWidth="1"/>
    <col min="5902" max="5910" width="8.88671875" style="23"/>
    <col min="5911" max="5911" width="3.88671875" style="23" customWidth="1"/>
    <col min="5912" max="6144" width="8.886718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44140625" style="23" customWidth="1"/>
    <col min="6158" max="6166" width="8.88671875" style="23"/>
    <col min="6167" max="6167" width="3.88671875" style="23" customWidth="1"/>
    <col min="6168" max="6400" width="8.886718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44140625" style="23" customWidth="1"/>
    <col min="6414" max="6422" width="8.88671875" style="23"/>
    <col min="6423" max="6423" width="3.88671875" style="23" customWidth="1"/>
    <col min="6424" max="6656" width="8.886718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44140625" style="23" customWidth="1"/>
    <col min="6670" max="6678" width="8.88671875" style="23"/>
    <col min="6679" max="6679" width="3.88671875" style="23" customWidth="1"/>
    <col min="6680" max="6912" width="8.886718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44140625" style="23" customWidth="1"/>
    <col min="6926" max="6934" width="8.88671875" style="23"/>
    <col min="6935" max="6935" width="3.88671875" style="23" customWidth="1"/>
    <col min="6936" max="7168" width="8.886718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44140625" style="23" customWidth="1"/>
    <col min="7182" max="7190" width="8.88671875" style="23"/>
    <col min="7191" max="7191" width="3.88671875" style="23" customWidth="1"/>
    <col min="7192" max="7424" width="8.886718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44140625" style="23" customWidth="1"/>
    <col min="7438" max="7446" width="8.88671875" style="23"/>
    <col min="7447" max="7447" width="3.88671875" style="23" customWidth="1"/>
    <col min="7448" max="7680" width="8.886718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44140625" style="23" customWidth="1"/>
    <col min="7694" max="7702" width="8.88671875" style="23"/>
    <col min="7703" max="7703" width="3.88671875" style="23" customWidth="1"/>
    <col min="7704" max="7936" width="8.886718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44140625" style="23" customWidth="1"/>
    <col min="7950" max="7958" width="8.88671875" style="23"/>
    <col min="7959" max="7959" width="3.88671875" style="23" customWidth="1"/>
    <col min="7960" max="8192" width="8.886718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44140625" style="23" customWidth="1"/>
    <col min="8206" max="8214" width="8.88671875" style="23"/>
    <col min="8215" max="8215" width="3.88671875" style="23" customWidth="1"/>
    <col min="8216" max="8448" width="8.886718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44140625" style="23" customWidth="1"/>
    <col min="8462" max="8470" width="8.88671875" style="23"/>
    <col min="8471" max="8471" width="3.88671875" style="23" customWidth="1"/>
    <col min="8472" max="8704" width="8.886718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44140625" style="23" customWidth="1"/>
    <col min="8718" max="8726" width="8.88671875" style="23"/>
    <col min="8727" max="8727" width="3.88671875" style="23" customWidth="1"/>
    <col min="8728" max="8960" width="8.886718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44140625" style="23" customWidth="1"/>
    <col min="8974" max="8982" width="8.88671875" style="23"/>
    <col min="8983" max="8983" width="3.88671875" style="23" customWidth="1"/>
    <col min="8984" max="9216" width="8.886718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44140625" style="23" customWidth="1"/>
    <col min="9230" max="9238" width="8.88671875" style="23"/>
    <col min="9239" max="9239" width="3.88671875" style="23" customWidth="1"/>
    <col min="9240" max="9472" width="8.886718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44140625" style="23" customWidth="1"/>
    <col min="9486" max="9494" width="8.88671875" style="23"/>
    <col min="9495" max="9495" width="3.88671875" style="23" customWidth="1"/>
    <col min="9496" max="9728" width="8.886718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44140625" style="23" customWidth="1"/>
    <col min="9742" max="9750" width="8.88671875" style="23"/>
    <col min="9751" max="9751" width="3.88671875" style="23" customWidth="1"/>
    <col min="9752" max="9984" width="8.886718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44140625" style="23" customWidth="1"/>
    <col min="9998" max="10006" width="8.88671875" style="23"/>
    <col min="10007" max="10007" width="3.88671875" style="23" customWidth="1"/>
    <col min="10008" max="10240" width="8.886718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44140625" style="23" customWidth="1"/>
    <col min="10254" max="10262" width="8.88671875" style="23"/>
    <col min="10263" max="10263" width="3.88671875" style="23" customWidth="1"/>
    <col min="10264" max="10496" width="8.886718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44140625" style="23" customWidth="1"/>
    <col min="10510" max="10518" width="8.88671875" style="23"/>
    <col min="10519" max="10519" width="3.88671875" style="23" customWidth="1"/>
    <col min="10520" max="10752" width="8.886718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44140625" style="23" customWidth="1"/>
    <col min="10766" max="10774" width="8.88671875" style="23"/>
    <col min="10775" max="10775" width="3.88671875" style="23" customWidth="1"/>
    <col min="10776" max="11008" width="8.886718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44140625" style="23" customWidth="1"/>
    <col min="11022" max="11030" width="8.88671875" style="23"/>
    <col min="11031" max="11031" width="3.88671875" style="23" customWidth="1"/>
    <col min="11032" max="11264" width="8.886718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44140625" style="23" customWidth="1"/>
    <col min="11278" max="11286" width="8.88671875" style="23"/>
    <col min="11287" max="11287" width="3.88671875" style="23" customWidth="1"/>
    <col min="11288" max="11520" width="8.886718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44140625" style="23" customWidth="1"/>
    <col min="11534" max="11542" width="8.88671875" style="23"/>
    <col min="11543" max="11543" width="3.88671875" style="23" customWidth="1"/>
    <col min="11544" max="11776" width="8.886718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44140625" style="23" customWidth="1"/>
    <col min="11790" max="11798" width="8.88671875" style="23"/>
    <col min="11799" max="11799" width="3.88671875" style="23" customWidth="1"/>
    <col min="11800" max="12032" width="8.886718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44140625" style="23" customWidth="1"/>
    <col min="12046" max="12054" width="8.88671875" style="23"/>
    <col min="12055" max="12055" width="3.88671875" style="23" customWidth="1"/>
    <col min="12056" max="12288" width="8.886718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44140625" style="23" customWidth="1"/>
    <col min="12302" max="12310" width="8.88671875" style="23"/>
    <col min="12311" max="12311" width="3.88671875" style="23" customWidth="1"/>
    <col min="12312" max="12544" width="8.886718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44140625" style="23" customWidth="1"/>
    <col min="12558" max="12566" width="8.88671875" style="23"/>
    <col min="12567" max="12567" width="3.88671875" style="23" customWidth="1"/>
    <col min="12568" max="12800" width="8.886718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44140625" style="23" customWidth="1"/>
    <col min="12814" max="12822" width="8.88671875" style="23"/>
    <col min="12823" max="12823" width="3.88671875" style="23" customWidth="1"/>
    <col min="12824" max="13056" width="8.886718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44140625" style="23" customWidth="1"/>
    <col min="13070" max="13078" width="8.88671875" style="23"/>
    <col min="13079" max="13079" width="3.88671875" style="23" customWidth="1"/>
    <col min="13080" max="13312" width="8.886718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44140625" style="23" customWidth="1"/>
    <col min="13326" max="13334" width="8.88671875" style="23"/>
    <col min="13335" max="13335" width="3.88671875" style="23" customWidth="1"/>
    <col min="13336" max="13568" width="8.886718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44140625" style="23" customWidth="1"/>
    <col min="13582" max="13590" width="8.88671875" style="23"/>
    <col min="13591" max="13591" width="3.88671875" style="23" customWidth="1"/>
    <col min="13592" max="13824" width="8.886718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44140625" style="23" customWidth="1"/>
    <col min="13838" max="13846" width="8.88671875" style="23"/>
    <col min="13847" max="13847" width="3.88671875" style="23" customWidth="1"/>
    <col min="13848" max="14080" width="8.886718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44140625" style="23" customWidth="1"/>
    <col min="14094" max="14102" width="8.88671875" style="23"/>
    <col min="14103" max="14103" width="3.88671875" style="23" customWidth="1"/>
    <col min="14104" max="14336" width="8.886718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44140625" style="23" customWidth="1"/>
    <col min="14350" max="14358" width="8.88671875" style="23"/>
    <col min="14359" max="14359" width="3.88671875" style="23" customWidth="1"/>
    <col min="14360" max="14592" width="8.886718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44140625" style="23" customWidth="1"/>
    <col min="14606" max="14614" width="8.88671875" style="23"/>
    <col min="14615" max="14615" width="3.88671875" style="23" customWidth="1"/>
    <col min="14616" max="14848" width="8.886718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44140625" style="23" customWidth="1"/>
    <col min="14862" max="14870" width="8.88671875" style="23"/>
    <col min="14871" max="14871" width="3.88671875" style="23" customWidth="1"/>
    <col min="14872" max="15104" width="8.886718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44140625" style="23" customWidth="1"/>
    <col min="15118" max="15126" width="8.88671875" style="23"/>
    <col min="15127" max="15127" width="3.88671875" style="23" customWidth="1"/>
    <col min="15128" max="15360" width="8.886718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44140625" style="23" customWidth="1"/>
    <col min="15374" max="15382" width="8.88671875" style="23"/>
    <col min="15383" max="15383" width="3.88671875" style="23" customWidth="1"/>
    <col min="15384" max="15616" width="8.886718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44140625" style="23" customWidth="1"/>
    <col min="15630" max="15638" width="8.88671875" style="23"/>
    <col min="15639" max="15639" width="3.88671875" style="23" customWidth="1"/>
    <col min="15640" max="15872" width="8.886718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44140625" style="23" customWidth="1"/>
    <col min="15886" max="15894" width="8.88671875" style="23"/>
    <col min="15895" max="15895" width="3.88671875" style="23" customWidth="1"/>
    <col min="15896" max="16128" width="8.886718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44140625" style="23" customWidth="1"/>
    <col min="16142" max="16150" width="8.88671875" style="23"/>
    <col min="16151" max="16151" width="3.88671875" style="23" customWidth="1"/>
    <col min="16152" max="16384" width="8.886718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501</v>
      </c>
      <c r="C2" s="232"/>
      <c r="D2" s="553" t="s">
        <v>517</v>
      </c>
      <c r="E2" s="552"/>
      <c r="F2" s="553" t="s">
        <v>67</v>
      </c>
      <c r="G2" s="70" t="s">
        <v>438</v>
      </c>
      <c r="H2" s="553" t="s">
        <v>68</v>
      </c>
      <c r="I2" s="8"/>
      <c r="J2" s="9"/>
      <c r="K2" s="10" t="s">
        <v>21</v>
      </c>
      <c r="L2" s="11"/>
      <c r="M2" s="90"/>
      <c r="N2" s="90"/>
      <c r="O2" s="90"/>
      <c r="W2" s="88"/>
    </row>
    <row r="3" spans="1:23" s="88" customFormat="1" ht="11.25" customHeight="1" x14ac:dyDescent="0.3">
      <c r="B3" s="2"/>
      <c r="C3" s="1"/>
      <c r="D3" s="1"/>
      <c r="E3" s="1"/>
      <c r="F3" s="1"/>
      <c r="G3" s="1"/>
      <c r="H3" s="1"/>
      <c r="I3" s="1"/>
      <c r="J3" s="1"/>
      <c r="K3" s="3"/>
      <c r="L3" s="3"/>
      <c r="M3" s="143"/>
      <c r="N3" s="143"/>
      <c r="O3" s="143"/>
    </row>
    <row r="4" spans="1:23" s="88" customFormat="1" ht="21.75" customHeight="1" x14ac:dyDescent="0.3">
      <c r="B4" s="749" t="s">
        <v>94</v>
      </c>
      <c r="C4" s="749"/>
      <c r="D4" s="749"/>
      <c r="E4" s="749"/>
      <c r="F4" s="749"/>
      <c r="G4" s="749"/>
      <c r="H4" s="749"/>
      <c r="I4" s="749"/>
      <c r="J4" s="749"/>
      <c r="K4" s="749"/>
      <c r="L4" s="749"/>
      <c r="M4" s="143"/>
      <c r="N4" s="143"/>
      <c r="O4" s="143"/>
    </row>
    <row r="5" spans="1:23" s="1" customFormat="1" ht="21" customHeight="1" x14ac:dyDescent="0.25">
      <c r="A5" s="6"/>
      <c r="B5" s="501" t="s">
        <v>438</v>
      </c>
      <c r="C5" s="277"/>
      <c r="D5" s="277"/>
      <c r="E5" s="277"/>
      <c r="F5" s="277"/>
      <c r="G5" s="277"/>
      <c r="H5" s="277"/>
      <c r="I5" s="277"/>
      <c r="J5" s="277"/>
      <c r="K5" s="277"/>
      <c r="L5" s="518" t="s">
        <v>364</v>
      </c>
      <c r="M5" s="3"/>
      <c r="N5" s="3"/>
      <c r="O5" s="3"/>
      <c r="W5" s="6"/>
    </row>
    <row r="6" spans="1:23" s="1" customFormat="1" ht="8.25" customHeight="1" x14ac:dyDescent="0.25">
      <c r="A6" s="6"/>
      <c r="B6" s="91"/>
      <c r="K6" s="3"/>
      <c r="L6" s="3"/>
      <c r="M6" s="3"/>
      <c r="N6" s="3"/>
      <c r="O6" s="3"/>
      <c r="W6" s="6"/>
    </row>
    <row r="7" spans="1:23" s="1" customFormat="1" ht="15.75" customHeight="1" x14ac:dyDescent="0.25">
      <c r="A7" s="6"/>
      <c r="B7" s="91"/>
      <c r="K7" s="3"/>
      <c r="L7" s="3"/>
      <c r="M7" s="3"/>
      <c r="N7" s="3"/>
      <c r="O7" s="3"/>
      <c r="W7" s="6"/>
    </row>
    <row r="8" spans="1:23" s="1" customFormat="1" ht="15.75" customHeight="1" x14ac:dyDescent="0.25">
      <c r="A8" s="6"/>
      <c r="B8" s="91"/>
      <c r="K8" s="3"/>
      <c r="L8" s="3"/>
      <c r="M8" s="3"/>
      <c r="N8" s="3"/>
      <c r="O8" s="3"/>
      <c r="W8" s="6"/>
    </row>
    <row r="9" spans="1:23" s="1" customFormat="1" ht="15.75" customHeight="1" x14ac:dyDescent="0.25">
      <c r="A9" s="6"/>
      <c r="B9" s="91"/>
      <c r="K9" s="3"/>
      <c r="L9" s="3"/>
      <c r="M9" s="3"/>
      <c r="N9" s="3"/>
      <c r="O9" s="3"/>
      <c r="W9" s="6"/>
    </row>
    <row r="10" spans="1:23" s="1" customFormat="1" ht="15.75" customHeight="1" x14ac:dyDescent="0.25">
      <c r="A10" s="6"/>
      <c r="B10" s="91"/>
      <c r="K10" s="3"/>
      <c r="L10" s="3"/>
      <c r="M10" s="3"/>
      <c r="N10" s="3"/>
      <c r="O10" s="3"/>
      <c r="W10" s="6"/>
    </row>
    <row r="11" spans="1:23" s="1" customFormat="1" ht="15.75" customHeight="1" x14ac:dyDescent="0.25">
      <c r="A11" s="6"/>
      <c r="B11" s="91"/>
      <c r="K11" s="3"/>
      <c r="L11" s="3"/>
      <c r="M11" s="3"/>
      <c r="N11" s="3"/>
      <c r="O11" s="3"/>
      <c r="W11" s="6"/>
    </row>
    <row r="12" spans="1:23" s="1" customFormat="1" ht="15.75" customHeight="1" x14ac:dyDescent="0.25">
      <c r="A12" s="6"/>
      <c r="B12" s="91"/>
      <c r="K12" s="3"/>
      <c r="L12" s="3"/>
      <c r="M12" s="3"/>
      <c r="N12" s="3"/>
      <c r="O12" s="3"/>
      <c r="W12" s="6"/>
    </row>
    <row r="13" spans="1:23" s="1" customFormat="1" ht="15.75" customHeight="1" x14ac:dyDescent="0.25">
      <c r="A13" s="6"/>
      <c r="N13" s="3"/>
      <c r="O13" s="3"/>
      <c r="W13" s="6"/>
    </row>
    <row r="14" spans="1:23" s="1" customFormat="1" ht="21.75" customHeight="1" x14ac:dyDescent="0.25">
      <c r="A14" s="6"/>
      <c r="N14" s="3"/>
      <c r="O14" s="3"/>
      <c r="W14" s="6"/>
    </row>
    <row r="15" spans="1:23" s="1" customFormat="1" ht="7.5" customHeight="1" x14ac:dyDescent="0.25">
      <c r="A15" s="6"/>
      <c r="B15" s="502"/>
      <c r="C15" s="23"/>
      <c r="D15" s="23"/>
      <c r="K15" s="3"/>
      <c r="L15" s="3"/>
      <c r="M15" s="3"/>
      <c r="N15" s="3"/>
      <c r="O15" s="3"/>
      <c r="W15" s="6"/>
    </row>
    <row r="16" spans="1:23" s="1" customFormat="1" ht="21" customHeight="1" x14ac:dyDescent="0.25">
      <c r="A16" s="6"/>
      <c r="B16" s="503" t="s">
        <v>439</v>
      </c>
      <c r="C16" s="277"/>
      <c r="D16" s="277"/>
      <c r="E16" s="277"/>
      <c r="F16" s="277"/>
      <c r="G16" s="277"/>
      <c r="H16" s="277"/>
      <c r="I16" s="277"/>
      <c r="J16" s="277"/>
      <c r="K16" s="277"/>
      <c r="L16" s="518" t="s">
        <v>364</v>
      </c>
      <c r="M16" s="3"/>
      <c r="N16" s="3"/>
      <c r="O16" s="3"/>
      <c r="W16" s="6"/>
    </row>
    <row r="17" spans="1:23" s="1" customFormat="1" ht="15" customHeight="1" x14ac:dyDescent="0.25">
      <c r="A17" s="6"/>
      <c r="B17" s="23"/>
      <c r="C17" s="23"/>
      <c r="D17" s="23"/>
      <c r="J17" s="23"/>
      <c r="K17" s="3"/>
      <c r="L17" s="3"/>
      <c r="M17" s="3"/>
      <c r="N17" s="3"/>
      <c r="O17" s="3"/>
      <c r="W17" s="6"/>
    </row>
    <row r="18" spans="1:23" s="1" customFormat="1" ht="15" customHeight="1" x14ac:dyDescent="0.25">
      <c r="A18" s="6"/>
      <c r="B18" s="504"/>
      <c r="C18" s="505"/>
      <c r="D18" s="505"/>
      <c r="J18" s="23"/>
      <c r="K18" s="3"/>
      <c r="L18" s="3"/>
      <c r="M18" s="3"/>
      <c r="N18" s="3"/>
      <c r="O18" s="3"/>
      <c r="W18" s="6"/>
    </row>
    <row r="19" spans="1:23" s="1" customFormat="1" ht="15" customHeight="1" x14ac:dyDescent="0.25">
      <c r="A19" s="6"/>
      <c r="B19" s="506"/>
      <c r="C19" s="507"/>
      <c r="D19" s="507"/>
      <c r="J19" s="23"/>
      <c r="K19" s="3"/>
      <c r="L19" s="3"/>
      <c r="M19" s="3"/>
      <c r="N19" s="3"/>
      <c r="O19" s="3"/>
      <c r="W19" s="6"/>
    </row>
    <row r="20" spans="1:23" s="1" customFormat="1" ht="15" customHeight="1" x14ac:dyDescent="0.25">
      <c r="A20" s="6"/>
      <c r="B20" s="506"/>
      <c r="C20" s="507"/>
      <c r="D20" s="507"/>
      <c r="J20" s="23"/>
      <c r="K20" s="3"/>
      <c r="L20" s="3"/>
      <c r="M20" s="3"/>
      <c r="N20" s="3"/>
      <c r="O20" s="3"/>
      <c r="W20" s="6"/>
    </row>
    <row r="21" spans="1:23" s="1" customFormat="1" ht="15" customHeight="1" x14ac:dyDescent="0.25">
      <c r="A21" s="6"/>
      <c r="B21" s="506"/>
      <c r="C21" s="507"/>
      <c r="D21" s="507"/>
      <c r="K21" s="3"/>
      <c r="L21" s="3"/>
      <c r="M21" s="3"/>
      <c r="N21" s="3"/>
      <c r="O21" s="3"/>
      <c r="W21" s="6"/>
    </row>
    <row r="22" spans="1:23" s="1" customFormat="1" ht="15" customHeight="1" x14ac:dyDescent="0.3">
      <c r="A22" s="6"/>
      <c r="B22" s="506"/>
      <c r="C22" s="507"/>
      <c r="D22" s="507"/>
      <c r="K22" s="3"/>
      <c r="L22" s="3"/>
      <c r="M22" s="3"/>
      <c r="N22" s="3"/>
      <c r="O22" s="3"/>
      <c r="W22" s="6"/>
    </row>
    <row r="23" spans="1:23" s="1" customFormat="1" ht="15" customHeight="1" x14ac:dyDescent="0.3">
      <c r="A23" s="6"/>
      <c r="B23" s="508"/>
      <c r="C23" s="507"/>
      <c r="D23" s="507"/>
      <c r="K23" s="3"/>
      <c r="L23" s="3"/>
      <c r="M23" s="3"/>
      <c r="N23" s="3"/>
      <c r="O23" s="3"/>
      <c r="W23" s="6"/>
    </row>
    <row r="24" spans="1:23" s="1" customFormat="1" ht="15" customHeight="1" x14ac:dyDescent="0.3">
      <c r="A24" s="6"/>
      <c r="B24" s="506"/>
      <c r="C24" s="507"/>
      <c r="D24" s="507"/>
      <c r="K24" s="3"/>
      <c r="L24" s="3"/>
      <c r="M24" s="3"/>
      <c r="N24" s="3"/>
      <c r="O24" s="3"/>
      <c r="W24" s="6"/>
    </row>
    <row r="25" spans="1:23" s="1" customFormat="1" ht="15" customHeight="1" x14ac:dyDescent="0.3">
      <c r="A25" s="6"/>
      <c r="B25" s="506"/>
      <c r="C25" s="507"/>
      <c r="D25" s="507"/>
      <c r="K25" s="3"/>
      <c r="L25" s="3"/>
      <c r="M25" s="3"/>
      <c r="N25" s="3"/>
      <c r="O25" s="3"/>
      <c r="W25" s="6"/>
    </row>
    <row r="26" spans="1:23" s="1" customFormat="1" ht="12.75" customHeight="1" x14ac:dyDescent="0.3">
      <c r="A26" s="6"/>
      <c r="B26" s="506"/>
      <c r="C26" s="509"/>
      <c r="D26" s="509"/>
      <c r="K26" s="3"/>
      <c r="L26" s="3"/>
      <c r="M26" s="3"/>
      <c r="N26" s="3"/>
      <c r="O26" s="3"/>
      <c r="W26" s="6"/>
    </row>
    <row r="27" spans="1:23" s="1" customFormat="1" ht="15" customHeight="1" x14ac:dyDescent="0.3">
      <c r="A27" s="6"/>
      <c r="B27" s="506"/>
      <c r="C27" s="507"/>
      <c r="D27" s="507"/>
      <c r="K27" s="3"/>
      <c r="L27" s="3"/>
      <c r="M27" s="3"/>
      <c r="N27" s="3"/>
      <c r="O27" s="3"/>
      <c r="W27" s="6"/>
    </row>
    <row r="28" spans="1:23" s="1" customFormat="1" ht="15" customHeight="1" x14ac:dyDescent="0.3">
      <c r="A28" s="6"/>
      <c r="B28" s="506"/>
      <c r="C28" s="507"/>
      <c r="D28" s="507"/>
      <c r="K28" s="3"/>
      <c r="L28" s="3"/>
      <c r="M28" s="3"/>
      <c r="N28" s="3"/>
      <c r="O28" s="3"/>
      <c r="W28" s="6"/>
    </row>
    <row r="29" spans="1:23" s="1" customFormat="1" ht="15" customHeight="1" x14ac:dyDescent="0.3">
      <c r="A29" s="6"/>
      <c r="B29" s="506"/>
      <c r="C29" s="507"/>
      <c r="D29" s="507"/>
      <c r="K29" s="3"/>
      <c r="L29" s="3"/>
      <c r="M29" s="3"/>
      <c r="N29" s="3"/>
      <c r="O29" s="3"/>
      <c r="W29" s="6"/>
    </row>
    <row r="30" spans="1:23" s="1" customFormat="1" ht="15" customHeight="1" x14ac:dyDescent="0.3">
      <c r="A30" s="6"/>
      <c r="K30" s="3"/>
      <c r="L30" s="3"/>
      <c r="M30" s="3"/>
      <c r="N30" s="3"/>
      <c r="O30" s="3"/>
      <c r="W30" s="6"/>
    </row>
    <row r="31" spans="1:23" ht="15" customHeight="1" x14ac:dyDescent="0.3">
      <c r="B31" s="6"/>
      <c r="C31" s="91"/>
      <c r="D31" s="1"/>
      <c r="E31" s="1"/>
      <c r="F31" s="1"/>
      <c r="G31" s="1"/>
      <c r="H31" s="1"/>
      <c r="I31" s="1"/>
      <c r="J31" s="1"/>
      <c r="K31" s="1"/>
      <c r="L31" s="3"/>
      <c r="M31" s="3"/>
    </row>
    <row r="32" spans="1:23" ht="15" customHeight="1" x14ac:dyDescent="0.3">
      <c r="B32" s="6"/>
      <c r="C32" s="91"/>
      <c r="D32" s="1"/>
      <c r="E32" s="1"/>
      <c r="F32" s="1"/>
      <c r="G32" s="1"/>
      <c r="H32" s="1"/>
      <c r="I32" s="1"/>
      <c r="J32" s="1"/>
      <c r="K32" s="1"/>
      <c r="L32" s="3"/>
      <c r="M32" s="3"/>
    </row>
    <row r="33" spans="2:13" ht="15" customHeight="1" x14ac:dyDescent="0.3">
      <c r="B33" s="6"/>
      <c r="C33" s="91"/>
      <c r="D33" s="1"/>
      <c r="E33" s="1"/>
      <c r="F33" s="1"/>
      <c r="G33" s="1"/>
      <c r="H33" s="1"/>
      <c r="I33" s="1"/>
      <c r="J33" s="1"/>
      <c r="K33" s="1"/>
      <c r="L33" s="3"/>
      <c r="M33" s="3"/>
    </row>
    <row r="34" spans="2:13" ht="15" customHeight="1" x14ac:dyDescent="0.3">
      <c r="B34" s="6"/>
      <c r="C34" s="91"/>
      <c r="D34" s="1"/>
      <c r="E34" s="1"/>
      <c r="F34" s="1"/>
      <c r="G34" s="1"/>
      <c r="H34" s="1"/>
      <c r="I34" s="1"/>
      <c r="J34" s="1"/>
      <c r="K34" s="1"/>
      <c r="L34" s="3"/>
      <c r="M34" s="3"/>
    </row>
    <row r="35" spans="2:13" ht="15" customHeight="1" x14ac:dyDescent="0.3"/>
    <row r="36" spans="2:13" ht="15" customHeight="1" x14ac:dyDescent="0.3"/>
    <row r="37" spans="2:13" ht="15" customHeight="1" x14ac:dyDescent="0.3"/>
    <row r="38" spans="2:13" ht="15" customHeight="1" x14ac:dyDescent="0.3"/>
    <row r="39" spans="2:13" ht="15" customHeight="1" x14ac:dyDescent="0.3"/>
    <row r="40" spans="2:13" ht="15" customHeight="1" x14ac:dyDescent="0.3"/>
    <row r="41" spans="2:13" ht="15" customHeight="1" x14ac:dyDescent="0.3"/>
    <row r="42" spans="2:13" ht="15" customHeight="1" x14ac:dyDescent="0.3"/>
    <row r="43" spans="2:13" ht="15" customHeight="1" x14ac:dyDescent="0.3"/>
    <row r="44" spans="2:13" ht="15" customHeight="1" x14ac:dyDescent="0.3"/>
    <row r="45" spans="2:13" ht="15" customHeight="1" x14ac:dyDescent="0.3">
      <c r="B45" s="508"/>
    </row>
    <row r="46" spans="2:13" ht="15" customHeight="1" x14ac:dyDescent="0.3"/>
    <row r="47" spans="2:13" ht="15" customHeight="1" x14ac:dyDescent="0.3"/>
    <row r="48" spans="2:13" ht="15" customHeight="1" x14ac:dyDescent="0.3"/>
    <row r="49" spans="2:14" ht="15" customHeight="1" x14ac:dyDescent="0.3"/>
    <row r="50" spans="2:14" ht="15" customHeight="1" x14ac:dyDescent="0.3">
      <c r="B50" s="91"/>
      <c r="C50" s="1"/>
      <c r="D50" s="1"/>
      <c r="E50" s="1"/>
      <c r="F50" s="1"/>
      <c r="G50" s="1"/>
      <c r="H50" s="1"/>
      <c r="I50" s="1"/>
      <c r="J50" s="1"/>
      <c r="K50" s="3"/>
      <c r="L50" s="3"/>
      <c r="M50" s="3"/>
      <c r="N50" s="3"/>
    </row>
    <row r="51" spans="2:14" ht="15" customHeight="1" x14ac:dyDescent="0.3"/>
    <row r="52" spans="2:14" ht="15" customHeight="1" x14ac:dyDescent="0.3">
      <c r="B52" s="91"/>
      <c r="C52" s="1"/>
      <c r="D52" s="1"/>
      <c r="E52" s="1"/>
      <c r="F52" s="1"/>
      <c r="G52" s="1"/>
      <c r="H52" s="1"/>
      <c r="I52" s="1"/>
      <c r="J52" s="1"/>
      <c r="K52" s="3"/>
      <c r="L52" s="3"/>
      <c r="M52" s="3"/>
      <c r="N52" s="3"/>
    </row>
    <row r="53" spans="2:14" ht="15" customHeight="1" x14ac:dyDescent="0.3"/>
    <row r="54" spans="2:14" ht="15" customHeight="1" x14ac:dyDescent="0.3"/>
    <row r="55" spans="2:14" ht="15" customHeight="1" x14ac:dyDescent="0.3"/>
    <row r="56" spans="2:14" ht="15" customHeight="1" x14ac:dyDescent="0.3"/>
    <row r="57" spans="2:14" ht="15" customHeight="1" x14ac:dyDescent="0.3"/>
    <row r="58" spans="2:14" ht="15" customHeight="1" x14ac:dyDescent="0.3"/>
    <row r="59" spans="2:14" ht="15" customHeight="1" x14ac:dyDescent="0.3"/>
    <row r="60" spans="2:14" ht="15" customHeight="1" x14ac:dyDescent="0.3"/>
    <row r="61" spans="2:14" ht="15" customHeight="1" x14ac:dyDescent="0.3"/>
    <row r="62" spans="2:14" ht="15" customHeight="1" x14ac:dyDescent="0.3"/>
    <row r="63" spans="2:14" ht="15" customHeight="1" x14ac:dyDescent="0.3"/>
    <row r="64" spans="2:1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85" ht="15.75" customHeight="1" x14ac:dyDescent="0.3"/>
    <row r="93" ht="24.75" customHeight="1" x14ac:dyDescent="0.3"/>
  </sheetData>
  <sheetProtection password="CAAF" sheet="1" objects="1" scenarios="1"/>
  <mergeCells count="1">
    <mergeCell ref="B4:L4"/>
  </mergeCells>
  <hyperlinks>
    <hyperlink ref="L16" location="'Respondent comments_Intro'!B2" tooltip="navigate to top of page" display="navigate to top of page"/>
    <hyperlink ref="L5" location="'Respondent comments_Intro'!B2" tooltip="navigate to top of page" display="navigate to top of page"/>
    <hyperlink ref="B4" location="'DATA LIMITATIONS'!A1" display="Data limitations"/>
    <hyperlink ref="F2" location="Cover!A1" tooltip="click link for cover page" display="Cover page"/>
    <hyperlink ref="D2" location="'Respondent comments_Intro'!Print_Area" tooltip="click link to set print area" display="PRINT"/>
    <hyperlink ref="H2" location="Index!A1" tooltip="click link for index" display="Index"/>
    <hyperlink ref="G2" location="Introduction!A1" tooltip="Introduction" display="Introduction"/>
  </hyperlinks>
  <pageMargins left="0.11811023622047245" right="0.11811023622047245" top="0.15748031496062992" bottom="0.15748031496062992" header="0" footer="0"/>
  <pageSetup paperSize="9" scale="5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8" tint="0.39997558519241921"/>
    <pageSetUpPr fitToPage="1"/>
  </sheetPr>
  <dimension ref="A1:W79"/>
  <sheetViews>
    <sheetView showGridLines="0" zoomScale="80" zoomScaleNormal="80" workbookViewId="0">
      <selection activeCell="O17" sqref="O17"/>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2" width="18.6640625" style="23" customWidth="1"/>
    <col min="13" max="13" width="1.44140625" style="23" customWidth="1"/>
    <col min="14" max="22" width="8.88671875" style="23"/>
    <col min="23" max="23" width="3.88671875" style="23" customWidth="1"/>
    <col min="24" max="256" width="8.886718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44140625" style="23" customWidth="1"/>
    <col min="270" max="278" width="8.88671875" style="23"/>
    <col min="279" max="279" width="3.88671875" style="23" customWidth="1"/>
    <col min="280" max="512" width="8.886718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44140625" style="23" customWidth="1"/>
    <col min="526" max="534" width="8.88671875" style="23"/>
    <col min="535" max="535" width="3.88671875" style="23" customWidth="1"/>
    <col min="536" max="768" width="8.886718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44140625" style="23" customWidth="1"/>
    <col min="782" max="790" width="8.88671875" style="23"/>
    <col min="791" max="791" width="3.88671875" style="23" customWidth="1"/>
    <col min="792" max="1024" width="8.886718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44140625" style="23" customWidth="1"/>
    <col min="1038" max="1046" width="8.88671875" style="23"/>
    <col min="1047" max="1047" width="3.88671875" style="23" customWidth="1"/>
    <col min="1048" max="1280" width="8.886718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44140625" style="23" customWidth="1"/>
    <col min="1294" max="1302" width="8.88671875" style="23"/>
    <col min="1303" max="1303" width="3.88671875" style="23" customWidth="1"/>
    <col min="1304" max="1536" width="8.886718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44140625" style="23" customWidth="1"/>
    <col min="1550" max="1558" width="8.88671875" style="23"/>
    <col min="1559" max="1559" width="3.88671875" style="23" customWidth="1"/>
    <col min="1560" max="1792" width="8.886718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44140625" style="23" customWidth="1"/>
    <col min="1806" max="1814" width="8.88671875" style="23"/>
    <col min="1815" max="1815" width="3.88671875" style="23" customWidth="1"/>
    <col min="1816" max="2048" width="8.886718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44140625" style="23" customWidth="1"/>
    <col min="2062" max="2070" width="8.88671875" style="23"/>
    <col min="2071" max="2071" width="3.88671875" style="23" customWidth="1"/>
    <col min="2072" max="2304" width="8.886718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44140625" style="23" customWidth="1"/>
    <col min="2318" max="2326" width="8.88671875" style="23"/>
    <col min="2327" max="2327" width="3.88671875" style="23" customWidth="1"/>
    <col min="2328" max="2560" width="8.886718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44140625" style="23" customWidth="1"/>
    <col min="2574" max="2582" width="8.88671875" style="23"/>
    <col min="2583" max="2583" width="3.88671875" style="23" customWidth="1"/>
    <col min="2584" max="2816" width="8.886718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44140625" style="23" customWidth="1"/>
    <col min="2830" max="2838" width="8.88671875" style="23"/>
    <col min="2839" max="2839" width="3.88671875" style="23" customWidth="1"/>
    <col min="2840" max="3072" width="8.886718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44140625" style="23" customWidth="1"/>
    <col min="3086" max="3094" width="8.88671875" style="23"/>
    <col min="3095" max="3095" width="3.88671875" style="23" customWidth="1"/>
    <col min="3096" max="3328" width="8.886718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44140625" style="23" customWidth="1"/>
    <col min="3342" max="3350" width="8.88671875" style="23"/>
    <col min="3351" max="3351" width="3.88671875" style="23" customWidth="1"/>
    <col min="3352" max="3584" width="8.886718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44140625" style="23" customWidth="1"/>
    <col min="3598" max="3606" width="8.88671875" style="23"/>
    <col min="3607" max="3607" width="3.88671875" style="23" customWidth="1"/>
    <col min="3608" max="3840" width="8.886718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44140625" style="23" customWidth="1"/>
    <col min="3854" max="3862" width="8.88671875" style="23"/>
    <col min="3863" max="3863" width="3.88671875" style="23" customWidth="1"/>
    <col min="3864" max="4096" width="8.886718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44140625" style="23" customWidth="1"/>
    <col min="4110" max="4118" width="8.88671875" style="23"/>
    <col min="4119" max="4119" width="3.88671875" style="23" customWidth="1"/>
    <col min="4120" max="4352" width="8.886718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44140625" style="23" customWidth="1"/>
    <col min="4366" max="4374" width="8.88671875" style="23"/>
    <col min="4375" max="4375" width="3.88671875" style="23" customWidth="1"/>
    <col min="4376" max="4608" width="8.886718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44140625" style="23" customWidth="1"/>
    <col min="4622" max="4630" width="8.88671875" style="23"/>
    <col min="4631" max="4631" width="3.88671875" style="23" customWidth="1"/>
    <col min="4632" max="4864" width="8.886718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44140625" style="23" customWidth="1"/>
    <col min="4878" max="4886" width="8.88671875" style="23"/>
    <col min="4887" max="4887" width="3.88671875" style="23" customWidth="1"/>
    <col min="4888" max="5120" width="8.886718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44140625" style="23" customWidth="1"/>
    <col min="5134" max="5142" width="8.88671875" style="23"/>
    <col min="5143" max="5143" width="3.88671875" style="23" customWidth="1"/>
    <col min="5144" max="5376" width="8.886718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44140625" style="23" customWidth="1"/>
    <col min="5390" max="5398" width="8.88671875" style="23"/>
    <col min="5399" max="5399" width="3.88671875" style="23" customWidth="1"/>
    <col min="5400" max="5632" width="8.886718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44140625" style="23" customWidth="1"/>
    <col min="5646" max="5654" width="8.88671875" style="23"/>
    <col min="5655" max="5655" width="3.88671875" style="23" customWidth="1"/>
    <col min="5656" max="5888" width="8.886718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44140625" style="23" customWidth="1"/>
    <col min="5902" max="5910" width="8.88671875" style="23"/>
    <col min="5911" max="5911" width="3.88671875" style="23" customWidth="1"/>
    <col min="5912" max="6144" width="8.886718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44140625" style="23" customWidth="1"/>
    <col min="6158" max="6166" width="8.88671875" style="23"/>
    <col min="6167" max="6167" width="3.88671875" style="23" customWidth="1"/>
    <col min="6168" max="6400" width="8.886718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44140625" style="23" customWidth="1"/>
    <col min="6414" max="6422" width="8.88671875" style="23"/>
    <col min="6423" max="6423" width="3.88671875" style="23" customWidth="1"/>
    <col min="6424" max="6656" width="8.886718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44140625" style="23" customWidth="1"/>
    <col min="6670" max="6678" width="8.88671875" style="23"/>
    <col min="6679" max="6679" width="3.88671875" style="23" customWidth="1"/>
    <col min="6680" max="6912" width="8.886718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44140625" style="23" customWidth="1"/>
    <col min="6926" max="6934" width="8.88671875" style="23"/>
    <col min="6935" max="6935" width="3.88671875" style="23" customWidth="1"/>
    <col min="6936" max="7168" width="8.886718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44140625" style="23" customWidth="1"/>
    <col min="7182" max="7190" width="8.88671875" style="23"/>
    <col min="7191" max="7191" width="3.88671875" style="23" customWidth="1"/>
    <col min="7192" max="7424" width="8.886718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44140625" style="23" customWidth="1"/>
    <col min="7438" max="7446" width="8.88671875" style="23"/>
    <col min="7447" max="7447" width="3.88671875" style="23" customWidth="1"/>
    <col min="7448" max="7680" width="8.886718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44140625" style="23" customWidth="1"/>
    <col min="7694" max="7702" width="8.88671875" style="23"/>
    <col min="7703" max="7703" width="3.88671875" style="23" customWidth="1"/>
    <col min="7704" max="7936" width="8.886718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44140625" style="23" customWidth="1"/>
    <col min="7950" max="7958" width="8.88671875" style="23"/>
    <col min="7959" max="7959" width="3.88671875" style="23" customWidth="1"/>
    <col min="7960" max="8192" width="8.886718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44140625" style="23" customWidth="1"/>
    <col min="8206" max="8214" width="8.88671875" style="23"/>
    <col min="8215" max="8215" width="3.88671875" style="23" customWidth="1"/>
    <col min="8216" max="8448" width="8.886718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44140625" style="23" customWidth="1"/>
    <col min="8462" max="8470" width="8.88671875" style="23"/>
    <col min="8471" max="8471" width="3.88671875" style="23" customWidth="1"/>
    <col min="8472" max="8704" width="8.886718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44140625" style="23" customWidth="1"/>
    <col min="8718" max="8726" width="8.88671875" style="23"/>
    <col min="8727" max="8727" width="3.88671875" style="23" customWidth="1"/>
    <col min="8728" max="8960" width="8.886718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44140625" style="23" customWidth="1"/>
    <col min="8974" max="8982" width="8.88671875" style="23"/>
    <col min="8983" max="8983" width="3.88671875" style="23" customWidth="1"/>
    <col min="8984" max="9216" width="8.886718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44140625" style="23" customWidth="1"/>
    <col min="9230" max="9238" width="8.88671875" style="23"/>
    <col min="9239" max="9239" width="3.88671875" style="23" customWidth="1"/>
    <col min="9240" max="9472" width="8.886718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44140625" style="23" customWidth="1"/>
    <col min="9486" max="9494" width="8.88671875" style="23"/>
    <col min="9495" max="9495" width="3.88671875" style="23" customWidth="1"/>
    <col min="9496" max="9728" width="8.886718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44140625" style="23" customWidth="1"/>
    <col min="9742" max="9750" width="8.88671875" style="23"/>
    <col min="9751" max="9751" width="3.88671875" style="23" customWidth="1"/>
    <col min="9752" max="9984" width="8.886718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44140625" style="23" customWidth="1"/>
    <col min="9998" max="10006" width="8.88671875" style="23"/>
    <col min="10007" max="10007" width="3.88671875" style="23" customWidth="1"/>
    <col min="10008" max="10240" width="8.886718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44140625" style="23" customWidth="1"/>
    <col min="10254" max="10262" width="8.88671875" style="23"/>
    <col min="10263" max="10263" width="3.88671875" style="23" customWidth="1"/>
    <col min="10264" max="10496" width="8.886718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44140625" style="23" customWidth="1"/>
    <col min="10510" max="10518" width="8.88671875" style="23"/>
    <col min="10519" max="10519" width="3.88671875" style="23" customWidth="1"/>
    <col min="10520" max="10752" width="8.886718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44140625" style="23" customWidth="1"/>
    <col min="10766" max="10774" width="8.88671875" style="23"/>
    <col min="10775" max="10775" width="3.88671875" style="23" customWidth="1"/>
    <col min="10776" max="11008" width="8.886718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44140625" style="23" customWidth="1"/>
    <col min="11022" max="11030" width="8.88671875" style="23"/>
    <col min="11031" max="11031" width="3.88671875" style="23" customWidth="1"/>
    <col min="11032" max="11264" width="8.886718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44140625" style="23" customWidth="1"/>
    <col min="11278" max="11286" width="8.88671875" style="23"/>
    <col min="11287" max="11287" width="3.88671875" style="23" customWidth="1"/>
    <col min="11288" max="11520" width="8.886718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44140625" style="23" customWidth="1"/>
    <col min="11534" max="11542" width="8.88671875" style="23"/>
    <col min="11543" max="11543" width="3.88671875" style="23" customWidth="1"/>
    <col min="11544" max="11776" width="8.886718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44140625" style="23" customWidth="1"/>
    <col min="11790" max="11798" width="8.88671875" style="23"/>
    <col min="11799" max="11799" width="3.88671875" style="23" customWidth="1"/>
    <col min="11800" max="12032" width="8.886718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44140625" style="23" customWidth="1"/>
    <col min="12046" max="12054" width="8.88671875" style="23"/>
    <col min="12055" max="12055" width="3.88671875" style="23" customWidth="1"/>
    <col min="12056" max="12288" width="8.886718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44140625" style="23" customWidth="1"/>
    <col min="12302" max="12310" width="8.88671875" style="23"/>
    <col min="12311" max="12311" width="3.88671875" style="23" customWidth="1"/>
    <col min="12312" max="12544" width="8.886718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44140625" style="23" customWidth="1"/>
    <col min="12558" max="12566" width="8.88671875" style="23"/>
    <col min="12567" max="12567" width="3.88671875" style="23" customWidth="1"/>
    <col min="12568" max="12800" width="8.886718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44140625" style="23" customWidth="1"/>
    <col min="12814" max="12822" width="8.88671875" style="23"/>
    <col min="12823" max="12823" width="3.88671875" style="23" customWidth="1"/>
    <col min="12824" max="13056" width="8.886718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44140625" style="23" customWidth="1"/>
    <col min="13070" max="13078" width="8.88671875" style="23"/>
    <col min="13079" max="13079" width="3.88671875" style="23" customWidth="1"/>
    <col min="13080" max="13312" width="8.886718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44140625" style="23" customWidth="1"/>
    <col min="13326" max="13334" width="8.88671875" style="23"/>
    <col min="13335" max="13335" width="3.88671875" style="23" customWidth="1"/>
    <col min="13336" max="13568" width="8.886718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44140625" style="23" customWidth="1"/>
    <col min="13582" max="13590" width="8.88671875" style="23"/>
    <col min="13591" max="13591" width="3.88671875" style="23" customWidth="1"/>
    <col min="13592" max="13824" width="8.886718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44140625" style="23" customWidth="1"/>
    <col min="13838" max="13846" width="8.88671875" style="23"/>
    <col min="13847" max="13847" width="3.88671875" style="23" customWidth="1"/>
    <col min="13848" max="14080" width="8.886718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44140625" style="23" customWidth="1"/>
    <col min="14094" max="14102" width="8.88671875" style="23"/>
    <col min="14103" max="14103" width="3.88671875" style="23" customWidth="1"/>
    <col min="14104" max="14336" width="8.886718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44140625" style="23" customWidth="1"/>
    <col min="14350" max="14358" width="8.88671875" style="23"/>
    <col min="14359" max="14359" width="3.88671875" style="23" customWidth="1"/>
    <col min="14360" max="14592" width="8.886718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44140625" style="23" customWidth="1"/>
    <col min="14606" max="14614" width="8.88671875" style="23"/>
    <col min="14615" max="14615" width="3.88671875" style="23" customWidth="1"/>
    <col min="14616" max="14848" width="8.886718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44140625" style="23" customWidth="1"/>
    <col min="14862" max="14870" width="8.88671875" style="23"/>
    <col min="14871" max="14871" width="3.88671875" style="23" customWidth="1"/>
    <col min="14872" max="15104" width="8.886718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44140625" style="23" customWidth="1"/>
    <col min="15118" max="15126" width="8.88671875" style="23"/>
    <col min="15127" max="15127" width="3.88671875" style="23" customWidth="1"/>
    <col min="15128" max="15360" width="8.886718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44140625" style="23" customWidth="1"/>
    <col min="15374" max="15382" width="8.88671875" style="23"/>
    <col min="15383" max="15383" width="3.88671875" style="23" customWidth="1"/>
    <col min="15384" max="15616" width="8.886718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44140625" style="23" customWidth="1"/>
    <col min="15630" max="15638" width="8.88671875" style="23"/>
    <col min="15639" max="15639" width="3.88671875" style="23" customWidth="1"/>
    <col min="15640" max="15872" width="8.886718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44140625" style="23" customWidth="1"/>
    <col min="15886" max="15894" width="8.88671875" style="23"/>
    <col min="15895" max="15895" width="3.88671875" style="23" customWidth="1"/>
    <col min="15896" max="16128" width="8.886718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44140625" style="23" customWidth="1"/>
    <col min="16142" max="16150" width="8.88671875" style="23"/>
    <col min="16151" max="16151" width="3.88671875" style="23" customWidth="1"/>
    <col min="16152" max="16384" width="8.886718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502</v>
      </c>
      <c r="C2" s="232"/>
      <c r="D2" s="553" t="s">
        <v>517</v>
      </c>
      <c r="E2" s="552"/>
      <c r="F2" s="553" t="s">
        <v>67</v>
      </c>
      <c r="G2" s="70" t="s">
        <v>438</v>
      </c>
      <c r="H2" s="553" t="s">
        <v>68</v>
      </c>
      <c r="I2" s="8"/>
      <c r="J2" s="9"/>
      <c r="K2" s="10" t="s">
        <v>21</v>
      </c>
      <c r="L2" s="11"/>
      <c r="M2" s="90"/>
      <c r="N2" s="90"/>
      <c r="O2" s="90"/>
      <c r="W2" s="88"/>
    </row>
    <row r="3" spans="1:23" s="88" customFormat="1" ht="11.25" customHeight="1" x14ac:dyDescent="0.3">
      <c r="B3" s="2"/>
      <c r="C3" s="1"/>
      <c r="D3" s="1"/>
      <c r="E3" s="1"/>
      <c r="F3" s="1"/>
      <c r="G3" s="1"/>
      <c r="H3" s="1"/>
      <c r="I3" s="1"/>
      <c r="J3" s="1"/>
      <c r="K3" s="3"/>
      <c r="L3" s="3"/>
      <c r="M3" s="143"/>
      <c r="N3" s="143"/>
      <c r="O3" s="143"/>
    </row>
    <row r="4" spans="1:23" s="519" customFormat="1" ht="36.75" customHeight="1" x14ac:dyDescent="0.25">
      <c r="B4" s="749" t="s">
        <v>94</v>
      </c>
      <c r="C4" s="749"/>
      <c r="D4" s="749"/>
      <c r="E4" s="749"/>
      <c r="F4" s="749"/>
      <c r="G4" s="749"/>
      <c r="H4" s="749"/>
      <c r="I4" s="749"/>
      <c r="J4" s="749"/>
      <c r="K4" s="749"/>
      <c r="L4" s="749"/>
      <c r="M4" s="520"/>
      <c r="N4" s="520"/>
      <c r="O4" s="520"/>
    </row>
    <row r="5" spans="1:23" s="1" customFormat="1" ht="19.5" customHeight="1" x14ac:dyDescent="0.35">
      <c r="A5" s="6"/>
      <c r="B5" s="511" t="s">
        <v>440</v>
      </c>
      <c r="C5" s="342"/>
      <c r="D5" s="342"/>
      <c r="E5" s="342"/>
      <c r="F5" s="342"/>
      <c r="G5" s="342"/>
      <c r="H5" s="342"/>
      <c r="I5" s="342"/>
      <c r="J5" s="342"/>
      <c r="K5" s="342"/>
      <c r="L5" s="750" t="s">
        <v>364</v>
      </c>
      <c r="M5" s="750"/>
      <c r="N5" s="750"/>
      <c r="O5" s="3"/>
      <c r="W5" s="6"/>
    </row>
    <row r="6" spans="1:23" s="1" customFormat="1" ht="15.75" customHeight="1" x14ac:dyDescent="0.25">
      <c r="A6" s="6"/>
      <c r="B6" s="91"/>
      <c r="K6" s="3"/>
      <c r="L6" s="3"/>
      <c r="M6" s="3"/>
      <c r="N6" s="3"/>
      <c r="O6" s="3"/>
      <c r="W6" s="6"/>
    </row>
    <row r="7" spans="1:23" s="1" customFormat="1" ht="15.75" customHeight="1" x14ac:dyDescent="0.25">
      <c r="A7" s="6"/>
      <c r="B7" s="91"/>
      <c r="K7" s="3"/>
      <c r="L7" s="3"/>
      <c r="M7" s="3"/>
      <c r="N7" s="3"/>
      <c r="O7" s="3"/>
      <c r="W7" s="6"/>
    </row>
    <row r="8" spans="1:23" s="1" customFormat="1" ht="15.75" customHeight="1" x14ac:dyDescent="0.25">
      <c r="A8" s="6"/>
      <c r="B8" s="91"/>
      <c r="K8" s="3"/>
      <c r="L8" s="3"/>
      <c r="M8" s="3"/>
      <c r="N8" s="3"/>
      <c r="O8" s="3"/>
      <c r="W8" s="6"/>
    </row>
    <row r="9" spans="1:23" s="1" customFormat="1" ht="15.75" customHeight="1" x14ac:dyDescent="0.25">
      <c r="A9" s="6"/>
      <c r="B9" s="91"/>
      <c r="K9" s="3"/>
      <c r="L9" s="3"/>
      <c r="M9" s="3"/>
      <c r="N9" s="3"/>
      <c r="O9" s="3"/>
      <c r="W9" s="6"/>
    </row>
    <row r="16" spans="1:23" ht="6" customHeight="1" x14ac:dyDescent="0.25"/>
    <row r="17" spans="1:23" ht="6" customHeight="1" x14ac:dyDescent="0.25"/>
    <row r="18" spans="1:23" ht="6" customHeight="1" x14ac:dyDescent="0.25"/>
    <row r="19" spans="1:23" ht="6" customHeight="1" x14ac:dyDescent="0.25"/>
    <row r="20" spans="1:23" s="1" customFormat="1" ht="22.5" customHeight="1" x14ac:dyDescent="0.25">
      <c r="A20" s="6"/>
      <c r="O20" s="3"/>
      <c r="W20" s="6"/>
    </row>
    <row r="25" spans="1:23" ht="33" customHeight="1" x14ac:dyDescent="0.3"/>
    <row r="26" spans="1:23" ht="21" x14ac:dyDescent="0.4">
      <c r="B26" s="511" t="s">
        <v>441</v>
      </c>
      <c r="C26" s="342"/>
      <c r="D26" s="342"/>
      <c r="E26" s="342"/>
      <c r="F26" s="342"/>
      <c r="G26" s="342"/>
      <c r="H26" s="342"/>
      <c r="I26" s="342"/>
      <c r="J26" s="342"/>
      <c r="K26" s="342"/>
      <c r="L26" s="750" t="s">
        <v>364</v>
      </c>
      <c r="M26" s="750"/>
      <c r="N26" s="750"/>
    </row>
    <row r="58" ht="24" customHeight="1" x14ac:dyDescent="0.3"/>
    <row r="79" ht="6.75" customHeight="1" x14ac:dyDescent="0.3"/>
  </sheetData>
  <sheetProtection password="CAAF" sheet="1" objects="1" scenarios="1"/>
  <mergeCells count="3">
    <mergeCell ref="B4:L4"/>
    <mergeCell ref="L26:N26"/>
    <mergeCell ref="L5:N5"/>
  </mergeCells>
  <hyperlinks>
    <hyperlink ref="L26" location="'Respondents'' comments_Model'!B2" tooltip="navigate to top of page" display="navigate to top of page"/>
    <hyperlink ref="L5" location="'Respondents'' comments_Model'!B2" tooltip="navigate to top of page" display="navigate to top of page"/>
    <hyperlink ref="B4" location="'DATA LIMITATIONS'!A1" display="Data limitations"/>
    <hyperlink ref="F2" location="Cover!A1" tooltip="click link for cover page" display="Cover page"/>
    <hyperlink ref="H2" location="Index!A1" tooltip="click link for index" display="Index"/>
    <hyperlink ref="D2" location="'Respondents'' comments_Model'!Print_Area" tooltip="click link to set print area" display="PRINT"/>
    <hyperlink ref="G2" location="Introduction!A1" tooltip="Introduction" display="Introduction"/>
  </hyperlinks>
  <pageMargins left="0.11811023622047245" right="0.11811023622047245" top="0.15748031496062992" bottom="0.15748031496062992" header="0" footer="0"/>
  <pageSetup paperSize="9" scale="4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3:R73"/>
  <sheetViews>
    <sheetView showGridLines="0" topLeftCell="A48" workbookViewId="0">
      <selection activeCell="B4" sqref="B4:L8"/>
    </sheetView>
  </sheetViews>
  <sheetFormatPr defaultRowHeight="14.4" x14ac:dyDescent="0.3"/>
  <cols>
    <col min="1" max="1" width="22.109375" customWidth="1"/>
    <col min="2" max="2" width="12.6640625" customWidth="1"/>
    <col min="3" max="8" width="8.6640625" customWidth="1"/>
    <col min="9" max="9" width="8.6640625" style="94" customWidth="1"/>
    <col min="10" max="12" width="8.6640625" customWidth="1"/>
    <col min="13" max="13" width="8.6640625" style="94" customWidth="1"/>
    <col min="14" max="16" width="8.6640625" customWidth="1"/>
    <col min="17" max="17" width="8.6640625" style="94" customWidth="1"/>
    <col min="18" max="18" width="8.6640625" customWidth="1"/>
  </cols>
  <sheetData>
    <row r="3" spans="1:18" ht="15" x14ac:dyDescent="0.25">
      <c r="A3" s="134" t="s">
        <v>48</v>
      </c>
      <c r="B3" s="269"/>
      <c r="C3" s="125"/>
      <c r="D3" s="126"/>
      <c r="E3" s="126"/>
      <c r="F3" s="127"/>
      <c r="G3" s="126"/>
      <c r="H3" s="126"/>
      <c r="I3" s="133"/>
      <c r="J3" s="273"/>
      <c r="K3" s="125"/>
      <c r="L3" s="126"/>
      <c r="M3" s="133"/>
      <c r="N3" s="127"/>
      <c r="O3" s="126"/>
      <c r="P3" s="126"/>
      <c r="Q3" s="133"/>
      <c r="R3" s="127"/>
    </row>
    <row r="4" spans="1:18" ht="15" x14ac:dyDescent="0.25">
      <c r="A4" s="136" t="s">
        <v>2</v>
      </c>
      <c r="B4" s="115" t="s">
        <v>11</v>
      </c>
      <c r="C4" s="128" t="s">
        <v>72</v>
      </c>
      <c r="D4" s="116" t="s">
        <v>71</v>
      </c>
      <c r="E4" s="116" t="s">
        <v>73</v>
      </c>
      <c r="F4" s="129" t="s">
        <v>9</v>
      </c>
      <c r="G4" s="116" t="s">
        <v>72</v>
      </c>
      <c r="H4" s="116" t="s">
        <v>71</v>
      </c>
      <c r="I4" s="124" t="s">
        <v>73</v>
      </c>
      <c r="J4" s="114" t="s">
        <v>46</v>
      </c>
      <c r="K4" s="128" t="s">
        <v>72</v>
      </c>
      <c r="L4" s="116" t="s">
        <v>71</v>
      </c>
      <c r="M4" s="124" t="s">
        <v>73</v>
      </c>
      <c r="N4" s="129" t="s">
        <v>10</v>
      </c>
      <c r="O4" s="116" t="s">
        <v>72</v>
      </c>
      <c r="P4" s="116" t="s">
        <v>71</v>
      </c>
      <c r="Q4" s="124" t="s">
        <v>73</v>
      </c>
      <c r="R4" s="129" t="s">
        <v>47</v>
      </c>
    </row>
    <row r="5" spans="1:18" ht="15" x14ac:dyDescent="0.25">
      <c r="A5" s="259" t="s">
        <v>60</v>
      </c>
      <c r="B5" s="270" t="s">
        <v>74</v>
      </c>
      <c r="C5" s="260">
        <v>9172</v>
      </c>
      <c r="D5" s="261">
        <v>12529</v>
      </c>
      <c r="E5" s="262">
        <f>C5/D5</f>
        <v>0.73206161704844763</v>
      </c>
      <c r="F5" s="263"/>
      <c r="G5" s="261">
        <v>1007</v>
      </c>
      <c r="H5" s="261">
        <v>1411</v>
      </c>
      <c r="I5" s="262">
        <f>G5/H5</f>
        <v>0.71367824238128985</v>
      </c>
      <c r="J5" s="274"/>
      <c r="K5" s="260">
        <v>4121</v>
      </c>
      <c r="L5" s="261">
        <v>6235</v>
      </c>
      <c r="M5" s="262">
        <f>K5/L5</f>
        <v>0.66094627105052128</v>
      </c>
      <c r="N5" s="263"/>
      <c r="O5" s="261">
        <v>14300</v>
      </c>
      <c r="P5" s="261">
        <v>20175</v>
      </c>
      <c r="Q5" s="262">
        <f>O5/P5</f>
        <v>0.70879801734820325</v>
      </c>
      <c r="R5" s="263"/>
    </row>
    <row r="6" spans="1:18" s="4" customFormat="1" ht="15" x14ac:dyDescent="0.25">
      <c r="A6" s="95"/>
      <c r="B6" s="96" t="s">
        <v>75</v>
      </c>
      <c r="C6" s="130">
        <v>2155</v>
      </c>
      <c r="D6" s="97">
        <v>12529</v>
      </c>
      <c r="E6" s="123">
        <f t="shared" ref="E6:E61" si="0">C6/D6</f>
        <v>0.17200095777795515</v>
      </c>
      <c r="F6" s="99"/>
      <c r="G6" s="97">
        <v>258</v>
      </c>
      <c r="H6" s="97">
        <v>1411</v>
      </c>
      <c r="I6" s="123">
        <f t="shared" ref="I6:I61" si="1">G6/H6</f>
        <v>0.18284904323175052</v>
      </c>
      <c r="J6" s="98"/>
      <c r="K6" s="130">
        <v>1294</v>
      </c>
      <c r="L6" s="97">
        <v>6235</v>
      </c>
      <c r="M6" s="123">
        <f t="shared" ref="M6:M61" si="2">K6/L6</f>
        <v>0.20753809141940657</v>
      </c>
      <c r="N6" s="99"/>
      <c r="O6" s="97">
        <v>3707</v>
      </c>
      <c r="P6" s="97">
        <v>20175</v>
      </c>
      <c r="Q6" s="123">
        <f t="shared" ref="Q6:Q61" si="3">O6/P6</f>
        <v>0.18374225526641882</v>
      </c>
      <c r="R6" s="99"/>
    </row>
    <row r="7" spans="1:18" s="4" customFormat="1" ht="15" x14ac:dyDescent="0.25">
      <c r="A7" s="95"/>
      <c r="B7" s="96" t="s">
        <v>76</v>
      </c>
      <c r="C7" s="130">
        <v>544</v>
      </c>
      <c r="D7" s="97">
        <v>12529</v>
      </c>
      <c r="E7" s="123">
        <f t="shared" si="0"/>
        <v>4.3419267299864311E-2</v>
      </c>
      <c r="F7" s="99"/>
      <c r="G7" s="97">
        <v>60</v>
      </c>
      <c r="H7" s="97">
        <v>1411</v>
      </c>
      <c r="I7" s="123">
        <f t="shared" si="1"/>
        <v>4.2523033309709427E-2</v>
      </c>
      <c r="J7" s="98"/>
      <c r="K7" s="130">
        <v>360</v>
      </c>
      <c r="L7" s="97">
        <v>6235</v>
      </c>
      <c r="M7" s="123">
        <f t="shared" si="2"/>
        <v>5.7738572574178026E-2</v>
      </c>
      <c r="N7" s="99"/>
      <c r="O7" s="97">
        <v>964</v>
      </c>
      <c r="P7" s="97">
        <v>20175</v>
      </c>
      <c r="Q7" s="123">
        <f t="shared" si="3"/>
        <v>4.7781908302354396E-2</v>
      </c>
      <c r="R7" s="99"/>
    </row>
    <row r="8" spans="1:18" ht="15" x14ac:dyDescent="0.25">
      <c r="A8" s="95"/>
      <c r="B8" s="96" t="s">
        <v>77</v>
      </c>
      <c r="C8" s="130">
        <v>484</v>
      </c>
      <c r="D8" s="97">
        <v>12529</v>
      </c>
      <c r="E8" s="123">
        <f t="shared" si="0"/>
        <v>3.8630377524143986E-2</v>
      </c>
      <c r="F8" s="99"/>
      <c r="G8" s="97">
        <v>53</v>
      </c>
      <c r="H8" s="97">
        <v>1411</v>
      </c>
      <c r="I8" s="123">
        <f t="shared" si="1"/>
        <v>3.7562012756909992E-2</v>
      </c>
      <c r="J8" s="98"/>
      <c r="K8" s="130">
        <v>304</v>
      </c>
      <c r="L8" s="97">
        <v>6235</v>
      </c>
      <c r="M8" s="123">
        <f t="shared" si="2"/>
        <v>4.8757016840417E-2</v>
      </c>
      <c r="N8" s="99"/>
      <c r="O8" s="97">
        <v>841</v>
      </c>
      <c r="P8" s="97">
        <v>20175</v>
      </c>
      <c r="Q8" s="123">
        <f t="shared" si="3"/>
        <v>4.1685254027261462E-2</v>
      </c>
      <c r="R8" s="99"/>
    </row>
    <row r="9" spans="1:18" ht="15" x14ac:dyDescent="0.25">
      <c r="A9" s="95"/>
      <c r="B9" s="96" t="s">
        <v>78</v>
      </c>
      <c r="C9" s="130">
        <v>174</v>
      </c>
      <c r="D9" s="97">
        <v>12529</v>
      </c>
      <c r="E9" s="123">
        <f t="shared" si="0"/>
        <v>1.3887780349588954E-2</v>
      </c>
      <c r="F9" s="99"/>
      <c r="G9" s="97">
        <v>33</v>
      </c>
      <c r="H9" s="97">
        <v>1411</v>
      </c>
      <c r="I9" s="123">
        <f t="shared" si="1"/>
        <v>2.3387668320340185E-2</v>
      </c>
      <c r="J9" s="98"/>
      <c r="K9" s="130">
        <v>156</v>
      </c>
      <c r="L9" s="97">
        <v>6235</v>
      </c>
      <c r="M9" s="123">
        <f t="shared" si="2"/>
        <v>2.5020048115477145E-2</v>
      </c>
      <c r="N9" s="99"/>
      <c r="O9" s="97">
        <v>363</v>
      </c>
      <c r="P9" s="97">
        <v>20175</v>
      </c>
      <c r="Q9" s="123">
        <f t="shared" si="3"/>
        <v>1.7992565055762081E-2</v>
      </c>
      <c r="R9" s="99"/>
    </row>
    <row r="10" spans="1:18" ht="15" x14ac:dyDescent="0.25">
      <c r="A10" s="102" t="s">
        <v>61</v>
      </c>
      <c r="B10" s="103" t="s">
        <v>74</v>
      </c>
      <c r="C10" s="131">
        <v>10548</v>
      </c>
      <c r="D10" s="104">
        <v>12326</v>
      </c>
      <c r="E10" s="141">
        <f t="shared" si="0"/>
        <v>0.85575206879766352</v>
      </c>
      <c r="F10" s="106"/>
      <c r="G10" s="104">
        <v>1169</v>
      </c>
      <c r="H10" s="104">
        <v>1379</v>
      </c>
      <c r="I10" s="141">
        <f t="shared" si="1"/>
        <v>0.84771573604060912</v>
      </c>
      <c r="J10" s="105"/>
      <c r="K10" s="131">
        <v>5151</v>
      </c>
      <c r="L10" s="104">
        <v>6145</v>
      </c>
      <c r="M10" s="141">
        <f t="shared" si="2"/>
        <v>0.83824247355573633</v>
      </c>
      <c r="N10" s="106"/>
      <c r="O10" s="104">
        <v>16868</v>
      </c>
      <c r="P10" s="104">
        <v>19850</v>
      </c>
      <c r="Q10" s="141">
        <f t="shared" si="3"/>
        <v>0.84977329974811078</v>
      </c>
      <c r="R10" s="106"/>
    </row>
    <row r="11" spans="1:18" s="1" customFormat="1" ht="15" x14ac:dyDescent="0.25">
      <c r="A11" s="102"/>
      <c r="B11" s="103" t="s">
        <v>75</v>
      </c>
      <c r="C11" s="131">
        <v>1313</v>
      </c>
      <c r="D11" s="104">
        <v>12326</v>
      </c>
      <c r="E11" s="141">
        <f t="shared" si="0"/>
        <v>0.10652279733895829</v>
      </c>
      <c r="F11" s="106"/>
      <c r="G11" s="104">
        <v>152</v>
      </c>
      <c r="H11" s="104">
        <v>1379</v>
      </c>
      <c r="I11" s="141">
        <f t="shared" si="1"/>
        <v>0.11022480058013052</v>
      </c>
      <c r="J11" s="105"/>
      <c r="K11" s="131">
        <v>710</v>
      </c>
      <c r="L11" s="104">
        <v>6145</v>
      </c>
      <c r="M11" s="141">
        <f t="shared" si="2"/>
        <v>0.11554109031733116</v>
      </c>
      <c r="N11" s="106"/>
      <c r="O11" s="104">
        <v>2175</v>
      </c>
      <c r="P11" s="104">
        <v>19850</v>
      </c>
      <c r="Q11" s="141">
        <f t="shared" si="3"/>
        <v>0.10957178841309824</v>
      </c>
      <c r="R11" s="106"/>
    </row>
    <row r="12" spans="1:18" s="1" customFormat="1" ht="15" x14ac:dyDescent="0.25">
      <c r="A12" s="102"/>
      <c r="B12" s="103" t="s">
        <v>76</v>
      </c>
      <c r="C12" s="131">
        <v>229</v>
      </c>
      <c r="D12" s="104">
        <v>12326</v>
      </c>
      <c r="E12" s="141">
        <f t="shared" si="0"/>
        <v>1.8578614311212074E-2</v>
      </c>
      <c r="F12" s="106"/>
      <c r="G12" s="104">
        <v>28</v>
      </c>
      <c r="H12" s="104">
        <v>1379</v>
      </c>
      <c r="I12" s="141">
        <f t="shared" si="1"/>
        <v>2.030456852791878E-2</v>
      </c>
      <c r="J12" s="105"/>
      <c r="K12" s="131">
        <v>148</v>
      </c>
      <c r="L12" s="104">
        <v>6145</v>
      </c>
      <c r="M12" s="141">
        <f t="shared" si="2"/>
        <v>2.4084621643612695E-2</v>
      </c>
      <c r="N12" s="106"/>
      <c r="O12" s="104">
        <v>405</v>
      </c>
      <c r="P12" s="104">
        <v>19850</v>
      </c>
      <c r="Q12" s="141">
        <f t="shared" si="3"/>
        <v>2.0403022670025188E-2</v>
      </c>
      <c r="R12" s="106"/>
    </row>
    <row r="13" spans="1:18" ht="15" x14ac:dyDescent="0.25">
      <c r="A13" s="102"/>
      <c r="B13" s="103" t="s">
        <v>77</v>
      </c>
      <c r="C13" s="131">
        <v>144</v>
      </c>
      <c r="D13" s="104">
        <v>12326</v>
      </c>
      <c r="E13" s="141">
        <f t="shared" si="0"/>
        <v>1.1682622099626805E-2</v>
      </c>
      <c r="F13" s="106"/>
      <c r="G13" s="104">
        <v>23</v>
      </c>
      <c r="H13" s="104">
        <v>1379</v>
      </c>
      <c r="I13" s="141">
        <f t="shared" si="1"/>
        <v>1.6678752719361856E-2</v>
      </c>
      <c r="J13" s="105"/>
      <c r="K13" s="131">
        <v>89</v>
      </c>
      <c r="L13" s="104">
        <v>6145</v>
      </c>
      <c r="M13" s="141">
        <f t="shared" si="2"/>
        <v>1.4483319772172498E-2</v>
      </c>
      <c r="N13" s="106"/>
      <c r="O13" s="104">
        <v>256</v>
      </c>
      <c r="P13" s="104">
        <v>19850</v>
      </c>
      <c r="Q13" s="141">
        <f t="shared" si="3"/>
        <v>1.2896725440806046E-2</v>
      </c>
      <c r="R13" s="106"/>
    </row>
    <row r="14" spans="1:18" ht="15" x14ac:dyDescent="0.25">
      <c r="A14" s="102"/>
      <c r="B14" s="103" t="s">
        <v>78</v>
      </c>
      <c r="C14" s="131">
        <v>92</v>
      </c>
      <c r="D14" s="104">
        <v>12326</v>
      </c>
      <c r="E14" s="141">
        <f t="shared" si="0"/>
        <v>7.4638974525393477E-3</v>
      </c>
      <c r="F14" s="106"/>
      <c r="G14" s="104">
        <v>7</v>
      </c>
      <c r="H14" s="104">
        <v>1379</v>
      </c>
      <c r="I14" s="141">
        <f t="shared" si="1"/>
        <v>5.076142131979695E-3</v>
      </c>
      <c r="J14" s="105"/>
      <c r="K14" s="131">
        <v>47</v>
      </c>
      <c r="L14" s="104">
        <v>6145</v>
      </c>
      <c r="M14" s="141">
        <f t="shared" si="2"/>
        <v>7.6484947111472744E-3</v>
      </c>
      <c r="N14" s="106"/>
      <c r="O14" s="104">
        <v>146</v>
      </c>
      <c r="P14" s="104">
        <v>19850</v>
      </c>
      <c r="Q14" s="141">
        <f t="shared" si="3"/>
        <v>7.3551637279596974E-3</v>
      </c>
      <c r="R14" s="106"/>
    </row>
    <row r="15" spans="1:18" ht="15" x14ac:dyDescent="0.25">
      <c r="A15" s="95" t="s">
        <v>49</v>
      </c>
      <c r="B15" s="96" t="s">
        <v>74</v>
      </c>
      <c r="C15" s="130">
        <v>1771</v>
      </c>
      <c r="D15" s="97">
        <v>10131</v>
      </c>
      <c r="E15" s="123">
        <f t="shared" si="0"/>
        <v>0.17480998914223669</v>
      </c>
      <c r="F15" s="99"/>
      <c r="G15" s="97">
        <v>160</v>
      </c>
      <c r="H15" s="97">
        <v>1041</v>
      </c>
      <c r="I15" s="123">
        <f t="shared" si="1"/>
        <v>0.15369836695485112</v>
      </c>
      <c r="J15" s="98"/>
      <c r="K15" s="130">
        <v>436</v>
      </c>
      <c r="L15" s="97">
        <v>3353</v>
      </c>
      <c r="M15" s="123">
        <f t="shared" si="2"/>
        <v>0.13003280644199225</v>
      </c>
      <c r="N15" s="99"/>
      <c r="O15" s="97">
        <v>2367</v>
      </c>
      <c r="P15" s="97">
        <v>14525</v>
      </c>
      <c r="Q15" s="123">
        <f t="shared" si="3"/>
        <v>0.16296041308089501</v>
      </c>
      <c r="R15" s="99"/>
    </row>
    <row r="16" spans="1:18" s="1" customFormat="1" ht="15" x14ac:dyDescent="0.25">
      <c r="A16" s="95"/>
      <c r="B16" s="96" t="s">
        <v>75</v>
      </c>
      <c r="C16" s="130">
        <v>463</v>
      </c>
      <c r="D16" s="97">
        <v>10131</v>
      </c>
      <c r="E16" s="123">
        <f t="shared" si="0"/>
        <v>4.5701312802289999E-2</v>
      </c>
      <c r="F16" s="99"/>
      <c r="G16" s="97">
        <v>62</v>
      </c>
      <c r="H16" s="97">
        <v>1041</v>
      </c>
      <c r="I16" s="123">
        <f t="shared" si="1"/>
        <v>5.9558117195004805E-2</v>
      </c>
      <c r="J16" s="98"/>
      <c r="K16" s="130">
        <v>317</v>
      </c>
      <c r="L16" s="97">
        <v>3353</v>
      </c>
      <c r="M16" s="123">
        <f t="shared" si="2"/>
        <v>9.4542201014017294E-2</v>
      </c>
      <c r="N16" s="99"/>
      <c r="O16" s="97">
        <v>842</v>
      </c>
      <c r="P16" s="97">
        <v>14525</v>
      </c>
      <c r="Q16" s="123">
        <f t="shared" si="3"/>
        <v>5.7969018932874351E-2</v>
      </c>
      <c r="R16" s="99"/>
    </row>
    <row r="17" spans="1:18" s="1" customFormat="1" ht="15" x14ac:dyDescent="0.25">
      <c r="A17" s="95"/>
      <c r="B17" s="96" t="s">
        <v>76</v>
      </c>
      <c r="C17" s="130">
        <v>902</v>
      </c>
      <c r="D17" s="97">
        <v>10131</v>
      </c>
      <c r="E17" s="123">
        <f t="shared" si="0"/>
        <v>8.9033659066232354E-2</v>
      </c>
      <c r="F17" s="99"/>
      <c r="G17" s="97">
        <v>128</v>
      </c>
      <c r="H17" s="97">
        <v>1041</v>
      </c>
      <c r="I17" s="123">
        <f t="shared" si="1"/>
        <v>0.12295869356388088</v>
      </c>
      <c r="J17" s="98"/>
      <c r="K17" s="130">
        <v>552</v>
      </c>
      <c r="L17" s="97">
        <v>3353</v>
      </c>
      <c r="M17" s="123">
        <f t="shared" si="2"/>
        <v>0.16462869072472414</v>
      </c>
      <c r="N17" s="99"/>
      <c r="O17" s="97">
        <v>1582</v>
      </c>
      <c r="P17" s="97">
        <v>14525</v>
      </c>
      <c r="Q17" s="123">
        <f t="shared" si="3"/>
        <v>0.10891566265060242</v>
      </c>
      <c r="R17" s="99"/>
    </row>
    <row r="18" spans="1:18" ht="15" x14ac:dyDescent="0.25">
      <c r="A18" s="95"/>
      <c r="B18" s="96" t="s">
        <v>77</v>
      </c>
      <c r="C18" s="130">
        <v>1718</v>
      </c>
      <c r="D18" s="97">
        <v>10131</v>
      </c>
      <c r="E18" s="123">
        <f t="shared" si="0"/>
        <v>0.1695785213700523</v>
      </c>
      <c r="F18" s="99"/>
      <c r="G18" s="97">
        <v>206</v>
      </c>
      <c r="H18" s="97">
        <v>1041</v>
      </c>
      <c r="I18" s="123">
        <f t="shared" si="1"/>
        <v>0.19788664745437079</v>
      </c>
      <c r="J18" s="98"/>
      <c r="K18" s="130">
        <v>896</v>
      </c>
      <c r="L18" s="97">
        <v>3353</v>
      </c>
      <c r="M18" s="123">
        <f t="shared" si="2"/>
        <v>0.26722338204592899</v>
      </c>
      <c r="N18" s="99"/>
      <c r="O18" s="97">
        <v>2820</v>
      </c>
      <c r="P18" s="97">
        <v>14525</v>
      </c>
      <c r="Q18" s="123">
        <f t="shared" si="3"/>
        <v>0.19414802065404474</v>
      </c>
      <c r="R18" s="99"/>
    </row>
    <row r="19" spans="1:18" ht="15" x14ac:dyDescent="0.25">
      <c r="A19" s="95"/>
      <c r="B19" s="96" t="s">
        <v>78</v>
      </c>
      <c r="C19" s="130">
        <v>5277</v>
      </c>
      <c r="D19" s="97">
        <v>10131</v>
      </c>
      <c r="E19" s="123">
        <f t="shared" si="0"/>
        <v>0.52087651761918863</v>
      </c>
      <c r="F19" s="99"/>
      <c r="G19" s="97">
        <v>485</v>
      </c>
      <c r="H19" s="97">
        <v>1041</v>
      </c>
      <c r="I19" s="123">
        <f t="shared" si="1"/>
        <v>0.46589817483189239</v>
      </c>
      <c r="J19" s="98"/>
      <c r="K19" s="130">
        <v>1152</v>
      </c>
      <c r="L19" s="97">
        <v>3353</v>
      </c>
      <c r="M19" s="123">
        <f t="shared" si="2"/>
        <v>0.34357291977333732</v>
      </c>
      <c r="N19" s="99"/>
      <c r="O19" s="97">
        <v>6914</v>
      </c>
      <c r="P19" s="97">
        <v>14525</v>
      </c>
      <c r="Q19" s="123">
        <f t="shared" si="3"/>
        <v>0.47600688468158348</v>
      </c>
      <c r="R19" s="99"/>
    </row>
    <row r="20" spans="1:18" ht="15" x14ac:dyDescent="0.25">
      <c r="A20" s="102" t="s">
        <v>62</v>
      </c>
      <c r="B20" s="103" t="s">
        <v>74</v>
      </c>
      <c r="C20" s="131">
        <v>2197</v>
      </c>
      <c r="D20" s="104">
        <v>12685</v>
      </c>
      <c r="E20" s="141">
        <f t="shared" si="0"/>
        <v>0.17319668900275917</v>
      </c>
      <c r="F20" s="106"/>
      <c r="G20" s="104">
        <v>230</v>
      </c>
      <c r="H20" s="104">
        <v>1406</v>
      </c>
      <c r="I20" s="141">
        <f t="shared" si="1"/>
        <v>0.16358463726884778</v>
      </c>
      <c r="J20" s="105"/>
      <c r="K20" s="131">
        <v>905</v>
      </c>
      <c r="L20" s="104">
        <v>6235</v>
      </c>
      <c r="M20" s="141">
        <f t="shared" si="2"/>
        <v>0.14514835605453089</v>
      </c>
      <c r="N20" s="106"/>
      <c r="O20" s="104">
        <v>3332</v>
      </c>
      <c r="P20" s="104">
        <v>20326</v>
      </c>
      <c r="Q20" s="141">
        <f t="shared" si="3"/>
        <v>0.16392797402341827</v>
      </c>
      <c r="R20" s="106"/>
    </row>
    <row r="21" spans="1:18" s="1" customFormat="1" ht="15" x14ac:dyDescent="0.25">
      <c r="A21" s="102"/>
      <c r="B21" s="103" t="s">
        <v>75</v>
      </c>
      <c r="C21" s="131">
        <v>402</v>
      </c>
      <c r="D21" s="104">
        <v>12685</v>
      </c>
      <c r="E21" s="141">
        <f t="shared" si="0"/>
        <v>3.1690973590855341E-2</v>
      </c>
      <c r="F21" s="106"/>
      <c r="G21" s="104">
        <v>36</v>
      </c>
      <c r="H21" s="104">
        <v>1406</v>
      </c>
      <c r="I21" s="141">
        <f t="shared" si="1"/>
        <v>2.5604551920341393E-2</v>
      </c>
      <c r="J21" s="105"/>
      <c r="K21" s="131">
        <v>228</v>
      </c>
      <c r="L21" s="104">
        <v>6235</v>
      </c>
      <c r="M21" s="141">
        <f t="shared" si="2"/>
        <v>3.656776263031275E-2</v>
      </c>
      <c r="N21" s="106"/>
      <c r="O21" s="104">
        <v>666</v>
      </c>
      <c r="P21" s="104">
        <v>20326</v>
      </c>
      <c r="Q21" s="141">
        <f t="shared" si="3"/>
        <v>3.2765915576109417E-2</v>
      </c>
      <c r="R21" s="106"/>
    </row>
    <row r="22" spans="1:18" s="1" customFormat="1" ht="15" x14ac:dyDescent="0.25">
      <c r="A22" s="102"/>
      <c r="B22" s="103" t="s">
        <v>76</v>
      </c>
      <c r="C22" s="131">
        <v>846</v>
      </c>
      <c r="D22" s="104">
        <v>12685</v>
      </c>
      <c r="E22" s="141">
        <f t="shared" si="0"/>
        <v>6.6692944422546321E-2</v>
      </c>
      <c r="F22" s="106"/>
      <c r="G22" s="104">
        <v>91</v>
      </c>
      <c r="H22" s="104">
        <v>1406</v>
      </c>
      <c r="I22" s="141">
        <f t="shared" si="1"/>
        <v>6.4722617354196307E-2</v>
      </c>
      <c r="J22" s="105"/>
      <c r="K22" s="131">
        <v>503</v>
      </c>
      <c r="L22" s="104">
        <v>6235</v>
      </c>
      <c r="M22" s="141">
        <f t="shared" si="2"/>
        <v>8.0673616680032076E-2</v>
      </c>
      <c r="N22" s="106"/>
      <c r="O22" s="104">
        <v>1440</v>
      </c>
      <c r="P22" s="104">
        <v>20326</v>
      </c>
      <c r="Q22" s="141">
        <f t="shared" si="3"/>
        <v>7.0845222867263608E-2</v>
      </c>
      <c r="R22" s="106"/>
    </row>
    <row r="23" spans="1:18" ht="15" x14ac:dyDescent="0.25">
      <c r="A23" s="102"/>
      <c r="B23" s="103" t="s">
        <v>77</v>
      </c>
      <c r="C23" s="131">
        <v>1920</v>
      </c>
      <c r="D23" s="104">
        <v>12685</v>
      </c>
      <c r="E23" s="141">
        <f t="shared" si="0"/>
        <v>0.15135987386677177</v>
      </c>
      <c r="F23" s="106"/>
      <c r="G23" s="104">
        <v>228</v>
      </c>
      <c r="H23" s="104">
        <v>1406</v>
      </c>
      <c r="I23" s="141">
        <f t="shared" si="1"/>
        <v>0.16216216216216217</v>
      </c>
      <c r="J23" s="105"/>
      <c r="K23" s="131">
        <v>1267</v>
      </c>
      <c r="L23" s="104">
        <v>6235</v>
      </c>
      <c r="M23" s="141">
        <f t="shared" si="2"/>
        <v>0.20320769847634323</v>
      </c>
      <c r="N23" s="106"/>
      <c r="O23" s="104">
        <v>3415</v>
      </c>
      <c r="P23" s="104">
        <v>20326</v>
      </c>
      <c r="Q23" s="141">
        <f t="shared" si="3"/>
        <v>0.16801141395257305</v>
      </c>
      <c r="R23" s="106"/>
    </row>
    <row r="24" spans="1:18" ht="15" x14ac:dyDescent="0.25">
      <c r="A24" s="102"/>
      <c r="B24" s="103" t="s">
        <v>78</v>
      </c>
      <c r="C24" s="131">
        <v>7320</v>
      </c>
      <c r="D24" s="104">
        <v>12685</v>
      </c>
      <c r="E24" s="141">
        <f t="shared" si="0"/>
        <v>0.57705951911706743</v>
      </c>
      <c r="F24" s="106"/>
      <c r="G24" s="104">
        <v>821</v>
      </c>
      <c r="H24" s="104">
        <v>1406</v>
      </c>
      <c r="I24" s="141">
        <f t="shared" si="1"/>
        <v>0.58392603129445231</v>
      </c>
      <c r="J24" s="105"/>
      <c r="K24" s="131">
        <v>3332</v>
      </c>
      <c r="L24" s="104">
        <v>6235</v>
      </c>
      <c r="M24" s="141">
        <f t="shared" si="2"/>
        <v>0.53440256615878112</v>
      </c>
      <c r="N24" s="106"/>
      <c r="O24" s="104">
        <v>11473</v>
      </c>
      <c r="P24" s="104">
        <v>20326</v>
      </c>
      <c r="Q24" s="141">
        <f t="shared" si="3"/>
        <v>0.56444947358063569</v>
      </c>
      <c r="R24" s="106"/>
    </row>
    <row r="25" spans="1:18" ht="15" x14ac:dyDescent="0.25">
      <c r="A25" s="95" t="s">
        <v>53</v>
      </c>
      <c r="B25" s="96" t="s">
        <v>74</v>
      </c>
      <c r="C25" s="130">
        <v>6328</v>
      </c>
      <c r="D25" s="97">
        <v>9857</v>
      </c>
      <c r="E25" s="123">
        <f t="shared" si="0"/>
        <v>0.64198031855534143</v>
      </c>
      <c r="F25" s="99"/>
      <c r="G25" s="97">
        <v>662</v>
      </c>
      <c r="H25" s="97">
        <v>1015</v>
      </c>
      <c r="I25" s="123">
        <f t="shared" si="1"/>
        <v>0.65221674876847291</v>
      </c>
      <c r="J25" s="98"/>
      <c r="K25" s="130">
        <v>1832</v>
      </c>
      <c r="L25" s="97">
        <v>3249</v>
      </c>
      <c r="M25" s="123">
        <f t="shared" si="2"/>
        <v>0.56386580486303473</v>
      </c>
      <c r="N25" s="99"/>
      <c r="O25" s="97">
        <v>8822</v>
      </c>
      <c r="P25" s="97">
        <v>14121</v>
      </c>
      <c r="Q25" s="123">
        <f t="shared" si="3"/>
        <v>0.62474329013525953</v>
      </c>
      <c r="R25" s="99"/>
    </row>
    <row r="26" spans="1:18" s="1" customFormat="1" ht="15" x14ac:dyDescent="0.25">
      <c r="A26" s="95"/>
      <c r="B26" s="96" t="s">
        <v>75</v>
      </c>
      <c r="C26" s="130">
        <v>2247</v>
      </c>
      <c r="D26" s="97">
        <v>9857</v>
      </c>
      <c r="E26" s="123">
        <f t="shared" si="0"/>
        <v>0.22795982550471747</v>
      </c>
      <c r="F26" s="99"/>
      <c r="G26" s="97">
        <v>245</v>
      </c>
      <c r="H26" s="97">
        <v>1015</v>
      </c>
      <c r="I26" s="123">
        <f t="shared" si="1"/>
        <v>0.2413793103448276</v>
      </c>
      <c r="J26" s="98"/>
      <c r="K26" s="130">
        <v>893</v>
      </c>
      <c r="L26" s="97">
        <v>3249</v>
      </c>
      <c r="M26" s="123">
        <f t="shared" si="2"/>
        <v>0.27485380116959063</v>
      </c>
      <c r="N26" s="99"/>
      <c r="O26" s="97">
        <v>3385</v>
      </c>
      <c r="P26" s="97">
        <v>14121</v>
      </c>
      <c r="Q26" s="123">
        <f t="shared" si="3"/>
        <v>0.23971390128177891</v>
      </c>
      <c r="R26" s="99"/>
    </row>
    <row r="27" spans="1:18" s="1" customFormat="1" ht="15" x14ac:dyDescent="0.25">
      <c r="A27" s="95"/>
      <c r="B27" s="96" t="s">
        <v>76</v>
      </c>
      <c r="C27" s="130">
        <v>621</v>
      </c>
      <c r="D27" s="97">
        <v>9857</v>
      </c>
      <c r="E27" s="123">
        <f t="shared" si="0"/>
        <v>6.3000913056710961E-2</v>
      </c>
      <c r="F27" s="99"/>
      <c r="G27" s="97">
        <v>51</v>
      </c>
      <c r="H27" s="97">
        <v>1015</v>
      </c>
      <c r="I27" s="123">
        <f t="shared" si="1"/>
        <v>5.024630541871921E-2</v>
      </c>
      <c r="J27" s="98"/>
      <c r="K27" s="130">
        <v>299</v>
      </c>
      <c r="L27" s="97">
        <v>3249</v>
      </c>
      <c r="M27" s="123">
        <f t="shared" si="2"/>
        <v>9.2028316405047703E-2</v>
      </c>
      <c r="N27" s="99"/>
      <c r="O27" s="97">
        <v>971</v>
      </c>
      <c r="P27" s="97">
        <v>14121</v>
      </c>
      <c r="Q27" s="123">
        <f t="shared" si="3"/>
        <v>6.8762835493237029E-2</v>
      </c>
      <c r="R27" s="99"/>
    </row>
    <row r="28" spans="1:18" ht="15" x14ac:dyDescent="0.25">
      <c r="A28" s="95"/>
      <c r="B28" s="96" t="s">
        <v>77</v>
      </c>
      <c r="C28" s="130">
        <v>439</v>
      </c>
      <c r="D28" s="97">
        <v>9857</v>
      </c>
      <c r="E28" s="123">
        <f t="shared" si="0"/>
        <v>4.4536877346048491E-2</v>
      </c>
      <c r="F28" s="99"/>
      <c r="G28" s="97">
        <v>29</v>
      </c>
      <c r="H28" s="97">
        <v>1015</v>
      </c>
      <c r="I28" s="123">
        <f t="shared" si="1"/>
        <v>2.8571428571428571E-2</v>
      </c>
      <c r="J28" s="98"/>
      <c r="K28" s="130">
        <v>153</v>
      </c>
      <c r="L28" s="97">
        <v>3249</v>
      </c>
      <c r="M28" s="123">
        <f t="shared" si="2"/>
        <v>4.7091412742382273E-2</v>
      </c>
      <c r="N28" s="99"/>
      <c r="O28" s="97">
        <v>621</v>
      </c>
      <c r="P28" s="97">
        <v>14121</v>
      </c>
      <c r="Q28" s="123">
        <f t="shared" si="3"/>
        <v>4.3977055449330782E-2</v>
      </c>
      <c r="R28" s="99"/>
    </row>
    <row r="29" spans="1:18" ht="15" x14ac:dyDescent="0.25">
      <c r="A29" s="95"/>
      <c r="B29" s="96" t="s">
        <v>78</v>
      </c>
      <c r="C29" s="130">
        <v>222</v>
      </c>
      <c r="D29" s="97">
        <v>9857</v>
      </c>
      <c r="E29" s="123">
        <f t="shared" si="0"/>
        <v>2.2522065537181699E-2</v>
      </c>
      <c r="F29" s="99"/>
      <c r="G29" s="97">
        <v>28</v>
      </c>
      <c r="H29" s="97">
        <v>1015</v>
      </c>
      <c r="I29" s="123">
        <f t="shared" si="1"/>
        <v>2.7586206896551724E-2</v>
      </c>
      <c r="J29" s="98"/>
      <c r="K29" s="130">
        <v>72</v>
      </c>
      <c r="L29" s="97">
        <v>3249</v>
      </c>
      <c r="M29" s="123">
        <f t="shared" si="2"/>
        <v>2.2160664819944598E-2</v>
      </c>
      <c r="N29" s="99"/>
      <c r="O29" s="97">
        <v>322</v>
      </c>
      <c r="P29" s="97">
        <v>14121</v>
      </c>
      <c r="Q29" s="123">
        <f t="shared" si="3"/>
        <v>2.280291764039374E-2</v>
      </c>
      <c r="R29" s="99"/>
    </row>
    <row r="30" spans="1:18" ht="15" x14ac:dyDescent="0.25">
      <c r="A30" s="102" t="s">
        <v>63</v>
      </c>
      <c r="B30" s="103" t="s">
        <v>74</v>
      </c>
      <c r="C30" s="131">
        <v>2026</v>
      </c>
      <c r="D30" s="104">
        <v>12756</v>
      </c>
      <c r="E30" s="141">
        <f t="shared" si="0"/>
        <v>0.1588272185638131</v>
      </c>
      <c r="F30" s="106"/>
      <c r="G30" s="104">
        <v>199</v>
      </c>
      <c r="H30" s="104">
        <v>1434</v>
      </c>
      <c r="I30" s="141">
        <f t="shared" si="1"/>
        <v>0.13877266387726639</v>
      </c>
      <c r="J30" s="105"/>
      <c r="K30" s="131">
        <v>854</v>
      </c>
      <c r="L30" s="104">
        <v>6307</v>
      </c>
      <c r="M30" s="141">
        <f t="shared" si="2"/>
        <v>0.13540510543840178</v>
      </c>
      <c r="N30" s="106"/>
      <c r="O30" s="104">
        <v>3079</v>
      </c>
      <c r="P30" s="104">
        <v>20497</v>
      </c>
      <c r="Q30" s="141">
        <f t="shared" si="3"/>
        <v>0.15021710494218665</v>
      </c>
      <c r="R30" s="106"/>
    </row>
    <row r="31" spans="1:18" s="1" customFormat="1" ht="15" x14ac:dyDescent="0.25">
      <c r="A31" s="102"/>
      <c r="B31" s="103" t="s">
        <v>75</v>
      </c>
      <c r="C31" s="131">
        <v>638</v>
      </c>
      <c r="D31" s="104">
        <v>12756</v>
      </c>
      <c r="E31" s="141">
        <f t="shared" si="0"/>
        <v>5.0015678896205708E-2</v>
      </c>
      <c r="F31" s="106"/>
      <c r="G31" s="104">
        <v>61</v>
      </c>
      <c r="H31" s="104">
        <v>1434</v>
      </c>
      <c r="I31" s="141">
        <f t="shared" si="1"/>
        <v>4.2538354253835425E-2</v>
      </c>
      <c r="J31" s="105"/>
      <c r="K31" s="131">
        <v>347</v>
      </c>
      <c r="L31" s="104">
        <v>6307</v>
      </c>
      <c r="M31" s="141">
        <f t="shared" si="2"/>
        <v>5.5018233708577773E-2</v>
      </c>
      <c r="N31" s="106"/>
      <c r="O31" s="104">
        <v>1046</v>
      </c>
      <c r="P31" s="104">
        <v>20497</v>
      </c>
      <c r="Q31" s="141">
        <f t="shared" si="3"/>
        <v>5.1031858320729866E-2</v>
      </c>
      <c r="R31" s="106"/>
    </row>
    <row r="32" spans="1:18" s="1" customFormat="1" ht="15" x14ac:dyDescent="0.25">
      <c r="A32" s="102"/>
      <c r="B32" s="103" t="s">
        <v>76</v>
      </c>
      <c r="C32" s="131">
        <v>1201</v>
      </c>
      <c r="D32" s="104">
        <v>12756</v>
      </c>
      <c r="E32" s="141">
        <f t="shared" si="0"/>
        <v>9.415177171527124E-2</v>
      </c>
      <c r="F32" s="106"/>
      <c r="G32" s="104">
        <v>156</v>
      </c>
      <c r="H32" s="104">
        <v>1434</v>
      </c>
      <c r="I32" s="141">
        <f t="shared" si="1"/>
        <v>0.10878661087866109</v>
      </c>
      <c r="J32" s="105"/>
      <c r="K32" s="131">
        <v>676</v>
      </c>
      <c r="L32" s="104">
        <v>6307</v>
      </c>
      <c r="M32" s="141">
        <f t="shared" si="2"/>
        <v>0.10718249563976534</v>
      </c>
      <c r="N32" s="106"/>
      <c r="O32" s="104">
        <v>2033</v>
      </c>
      <c r="P32" s="104">
        <v>20497</v>
      </c>
      <c r="Q32" s="141">
        <f t="shared" si="3"/>
        <v>9.9185246621456793E-2</v>
      </c>
      <c r="R32" s="106"/>
    </row>
    <row r="33" spans="1:18" ht="15" x14ac:dyDescent="0.25">
      <c r="A33" s="102"/>
      <c r="B33" s="103" t="s">
        <v>77</v>
      </c>
      <c r="C33" s="131">
        <v>1965</v>
      </c>
      <c r="D33" s="104">
        <v>12756</v>
      </c>
      <c r="E33" s="141">
        <f t="shared" si="0"/>
        <v>0.15404515522107243</v>
      </c>
      <c r="F33" s="106"/>
      <c r="G33" s="104">
        <v>213</v>
      </c>
      <c r="H33" s="104">
        <v>1434</v>
      </c>
      <c r="I33" s="141">
        <f t="shared" si="1"/>
        <v>0.14853556485355648</v>
      </c>
      <c r="J33" s="105"/>
      <c r="K33" s="131">
        <v>1118</v>
      </c>
      <c r="L33" s="104">
        <v>6307</v>
      </c>
      <c r="M33" s="141">
        <f t="shared" si="2"/>
        <v>0.17726335817345806</v>
      </c>
      <c r="N33" s="106"/>
      <c r="O33" s="104">
        <v>3296</v>
      </c>
      <c r="P33" s="104">
        <v>20497</v>
      </c>
      <c r="Q33" s="141">
        <f t="shared" si="3"/>
        <v>0.16080402010050251</v>
      </c>
      <c r="R33" s="106"/>
    </row>
    <row r="34" spans="1:18" ht="15" x14ac:dyDescent="0.25">
      <c r="A34" s="102"/>
      <c r="B34" s="103" t="s">
        <v>78</v>
      </c>
      <c r="C34" s="131">
        <v>6926</v>
      </c>
      <c r="D34" s="104">
        <v>12756</v>
      </c>
      <c r="E34" s="141">
        <f t="shared" si="0"/>
        <v>0.54296017560363752</v>
      </c>
      <c r="F34" s="106"/>
      <c r="G34" s="104">
        <v>805</v>
      </c>
      <c r="H34" s="104">
        <v>1434</v>
      </c>
      <c r="I34" s="141">
        <f t="shared" si="1"/>
        <v>0.56136680613668066</v>
      </c>
      <c r="J34" s="105"/>
      <c r="K34" s="131">
        <v>3312</v>
      </c>
      <c r="L34" s="104">
        <v>6307</v>
      </c>
      <c r="M34" s="141">
        <f t="shared" si="2"/>
        <v>0.52513080703979709</v>
      </c>
      <c r="N34" s="106"/>
      <c r="O34" s="104">
        <v>11043</v>
      </c>
      <c r="P34" s="104">
        <v>20497</v>
      </c>
      <c r="Q34" s="141">
        <f t="shared" si="3"/>
        <v>0.53876177001512415</v>
      </c>
      <c r="R34" s="106"/>
    </row>
    <row r="35" spans="1:18" ht="15" x14ac:dyDescent="0.25">
      <c r="A35" s="95" t="s">
        <v>64</v>
      </c>
      <c r="B35" s="96" t="s">
        <v>74</v>
      </c>
      <c r="C35" s="130">
        <v>2748</v>
      </c>
      <c r="D35" s="97">
        <v>11920</v>
      </c>
      <c r="E35" s="123">
        <f t="shared" si="0"/>
        <v>0.23053691275167784</v>
      </c>
      <c r="F35" s="99"/>
      <c r="G35" s="97">
        <v>330</v>
      </c>
      <c r="H35" s="97">
        <v>1336</v>
      </c>
      <c r="I35" s="123">
        <f t="shared" si="1"/>
        <v>0.2470059880239521</v>
      </c>
      <c r="J35" s="98"/>
      <c r="K35" s="130">
        <v>1663</v>
      </c>
      <c r="L35" s="97">
        <v>5991</v>
      </c>
      <c r="M35" s="123">
        <f t="shared" si="2"/>
        <v>0.27758304122850941</v>
      </c>
      <c r="N35" s="99"/>
      <c r="O35" s="97">
        <v>4741</v>
      </c>
      <c r="P35" s="97">
        <v>19247</v>
      </c>
      <c r="Q35" s="123">
        <f t="shared" si="3"/>
        <v>0.24632410245752584</v>
      </c>
      <c r="R35" s="99"/>
    </row>
    <row r="36" spans="1:18" s="1" customFormat="1" ht="15" x14ac:dyDescent="0.25">
      <c r="A36" s="95"/>
      <c r="B36" s="96" t="s">
        <v>75</v>
      </c>
      <c r="C36" s="130">
        <v>1688</v>
      </c>
      <c r="D36" s="97">
        <v>11920</v>
      </c>
      <c r="E36" s="123">
        <f t="shared" si="0"/>
        <v>0.14161073825503356</v>
      </c>
      <c r="F36" s="99"/>
      <c r="G36" s="97">
        <v>163</v>
      </c>
      <c r="H36" s="97">
        <v>1336</v>
      </c>
      <c r="I36" s="123">
        <f t="shared" si="1"/>
        <v>0.1220059880239521</v>
      </c>
      <c r="J36" s="98"/>
      <c r="K36" s="130">
        <v>971</v>
      </c>
      <c r="L36" s="97">
        <v>5991</v>
      </c>
      <c r="M36" s="123">
        <f t="shared" si="2"/>
        <v>0.16207644800534135</v>
      </c>
      <c r="N36" s="99"/>
      <c r="O36" s="97">
        <v>2822</v>
      </c>
      <c r="P36" s="97">
        <v>19247</v>
      </c>
      <c r="Q36" s="123">
        <f t="shared" si="3"/>
        <v>0.14662025250688418</v>
      </c>
      <c r="R36" s="99"/>
    </row>
    <row r="37" spans="1:18" s="1" customFormat="1" ht="15" x14ac:dyDescent="0.25">
      <c r="A37" s="95"/>
      <c r="B37" s="96" t="s">
        <v>76</v>
      </c>
      <c r="C37" s="130">
        <v>3056</v>
      </c>
      <c r="D37" s="97">
        <v>11920</v>
      </c>
      <c r="E37" s="123">
        <f t="shared" si="0"/>
        <v>0.25637583892617449</v>
      </c>
      <c r="F37" s="99"/>
      <c r="G37" s="97">
        <v>352</v>
      </c>
      <c r="H37" s="97">
        <v>1336</v>
      </c>
      <c r="I37" s="123">
        <f t="shared" si="1"/>
        <v>0.26347305389221559</v>
      </c>
      <c r="J37" s="98"/>
      <c r="K37" s="130">
        <v>1486</v>
      </c>
      <c r="L37" s="97">
        <v>5991</v>
      </c>
      <c r="M37" s="123">
        <f t="shared" si="2"/>
        <v>0.24803872475379737</v>
      </c>
      <c r="N37" s="99"/>
      <c r="O37" s="97">
        <v>4894</v>
      </c>
      <c r="P37" s="97">
        <v>19247</v>
      </c>
      <c r="Q37" s="123">
        <f t="shared" si="3"/>
        <v>0.25427339325609188</v>
      </c>
      <c r="R37" s="99"/>
    </row>
    <row r="38" spans="1:18" ht="15" x14ac:dyDescent="0.25">
      <c r="A38" s="95"/>
      <c r="B38" s="96" t="s">
        <v>77</v>
      </c>
      <c r="C38" s="130">
        <v>2222</v>
      </c>
      <c r="D38" s="97">
        <v>11920</v>
      </c>
      <c r="E38" s="123">
        <f t="shared" si="0"/>
        <v>0.18640939597315437</v>
      </c>
      <c r="F38" s="99"/>
      <c r="G38" s="97">
        <v>251</v>
      </c>
      <c r="H38" s="97">
        <v>1336</v>
      </c>
      <c r="I38" s="123">
        <f t="shared" si="1"/>
        <v>0.18787425149700598</v>
      </c>
      <c r="J38" s="98"/>
      <c r="K38" s="130">
        <v>1030</v>
      </c>
      <c r="L38" s="97">
        <v>5991</v>
      </c>
      <c r="M38" s="123">
        <f t="shared" si="2"/>
        <v>0.17192455349691205</v>
      </c>
      <c r="N38" s="99"/>
      <c r="O38" s="97">
        <v>3503</v>
      </c>
      <c r="P38" s="97">
        <v>19247</v>
      </c>
      <c r="Q38" s="123">
        <f t="shared" si="3"/>
        <v>0.18200238998285448</v>
      </c>
      <c r="R38" s="99"/>
    </row>
    <row r="39" spans="1:18" ht="15" x14ac:dyDescent="0.25">
      <c r="A39" s="95"/>
      <c r="B39" s="96" t="s">
        <v>78</v>
      </c>
      <c r="C39" s="130">
        <v>2206</v>
      </c>
      <c r="D39" s="97">
        <v>11920</v>
      </c>
      <c r="E39" s="123">
        <f t="shared" si="0"/>
        <v>0.18506711409395973</v>
      </c>
      <c r="F39" s="99"/>
      <c r="G39" s="97">
        <v>240</v>
      </c>
      <c r="H39" s="97">
        <v>1336</v>
      </c>
      <c r="I39" s="123">
        <f t="shared" si="1"/>
        <v>0.17964071856287425</v>
      </c>
      <c r="J39" s="98"/>
      <c r="K39" s="130">
        <v>841</v>
      </c>
      <c r="L39" s="97">
        <v>5991</v>
      </c>
      <c r="M39" s="123">
        <f t="shared" si="2"/>
        <v>0.14037723251543982</v>
      </c>
      <c r="N39" s="99"/>
      <c r="O39" s="97">
        <v>3287</v>
      </c>
      <c r="P39" s="97">
        <v>19247</v>
      </c>
      <c r="Q39" s="123">
        <f t="shared" si="3"/>
        <v>0.17077986179664364</v>
      </c>
      <c r="R39" s="99"/>
    </row>
    <row r="40" spans="1:18" ht="15" x14ac:dyDescent="0.25">
      <c r="A40" s="102" t="s">
        <v>54</v>
      </c>
      <c r="B40" s="103" t="s">
        <v>74</v>
      </c>
      <c r="C40" s="131">
        <v>10439</v>
      </c>
      <c r="D40" s="104">
        <v>12410</v>
      </c>
      <c r="E40" s="141">
        <f t="shared" si="0"/>
        <v>0.8411764705882353</v>
      </c>
      <c r="F40" s="106"/>
      <c r="G40" s="104">
        <v>1125</v>
      </c>
      <c r="H40" s="104">
        <v>1376</v>
      </c>
      <c r="I40" s="141">
        <f t="shared" si="1"/>
        <v>0.81758720930232553</v>
      </c>
      <c r="J40" s="105"/>
      <c r="K40" s="131">
        <v>4670</v>
      </c>
      <c r="L40" s="104">
        <v>6162</v>
      </c>
      <c r="M40" s="141">
        <f t="shared" si="2"/>
        <v>0.75787082116196036</v>
      </c>
      <c r="N40" s="106"/>
      <c r="O40" s="104">
        <v>16234</v>
      </c>
      <c r="P40" s="104">
        <v>19948</v>
      </c>
      <c r="Q40" s="141">
        <f t="shared" si="3"/>
        <v>0.81381592139562864</v>
      </c>
      <c r="R40" s="109"/>
    </row>
    <row r="41" spans="1:18" s="1" customFormat="1" ht="15" x14ac:dyDescent="0.25">
      <c r="A41" s="102"/>
      <c r="B41" s="103" t="s">
        <v>75</v>
      </c>
      <c r="C41" s="131">
        <v>1211</v>
      </c>
      <c r="D41" s="104">
        <v>12410</v>
      </c>
      <c r="E41" s="141">
        <f t="shared" si="0"/>
        <v>9.7582594681708296E-2</v>
      </c>
      <c r="F41" s="106"/>
      <c r="G41" s="104">
        <v>158</v>
      </c>
      <c r="H41" s="104">
        <v>1376</v>
      </c>
      <c r="I41" s="141">
        <f t="shared" si="1"/>
        <v>0.11482558139534883</v>
      </c>
      <c r="J41" s="105"/>
      <c r="K41" s="131">
        <v>884</v>
      </c>
      <c r="L41" s="104">
        <v>6162</v>
      </c>
      <c r="M41" s="141">
        <f t="shared" si="2"/>
        <v>0.14345991561181434</v>
      </c>
      <c r="N41" s="106"/>
      <c r="O41" s="104">
        <v>2253</v>
      </c>
      <c r="P41" s="104">
        <v>19948</v>
      </c>
      <c r="Q41" s="141">
        <f t="shared" si="3"/>
        <v>0.11294365349909766</v>
      </c>
      <c r="R41" s="109"/>
    </row>
    <row r="42" spans="1:18" s="1" customFormat="1" ht="15" x14ac:dyDescent="0.25">
      <c r="A42" s="102"/>
      <c r="B42" s="103" t="s">
        <v>76</v>
      </c>
      <c r="C42" s="131">
        <v>371</v>
      </c>
      <c r="D42" s="104">
        <v>12410</v>
      </c>
      <c r="E42" s="141">
        <f t="shared" si="0"/>
        <v>2.9895245769540692E-2</v>
      </c>
      <c r="F42" s="106"/>
      <c r="G42" s="104">
        <v>45</v>
      </c>
      <c r="H42" s="104">
        <v>1376</v>
      </c>
      <c r="I42" s="141">
        <f t="shared" si="1"/>
        <v>3.2703488372093026E-2</v>
      </c>
      <c r="J42" s="105"/>
      <c r="K42" s="131">
        <v>294</v>
      </c>
      <c r="L42" s="104">
        <v>6162</v>
      </c>
      <c r="M42" s="141">
        <f t="shared" si="2"/>
        <v>4.7711781888997079E-2</v>
      </c>
      <c r="N42" s="106"/>
      <c r="O42" s="104">
        <v>710</v>
      </c>
      <c r="P42" s="104">
        <v>19948</v>
      </c>
      <c r="Q42" s="141">
        <f t="shared" si="3"/>
        <v>3.5592540605574492E-2</v>
      </c>
      <c r="R42" s="109"/>
    </row>
    <row r="43" spans="1:18" ht="15" x14ac:dyDescent="0.25">
      <c r="A43" s="102"/>
      <c r="B43" s="103" t="s">
        <v>77</v>
      </c>
      <c r="C43" s="131">
        <v>185</v>
      </c>
      <c r="D43" s="104">
        <v>12410</v>
      </c>
      <c r="E43" s="141">
        <f t="shared" si="0"/>
        <v>1.4907332796132152E-2</v>
      </c>
      <c r="F43" s="106"/>
      <c r="G43" s="104">
        <v>27</v>
      </c>
      <c r="H43" s="104">
        <v>1376</v>
      </c>
      <c r="I43" s="141">
        <f t="shared" si="1"/>
        <v>1.9622093023255814E-2</v>
      </c>
      <c r="J43" s="105"/>
      <c r="K43" s="131">
        <v>165</v>
      </c>
      <c r="L43" s="104">
        <v>6162</v>
      </c>
      <c r="M43" s="141">
        <f t="shared" si="2"/>
        <v>2.6777020447906523E-2</v>
      </c>
      <c r="N43" s="106"/>
      <c r="O43" s="104">
        <v>377</v>
      </c>
      <c r="P43" s="104">
        <v>19948</v>
      </c>
      <c r="Q43" s="141">
        <f t="shared" si="3"/>
        <v>1.8899137758171244E-2</v>
      </c>
      <c r="R43" s="109"/>
    </row>
    <row r="44" spans="1:18" ht="15" x14ac:dyDescent="0.25">
      <c r="A44" s="102"/>
      <c r="B44" s="103" t="s">
        <v>78</v>
      </c>
      <c r="C44" s="131">
        <v>204</v>
      </c>
      <c r="D44" s="104">
        <v>12410</v>
      </c>
      <c r="E44" s="141">
        <f t="shared" si="0"/>
        <v>1.643835616438356E-2</v>
      </c>
      <c r="F44" s="106"/>
      <c r="G44" s="104">
        <v>21</v>
      </c>
      <c r="H44" s="104">
        <v>1376</v>
      </c>
      <c r="I44" s="141">
        <f t="shared" si="1"/>
        <v>1.5261627906976744E-2</v>
      </c>
      <c r="J44" s="105"/>
      <c r="K44" s="131">
        <v>149</v>
      </c>
      <c r="L44" s="104">
        <v>6162</v>
      </c>
      <c r="M44" s="141">
        <f t="shared" si="2"/>
        <v>2.4180460889321648E-2</v>
      </c>
      <c r="N44" s="106"/>
      <c r="O44" s="104">
        <v>374</v>
      </c>
      <c r="P44" s="104">
        <v>19948</v>
      </c>
      <c r="Q44" s="141">
        <f t="shared" si="3"/>
        <v>1.8748746741527971E-2</v>
      </c>
      <c r="R44" s="109"/>
    </row>
    <row r="45" spans="1:18" ht="15" x14ac:dyDescent="0.25">
      <c r="A45" s="95" t="s">
        <v>55</v>
      </c>
      <c r="B45" s="96" t="s">
        <v>74</v>
      </c>
      <c r="C45" s="130">
        <v>6524</v>
      </c>
      <c r="D45" s="97">
        <v>12523</v>
      </c>
      <c r="E45" s="123">
        <f t="shared" si="0"/>
        <v>0.52096143096702063</v>
      </c>
      <c r="F45" s="99"/>
      <c r="G45" s="97">
        <v>738</v>
      </c>
      <c r="H45" s="97">
        <v>1394</v>
      </c>
      <c r="I45" s="123">
        <f t="shared" si="1"/>
        <v>0.52941176470588236</v>
      </c>
      <c r="J45" s="98"/>
      <c r="K45" s="130">
        <v>2940</v>
      </c>
      <c r="L45" s="97">
        <v>6240</v>
      </c>
      <c r="M45" s="123">
        <f t="shared" si="2"/>
        <v>0.47115384615384615</v>
      </c>
      <c r="N45" s="99"/>
      <c r="O45" s="97">
        <v>10202</v>
      </c>
      <c r="P45" s="97">
        <v>20157</v>
      </c>
      <c r="Q45" s="123">
        <f t="shared" si="3"/>
        <v>0.5061269038051297</v>
      </c>
      <c r="R45" s="110"/>
    </row>
    <row r="46" spans="1:18" s="1" customFormat="1" ht="15" x14ac:dyDescent="0.25">
      <c r="A46" s="95"/>
      <c r="B46" s="96" t="s">
        <v>75</v>
      </c>
      <c r="C46" s="130">
        <v>3279</v>
      </c>
      <c r="D46" s="97">
        <v>12523</v>
      </c>
      <c r="E46" s="123">
        <f t="shared" si="0"/>
        <v>0.2618382176794698</v>
      </c>
      <c r="F46" s="99"/>
      <c r="G46" s="97">
        <v>342</v>
      </c>
      <c r="H46" s="97">
        <v>1394</v>
      </c>
      <c r="I46" s="123">
        <f t="shared" si="1"/>
        <v>0.24533715925394547</v>
      </c>
      <c r="J46" s="98"/>
      <c r="K46" s="130">
        <v>1653</v>
      </c>
      <c r="L46" s="97">
        <v>6240</v>
      </c>
      <c r="M46" s="123">
        <f t="shared" si="2"/>
        <v>0.26490384615384616</v>
      </c>
      <c r="N46" s="99"/>
      <c r="O46" s="97">
        <v>5274</v>
      </c>
      <c r="P46" s="97">
        <v>20157</v>
      </c>
      <c r="Q46" s="123">
        <f t="shared" si="3"/>
        <v>0.26164607828545916</v>
      </c>
      <c r="R46" s="110"/>
    </row>
    <row r="47" spans="1:18" s="1" customFormat="1" ht="15" x14ac:dyDescent="0.25">
      <c r="A47" s="95"/>
      <c r="B47" s="96" t="s">
        <v>76</v>
      </c>
      <c r="C47" s="130">
        <v>1254</v>
      </c>
      <c r="D47" s="97">
        <v>12523</v>
      </c>
      <c r="E47" s="123">
        <f t="shared" si="0"/>
        <v>0.10013575021959595</v>
      </c>
      <c r="F47" s="99"/>
      <c r="G47" s="97">
        <v>141</v>
      </c>
      <c r="H47" s="97">
        <v>1394</v>
      </c>
      <c r="I47" s="123">
        <f t="shared" si="1"/>
        <v>0.10114777618364419</v>
      </c>
      <c r="J47" s="98"/>
      <c r="K47" s="130">
        <v>733</v>
      </c>
      <c r="L47" s="97">
        <v>6240</v>
      </c>
      <c r="M47" s="123">
        <f t="shared" si="2"/>
        <v>0.11746794871794872</v>
      </c>
      <c r="N47" s="99"/>
      <c r="O47" s="97">
        <v>2128</v>
      </c>
      <c r="P47" s="97">
        <v>20157</v>
      </c>
      <c r="Q47" s="123">
        <f t="shared" si="3"/>
        <v>0.10557126556531229</v>
      </c>
      <c r="R47" s="110"/>
    </row>
    <row r="48" spans="1:18" ht="15" x14ac:dyDescent="0.25">
      <c r="A48" s="95"/>
      <c r="B48" s="96" t="s">
        <v>77</v>
      </c>
      <c r="C48" s="130">
        <v>1005</v>
      </c>
      <c r="D48" s="97">
        <v>12523</v>
      </c>
      <c r="E48" s="123">
        <f t="shared" si="0"/>
        <v>8.0252335702307748E-2</v>
      </c>
      <c r="F48" s="99"/>
      <c r="G48" s="97">
        <v>116</v>
      </c>
      <c r="H48" s="97">
        <v>1394</v>
      </c>
      <c r="I48" s="123">
        <f t="shared" si="1"/>
        <v>8.3213773314203723E-2</v>
      </c>
      <c r="J48" s="98"/>
      <c r="K48" s="130">
        <v>591</v>
      </c>
      <c r="L48" s="97">
        <v>6240</v>
      </c>
      <c r="M48" s="123">
        <f t="shared" si="2"/>
        <v>9.4711538461538458E-2</v>
      </c>
      <c r="N48" s="99"/>
      <c r="O48" s="97">
        <v>1712</v>
      </c>
      <c r="P48" s="97">
        <v>20157</v>
      </c>
      <c r="Q48" s="123">
        <f t="shared" si="3"/>
        <v>8.4933273800664788E-2</v>
      </c>
      <c r="R48" s="110"/>
    </row>
    <row r="49" spans="1:18" ht="15" x14ac:dyDescent="0.25">
      <c r="A49" s="95"/>
      <c r="B49" s="96" t="s">
        <v>78</v>
      </c>
      <c r="C49" s="130">
        <v>461</v>
      </c>
      <c r="D49" s="97">
        <v>12523</v>
      </c>
      <c r="E49" s="123">
        <f t="shared" si="0"/>
        <v>3.6812265431605845E-2</v>
      </c>
      <c r="F49" s="99"/>
      <c r="G49" s="97">
        <v>57</v>
      </c>
      <c r="H49" s="97">
        <v>1394</v>
      </c>
      <c r="I49" s="123">
        <f t="shared" si="1"/>
        <v>4.0889526542324243E-2</v>
      </c>
      <c r="J49" s="98"/>
      <c r="K49" s="130">
        <v>323</v>
      </c>
      <c r="L49" s="97">
        <v>6240</v>
      </c>
      <c r="M49" s="123">
        <f t="shared" si="2"/>
        <v>5.1762820512820516E-2</v>
      </c>
      <c r="N49" s="99"/>
      <c r="O49" s="97">
        <v>841</v>
      </c>
      <c r="P49" s="97">
        <v>20157</v>
      </c>
      <c r="Q49" s="123">
        <f t="shared" si="3"/>
        <v>4.1722478543434041E-2</v>
      </c>
      <c r="R49" s="110"/>
    </row>
    <row r="50" spans="1:18" ht="15" x14ac:dyDescent="0.25">
      <c r="A50" s="102" t="s">
        <v>56</v>
      </c>
      <c r="B50" s="103" t="s">
        <v>74</v>
      </c>
      <c r="C50" s="131">
        <v>8964</v>
      </c>
      <c r="D50" s="104">
        <v>12377</v>
      </c>
      <c r="E50" s="141">
        <f t="shared" si="0"/>
        <v>0.72424658641027717</v>
      </c>
      <c r="F50" s="106"/>
      <c r="G50" s="104">
        <v>967</v>
      </c>
      <c r="H50" s="104">
        <v>1373</v>
      </c>
      <c r="I50" s="141">
        <f t="shared" si="1"/>
        <v>0.70429715950473415</v>
      </c>
      <c r="J50" s="105"/>
      <c r="K50" s="131">
        <v>4192</v>
      </c>
      <c r="L50" s="104">
        <v>6206</v>
      </c>
      <c r="M50" s="141">
        <f t="shared" si="2"/>
        <v>0.67547534643893004</v>
      </c>
      <c r="N50" s="106"/>
      <c r="O50" s="104">
        <v>14123</v>
      </c>
      <c r="P50" s="104">
        <v>19956</v>
      </c>
      <c r="Q50" s="141">
        <f t="shared" si="3"/>
        <v>0.70770695530166361</v>
      </c>
      <c r="R50" s="109"/>
    </row>
    <row r="51" spans="1:18" s="1" customFormat="1" ht="15" x14ac:dyDescent="0.25">
      <c r="A51" s="102"/>
      <c r="B51" s="103" t="s">
        <v>75</v>
      </c>
      <c r="C51" s="131">
        <v>2501</v>
      </c>
      <c r="D51" s="104">
        <v>12377</v>
      </c>
      <c r="E51" s="141">
        <f t="shared" si="0"/>
        <v>0.2020683525894805</v>
      </c>
      <c r="F51" s="106"/>
      <c r="G51" s="104">
        <v>295</v>
      </c>
      <c r="H51" s="104">
        <v>1373</v>
      </c>
      <c r="I51" s="141">
        <f t="shared" ref="I51:I53" si="4">G51/H51</f>
        <v>0.21485797523670794</v>
      </c>
      <c r="J51" s="105"/>
      <c r="K51" s="131">
        <v>1379</v>
      </c>
      <c r="L51" s="104">
        <v>6206</v>
      </c>
      <c r="M51" s="141">
        <f t="shared" ref="M51:M53" si="5">K51/L51</f>
        <v>0.22220431840154689</v>
      </c>
      <c r="N51" s="106"/>
      <c r="O51" s="104">
        <v>4175</v>
      </c>
      <c r="P51" s="104">
        <v>19956</v>
      </c>
      <c r="Q51" s="141">
        <f t="shared" ref="Q51:Q53" si="6">O51/P51</f>
        <v>0.20921026257767086</v>
      </c>
      <c r="R51" s="109"/>
    </row>
    <row r="52" spans="1:18" s="1" customFormat="1" ht="15" x14ac:dyDescent="0.25">
      <c r="A52" s="102"/>
      <c r="B52" s="103" t="s">
        <v>76</v>
      </c>
      <c r="C52" s="131">
        <v>417</v>
      </c>
      <c r="D52" s="104">
        <v>12377</v>
      </c>
      <c r="E52" s="141">
        <f t="shared" si="0"/>
        <v>3.3691524602084515E-2</v>
      </c>
      <c r="F52" s="106"/>
      <c r="G52" s="104">
        <v>57</v>
      </c>
      <c r="H52" s="104">
        <v>1373</v>
      </c>
      <c r="I52" s="141">
        <f t="shared" si="4"/>
        <v>4.1514930808448654E-2</v>
      </c>
      <c r="J52" s="105"/>
      <c r="K52" s="131">
        <v>266</v>
      </c>
      <c r="L52" s="104">
        <v>6206</v>
      </c>
      <c r="M52" s="141">
        <f t="shared" si="5"/>
        <v>4.2861746696745084E-2</v>
      </c>
      <c r="N52" s="106"/>
      <c r="O52" s="104">
        <v>740</v>
      </c>
      <c r="P52" s="104">
        <v>19956</v>
      </c>
      <c r="Q52" s="141">
        <f t="shared" si="6"/>
        <v>3.708157947484466E-2</v>
      </c>
      <c r="R52" s="109"/>
    </row>
    <row r="53" spans="1:18" ht="15" x14ac:dyDescent="0.25">
      <c r="A53" s="102"/>
      <c r="B53" s="103" t="s">
        <v>77</v>
      </c>
      <c r="C53" s="131">
        <v>291</v>
      </c>
      <c r="D53" s="104">
        <v>12377</v>
      </c>
      <c r="E53" s="141">
        <f t="shared" si="0"/>
        <v>2.3511351700735234E-2</v>
      </c>
      <c r="F53" s="106"/>
      <c r="G53" s="104">
        <v>29</v>
      </c>
      <c r="H53" s="104">
        <v>1373</v>
      </c>
      <c r="I53" s="141">
        <f t="shared" si="4"/>
        <v>2.1121631463947559E-2</v>
      </c>
      <c r="J53" s="105"/>
      <c r="K53" s="131">
        <v>209</v>
      </c>
      <c r="L53" s="104">
        <v>6206</v>
      </c>
      <c r="M53" s="141">
        <f t="shared" si="5"/>
        <v>3.3677086690299708E-2</v>
      </c>
      <c r="N53" s="106"/>
      <c r="O53" s="104">
        <v>529</v>
      </c>
      <c r="P53" s="104">
        <v>19956</v>
      </c>
      <c r="Q53" s="141">
        <f t="shared" si="6"/>
        <v>2.6508318300260573E-2</v>
      </c>
      <c r="R53" s="109"/>
    </row>
    <row r="54" spans="1:18" ht="15" x14ac:dyDescent="0.25">
      <c r="A54" s="102"/>
      <c r="B54" s="103" t="s">
        <v>78</v>
      </c>
      <c r="C54" s="131">
        <v>204</v>
      </c>
      <c r="D54" s="104">
        <v>12377</v>
      </c>
      <c r="E54" s="141">
        <f t="shared" si="0"/>
        <v>1.6482184697422637E-2</v>
      </c>
      <c r="F54" s="106"/>
      <c r="G54" s="104">
        <v>25</v>
      </c>
      <c r="H54" s="104">
        <v>1373</v>
      </c>
      <c r="I54" s="141">
        <f t="shared" si="1"/>
        <v>1.820830298616169E-2</v>
      </c>
      <c r="J54" s="105"/>
      <c r="K54" s="131">
        <v>160</v>
      </c>
      <c r="L54" s="104">
        <v>6206</v>
      </c>
      <c r="M54" s="141">
        <f t="shared" si="2"/>
        <v>2.5781501772478246E-2</v>
      </c>
      <c r="N54" s="106"/>
      <c r="O54" s="104">
        <v>389</v>
      </c>
      <c r="P54" s="104">
        <v>19956</v>
      </c>
      <c r="Q54" s="141">
        <f t="shared" si="3"/>
        <v>1.9492884345560232E-2</v>
      </c>
      <c r="R54" s="109"/>
    </row>
    <row r="55" spans="1:18" ht="15" x14ac:dyDescent="0.25">
      <c r="A55" s="95" t="s">
        <v>302</v>
      </c>
      <c r="B55" s="96" t="s">
        <v>303</v>
      </c>
      <c r="C55" s="130">
        <v>11568</v>
      </c>
      <c r="D55" s="97">
        <v>12848</v>
      </c>
      <c r="E55" s="123">
        <f t="shared" si="0"/>
        <v>0.90037359900373604</v>
      </c>
      <c r="F55" s="99"/>
      <c r="G55" s="97">
        <v>1139</v>
      </c>
      <c r="H55" s="97">
        <v>1434</v>
      </c>
      <c r="I55" s="123">
        <f t="shared" si="1"/>
        <v>0.79428172942817299</v>
      </c>
      <c r="J55" s="98"/>
      <c r="K55" s="130">
        <v>3653</v>
      </c>
      <c r="L55" s="97">
        <v>6364</v>
      </c>
      <c r="M55" s="123">
        <f t="shared" si="2"/>
        <v>0.57401005656819615</v>
      </c>
      <c r="N55" s="99"/>
      <c r="O55" s="97">
        <v>16360</v>
      </c>
      <c r="P55" s="97">
        <v>20646</v>
      </c>
      <c r="Q55" s="123">
        <f t="shared" si="3"/>
        <v>0.79240530853434077</v>
      </c>
      <c r="R55" s="99"/>
    </row>
    <row r="56" spans="1:18" s="1" customFormat="1" ht="15" x14ac:dyDescent="0.25">
      <c r="A56" s="95"/>
      <c r="B56" s="96" t="s">
        <v>304</v>
      </c>
      <c r="C56" s="130">
        <v>1280</v>
      </c>
      <c r="D56" s="97">
        <v>12848</v>
      </c>
      <c r="E56" s="123">
        <f t="shared" si="0"/>
        <v>9.9626400996264006E-2</v>
      </c>
      <c r="F56" s="99"/>
      <c r="G56" s="97">
        <v>295</v>
      </c>
      <c r="H56" s="97">
        <v>1434</v>
      </c>
      <c r="I56" s="123">
        <f t="shared" si="1"/>
        <v>0.20571827057182707</v>
      </c>
      <c r="J56" s="98"/>
      <c r="K56" s="130">
        <v>2711</v>
      </c>
      <c r="L56" s="97">
        <v>6364</v>
      </c>
      <c r="M56" s="123">
        <f t="shared" si="2"/>
        <v>0.42598994343180391</v>
      </c>
      <c r="N56" s="99"/>
      <c r="O56" s="97">
        <v>4286</v>
      </c>
      <c r="P56" s="97">
        <v>20646</v>
      </c>
      <c r="Q56" s="123">
        <f t="shared" si="3"/>
        <v>0.2075946914656592</v>
      </c>
      <c r="R56" s="99"/>
    </row>
    <row r="57" spans="1:18" ht="15" x14ac:dyDescent="0.25">
      <c r="A57" s="102" t="s">
        <v>306</v>
      </c>
      <c r="B57" s="103" t="s">
        <v>74</v>
      </c>
      <c r="C57" s="131">
        <v>508</v>
      </c>
      <c r="D57" s="104">
        <v>1353</v>
      </c>
      <c r="E57" s="141">
        <f t="shared" si="0"/>
        <v>0.37546193643754622</v>
      </c>
      <c r="F57" s="106"/>
      <c r="G57" s="104">
        <v>117</v>
      </c>
      <c r="H57" s="104">
        <v>302</v>
      </c>
      <c r="I57" s="141">
        <f t="shared" si="1"/>
        <v>0.38741721854304634</v>
      </c>
      <c r="J57" s="105"/>
      <c r="K57" s="131">
        <v>1053</v>
      </c>
      <c r="L57" s="104">
        <v>2766</v>
      </c>
      <c r="M57" s="141">
        <f t="shared" si="2"/>
        <v>0.38069414316702821</v>
      </c>
      <c r="N57" s="106"/>
      <c r="O57" s="104">
        <v>1678</v>
      </c>
      <c r="P57" s="104">
        <v>4421</v>
      </c>
      <c r="Q57" s="141">
        <f t="shared" si="3"/>
        <v>0.37955213752544675</v>
      </c>
      <c r="R57" s="106"/>
    </row>
    <row r="58" spans="1:18" s="1" customFormat="1" ht="15" x14ac:dyDescent="0.25">
      <c r="A58" s="102"/>
      <c r="B58" s="103" t="s">
        <v>75</v>
      </c>
      <c r="C58" s="131">
        <v>425</v>
      </c>
      <c r="D58" s="104">
        <v>1353</v>
      </c>
      <c r="E58" s="141">
        <f t="shared" si="0"/>
        <v>0.31411677753141165</v>
      </c>
      <c r="F58" s="106"/>
      <c r="G58" s="104">
        <v>85</v>
      </c>
      <c r="H58" s="104">
        <v>302</v>
      </c>
      <c r="I58" s="141">
        <f t="shared" si="1"/>
        <v>0.2814569536423841</v>
      </c>
      <c r="J58" s="105"/>
      <c r="K58" s="131">
        <v>816</v>
      </c>
      <c r="L58" s="104">
        <v>2766</v>
      </c>
      <c r="M58" s="141">
        <f t="shared" si="2"/>
        <v>0.29501084598698479</v>
      </c>
      <c r="N58" s="106"/>
      <c r="O58" s="104">
        <v>1326</v>
      </c>
      <c r="P58" s="104">
        <v>4421</v>
      </c>
      <c r="Q58" s="141">
        <f t="shared" si="3"/>
        <v>0.29993214204931012</v>
      </c>
      <c r="R58" s="106"/>
    </row>
    <row r="59" spans="1:18" s="1" customFormat="1" ht="15" x14ac:dyDescent="0.25">
      <c r="A59" s="102"/>
      <c r="B59" s="103" t="s">
        <v>76</v>
      </c>
      <c r="C59" s="131">
        <v>131</v>
      </c>
      <c r="D59" s="104">
        <v>1353</v>
      </c>
      <c r="E59" s="141">
        <f t="shared" si="0"/>
        <v>9.6821877309682183E-2</v>
      </c>
      <c r="F59" s="106"/>
      <c r="G59" s="104">
        <v>32</v>
      </c>
      <c r="H59" s="104">
        <v>302</v>
      </c>
      <c r="I59" s="141">
        <f t="shared" si="1"/>
        <v>0.10596026490066225</v>
      </c>
      <c r="J59" s="105"/>
      <c r="K59" s="131">
        <v>358</v>
      </c>
      <c r="L59" s="104">
        <v>2766</v>
      </c>
      <c r="M59" s="141">
        <f t="shared" si="2"/>
        <v>0.12942877801879971</v>
      </c>
      <c r="N59" s="106"/>
      <c r="O59" s="104">
        <v>521</v>
      </c>
      <c r="P59" s="104">
        <v>4421</v>
      </c>
      <c r="Q59" s="141">
        <f t="shared" si="3"/>
        <v>0.11784664103144085</v>
      </c>
      <c r="R59" s="106"/>
    </row>
    <row r="60" spans="1:18" ht="15" x14ac:dyDescent="0.25">
      <c r="A60" s="102"/>
      <c r="B60" s="103" t="s">
        <v>77</v>
      </c>
      <c r="C60" s="131">
        <v>136</v>
      </c>
      <c r="D60" s="104">
        <v>1353</v>
      </c>
      <c r="E60" s="141">
        <f t="shared" si="0"/>
        <v>0.10051736881005174</v>
      </c>
      <c r="F60" s="106"/>
      <c r="G60" s="104">
        <v>22</v>
      </c>
      <c r="H60" s="104">
        <v>302</v>
      </c>
      <c r="I60" s="141">
        <f t="shared" si="1"/>
        <v>7.2847682119205295E-2</v>
      </c>
      <c r="J60" s="105"/>
      <c r="K60" s="131">
        <v>267</v>
      </c>
      <c r="L60" s="104">
        <v>2766</v>
      </c>
      <c r="M60" s="141">
        <f t="shared" si="2"/>
        <v>9.6529284164859008E-2</v>
      </c>
      <c r="N60" s="106"/>
      <c r="O60" s="104">
        <v>425</v>
      </c>
      <c r="P60" s="104">
        <v>4421</v>
      </c>
      <c r="Q60" s="141">
        <f t="shared" si="3"/>
        <v>9.6132096810676318E-2</v>
      </c>
      <c r="R60" s="106"/>
    </row>
    <row r="61" spans="1:18" ht="15" x14ac:dyDescent="0.25">
      <c r="A61" s="102"/>
      <c r="B61" s="103" t="s">
        <v>78</v>
      </c>
      <c r="C61" s="131">
        <v>153</v>
      </c>
      <c r="D61" s="104">
        <v>1353</v>
      </c>
      <c r="E61" s="141">
        <f t="shared" si="0"/>
        <v>0.1130820399113082</v>
      </c>
      <c r="F61" s="106"/>
      <c r="G61" s="104">
        <v>46</v>
      </c>
      <c r="H61" s="104">
        <v>302</v>
      </c>
      <c r="I61" s="141">
        <f t="shared" si="1"/>
        <v>0.15231788079470199</v>
      </c>
      <c r="J61" s="105"/>
      <c r="K61" s="131">
        <v>272</v>
      </c>
      <c r="L61" s="104">
        <v>2766</v>
      </c>
      <c r="M61" s="141">
        <f t="shared" si="2"/>
        <v>9.8336948662328269E-2</v>
      </c>
      <c r="N61" s="106"/>
      <c r="O61" s="104">
        <v>471</v>
      </c>
      <c r="P61" s="104">
        <v>4421</v>
      </c>
      <c r="Q61" s="141">
        <f t="shared" si="3"/>
        <v>0.10653698258312599</v>
      </c>
      <c r="R61" s="106"/>
    </row>
    <row r="62" spans="1:18" ht="15" x14ac:dyDescent="0.25">
      <c r="A62" s="95" t="s">
        <v>309</v>
      </c>
      <c r="B62" s="96" t="s">
        <v>74</v>
      </c>
      <c r="C62" s="130">
        <v>601</v>
      </c>
      <c r="D62" s="97">
        <v>1313</v>
      </c>
      <c r="E62" s="123">
        <f t="shared" ref="E62:E73" si="7">C62/D62</f>
        <v>0.45773038842345776</v>
      </c>
      <c r="F62" s="99"/>
      <c r="G62" s="97">
        <v>142</v>
      </c>
      <c r="H62" s="97">
        <v>301</v>
      </c>
      <c r="I62" s="123">
        <f t="shared" ref="I62:I73" si="8">G62/H62</f>
        <v>0.47176079734219267</v>
      </c>
      <c r="J62" s="98"/>
      <c r="K62" s="130">
        <v>1407</v>
      </c>
      <c r="L62" s="97">
        <v>2751</v>
      </c>
      <c r="M62" s="123">
        <f t="shared" ref="M62:M73" si="9">K62/L62</f>
        <v>0.51145038167938928</v>
      </c>
      <c r="N62" s="99"/>
      <c r="O62" s="97">
        <v>2150</v>
      </c>
      <c r="P62" s="97">
        <v>4365</v>
      </c>
      <c r="Q62" s="123">
        <f t="shared" ref="Q62:Q73" si="10">O62/P62</f>
        <v>0.4925544100801833</v>
      </c>
      <c r="R62" s="99"/>
    </row>
    <row r="63" spans="1:18" ht="15" x14ac:dyDescent="0.25">
      <c r="A63" s="95"/>
      <c r="B63" s="96" t="s">
        <v>75</v>
      </c>
      <c r="C63" s="130">
        <v>391</v>
      </c>
      <c r="D63" s="97">
        <v>1313</v>
      </c>
      <c r="E63" s="123">
        <f t="shared" si="7"/>
        <v>0.2977913175932978</v>
      </c>
      <c r="F63" s="99"/>
      <c r="G63" s="97">
        <v>88</v>
      </c>
      <c r="H63" s="97">
        <v>301</v>
      </c>
      <c r="I63" s="123">
        <f t="shared" si="8"/>
        <v>0.29235880398671099</v>
      </c>
      <c r="J63" s="98"/>
      <c r="K63" s="130">
        <v>820</v>
      </c>
      <c r="L63" s="97">
        <v>2751</v>
      </c>
      <c r="M63" s="123">
        <f t="shared" si="9"/>
        <v>0.2980734278444202</v>
      </c>
      <c r="N63" s="99"/>
      <c r="O63" s="97">
        <v>1299</v>
      </c>
      <c r="P63" s="97">
        <v>4365</v>
      </c>
      <c r="Q63" s="123">
        <f t="shared" si="10"/>
        <v>0.29759450171821306</v>
      </c>
      <c r="R63" s="99"/>
    </row>
    <row r="64" spans="1:18" ht="15" x14ac:dyDescent="0.25">
      <c r="A64" s="95"/>
      <c r="B64" s="96" t="s">
        <v>76</v>
      </c>
      <c r="C64" s="130">
        <v>154</v>
      </c>
      <c r="D64" s="97">
        <v>1313</v>
      </c>
      <c r="E64" s="123">
        <f t="shared" si="7"/>
        <v>0.11728865194211729</v>
      </c>
      <c r="F64" s="99"/>
      <c r="G64" s="97">
        <v>27</v>
      </c>
      <c r="H64" s="97">
        <v>301</v>
      </c>
      <c r="I64" s="123">
        <f t="shared" si="8"/>
        <v>8.9700996677740868E-2</v>
      </c>
      <c r="J64" s="98"/>
      <c r="K64" s="130">
        <v>275</v>
      </c>
      <c r="L64" s="97">
        <v>2751</v>
      </c>
      <c r="M64" s="123">
        <f t="shared" si="9"/>
        <v>9.9963649581970196E-2</v>
      </c>
      <c r="N64" s="99"/>
      <c r="O64" s="97">
        <v>456</v>
      </c>
      <c r="P64" s="97">
        <v>4365</v>
      </c>
      <c r="Q64" s="123">
        <f t="shared" si="10"/>
        <v>0.10446735395189004</v>
      </c>
      <c r="R64" s="99"/>
    </row>
    <row r="65" spans="1:18" ht="15" x14ac:dyDescent="0.25">
      <c r="A65" s="95"/>
      <c r="B65" s="96" t="s">
        <v>77</v>
      </c>
      <c r="C65" s="130">
        <v>89</v>
      </c>
      <c r="D65" s="97">
        <v>1313</v>
      </c>
      <c r="E65" s="123">
        <f t="shared" si="7"/>
        <v>6.7783701447067787E-2</v>
      </c>
      <c r="F65" s="99"/>
      <c r="G65" s="97">
        <v>17</v>
      </c>
      <c r="H65" s="97">
        <v>301</v>
      </c>
      <c r="I65" s="123">
        <f t="shared" si="8"/>
        <v>5.647840531561462E-2</v>
      </c>
      <c r="J65" s="98"/>
      <c r="K65" s="130">
        <v>141</v>
      </c>
      <c r="L65" s="97">
        <v>2751</v>
      </c>
      <c r="M65" s="123">
        <f t="shared" si="9"/>
        <v>5.1254089422028352E-2</v>
      </c>
      <c r="N65" s="99"/>
      <c r="O65" s="97">
        <v>247</v>
      </c>
      <c r="P65" s="97">
        <v>4365</v>
      </c>
      <c r="Q65" s="123">
        <f t="shared" si="10"/>
        <v>5.6586483390607102E-2</v>
      </c>
      <c r="R65" s="99"/>
    </row>
    <row r="66" spans="1:18" ht="15" x14ac:dyDescent="0.25">
      <c r="A66" s="95"/>
      <c r="B66" s="96" t="s">
        <v>78</v>
      </c>
      <c r="C66" s="130">
        <v>78</v>
      </c>
      <c r="D66" s="97">
        <v>1313</v>
      </c>
      <c r="E66" s="123">
        <f t="shared" si="7"/>
        <v>5.9405940594059403E-2</v>
      </c>
      <c r="F66" s="99"/>
      <c r="G66" s="97">
        <v>27</v>
      </c>
      <c r="H66" s="97">
        <v>301</v>
      </c>
      <c r="I66" s="123">
        <f t="shared" si="8"/>
        <v>8.9700996677740868E-2</v>
      </c>
      <c r="J66" s="98"/>
      <c r="K66" s="130">
        <v>108</v>
      </c>
      <c r="L66" s="97">
        <v>2751</v>
      </c>
      <c r="M66" s="123">
        <f t="shared" si="9"/>
        <v>3.9258451472191931E-2</v>
      </c>
      <c r="N66" s="99"/>
      <c r="O66" s="97">
        <v>213</v>
      </c>
      <c r="P66" s="97">
        <v>4365</v>
      </c>
      <c r="Q66" s="123">
        <f t="shared" si="10"/>
        <v>4.8797250859106529E-2</v>
      </c>
      <c r="R66" s="99"/>
    </row>
    <row r="67" spans="1:18" x14ac:dyDescent="0.3">
      <c r="A67" s="102" t="s">
        <v>311</v>
      </c>
      <c r="B67" s="103" t="s">
        <v>303</v>
      </c>
      <c r="C67" s="131">
        <v>7300</v>
      </c>
      <c r="D67" s="104">
        <v>9298</v>
      </c>
      <c r="E67" s="141">
        <f t="shared" si="7"/>
        <v>0.78511507851150786</v>
      </c>
      <c r="F67" s="106"/>
      <c r="G67" s="104">
        <v>756</v>
      </c>
      <c r="H67" s="104">
        <v>1079</v>
      </c>
      <c r="I67" s="141">
        <f t="shared" si="8"/>
        <v>0.70064874884151995</v>
      </c>
      <c r="J67" s="105"/>
      <c r="K67" s="131">
        <v>2870</v>
      </c>
      <c r="L67" s="104">
        <v>5180</v>
      </c>
      <c r="M67" s="141">
        <f t="shared" si="9"/>
        <v>0.55405405405405406</v>
      </c>
      <c r="N67" s="106"/>
      <c r="O67" s="104">
        <v>10926</v>
      </c>
      <c r="P67" s="104">
        <v>15557</v>
      </c>
      <c r="Q67" s="141">
        <f t="shared" si="10"/>
        <v>0.7023204988108247</v>
      </c>
      <c r="R67" s="106"/>
    </row>
    <row r="68" spans="1:18" x14ac:dyDescent="0.3">
      <c r="A68" s="102"/>
      <c r="B68" s="103" t="s">
        <v>304</v>
      </c>
      <c r="C68" s="131">
        <v>1998</v>
      </c>
      <c r="D68" s="104">
        <v>9298</v>
      </c>
      <c r="E68" s="141">
        <f t="shared" si="7"/>
        <v>0.21488492148849214</v>
      </c>
      <c r="F68" s="106"/>
      <c r="G68" s="104">
        <v>323</v>
      </c>
      <c r="H68" s="104">
        <v>1079</v>
      </c>
      <c r="I68" s="141">
        <f t="shared" si="8"/>
        <v>0.29935125115848005</v>
      </c>
      <c r="J68" s="105"/>
      <c r="K68" s="131">
        <v>2310</v>
      </c>
      <c r="L68" s="104">
        <v>5180</v>
      </c>
      <c r="M68" s="141">
        <f t="shared" si="9"/>
        <v>0.44594594594594594</v>
      </c>
      <c r="N68" s="106"/>
      <c r="O68" s="104">
        <v>4631</v>
      </c>
      <c r="P68" s="104">
        <v>15557</v>
      </c>
      <c r="Q68" s="141">
        <f t="shared" si="10"/>
        <v>0.2976795011891753</v>
      </c>
      <c r="R68" s="106"/>
    </row>
    <row r="69" spans="1:18" x14ac:dyDescent="0.3">
      <c r="A69" s="95" t="s">
        <v>313</v>
      </c>
      <c r="B69" s="96" t="s">
        <v>314</v>
      </c>
      <c r="C69" s="271">
        <v>224</v>
      </c>
      <c r="D69" s="97">
        <v>2236</v>
      </c>
      <c r="E69" s="123">
        <f t="shared" si="7"/>
        <v>0.1001788908765653</v>
      </c>
      <c r="F69" s="264"/>
      <c r="G69" s="96">
        <v>40</v>
      </c>
      <c r="H69" s="97">
        <v>336</v>
      </c>
      <c r="I69" s="123">
        <f t="shared" si="8"/>
        <v>0.11904761904761904</v>
      </c>
      <c r="J69" s="22"/>
      <c r="K69" s="271">
        <v>270</v>
      </c>
      <c r="L69" s="97">
        <v>2459</v>
      </c>
      <c r="M69" s="123">
        <f t="shared" si="9"/>
        <v>0.10980073200488004</v>
      </c>
      <c r="N69" s="264"/>
      <c r="O69" s="96">
        <v>534</v>
      </c>
      <c r="P69" s="97">
        <v>5031</v>
      </c>
      <c r="Q69" s="123">
        <f t="shared" si="10"/>
        <v>0.10614192009540847</v>
      </c>
      <c r="R69" s="264"/>
    </row>
    <row r="70" spans="1:18" x14ac:dyDescent="0.3">
      <c r="A70" s="95"/>
      <c r="B70" s="96" t="s">
        <v>315</v>
      </c>
      <c r="C70" s="271">
        <v>279</v>
      </c>
      <c r="D70" s="97">
        <v>2236</v>
      </c>
      <c r="E70" s="123">
        <f t="shared" si="7"/>
        <v>0.12477638640429338</v>
      </c>
      <c r="F70" s="264"/>
      <c r="G70" s="96">
        <v>41</v>
      </c>
      <c r="H70" s="97">
        <v>336</v>
      </c>
      <c r="I70" s="123">
        <f t="shared" si="8"/>
        <v>0.12202380952380952</v>
      </c>
      <c r="J70" s="22"/>
      <c r="K70" s="271">
        <v>297</v>
      </c>
      <c r="L70" s="97">
        <v>2459</v>
      </c>
      <c r="M70" s="123">
        <f t="shared" si="9"/>
        <v>0.12078080520536803</v>
      </c>
      <c r="N70" s="264"/>
      <c r="O70" s="96">
        <v>617</v>
      </c>
      <c r="P70" s="97">
        <v>5031</v>
      </c>
      <c r="Q70" s="123">
        <f t="shared" si="10"/>
        <v>0.12263963426754125</v>
      </c>
      <c r="R70" s="264"/>
    </row>
    <row r="71" spans="1:18" x14ac:dyDescent="0.3">
      <c r="A71" s="95"/>
      <c r="B71" s="96" t="s">
        <v>316</v>
      </c>
      <c r="C71" s="271">
        <v>188</v>
      </c>
      <c r="D71" s="97">
        <v>2236</v>
      </c>
      <c r="E71" s="123">
        <f t="shared" si="7"/>
        <v>8.4078711985688726E-2</v>
      </c>
      <c r="F71" s="264"/>
      <c r="G71" s="96">
        <v>26</v>
      </c>
      <c r="H71" s="97">
        <v>336</v>
      </c>
      <c r="I71" s="123">
        <f t="shared" si="8"/>
        <v>7.7380952380952384E-2</v>
      </c>
      <c r="J71" s="22"/>
      <c r="K71" s="271">
        <v>229</v>
      </c>
      <c r="L71" s="97">
        <v>2459</v>
      </c>
      <c r="M71" s="123">
        <f t="shared" si="9"/>
        <v>9.3127287515250096E-2</v>
      </c>
      <c r="N71" s="264"/>
      <c r="O71" s="96">
        <v>443</v>
      </c>
      <c r="P71" s="97">
        <v>5031</v>
      </c>
      <c r="Q71" s="123">
        <f t="shared" si="10"/>
        <v>8.8054064798250842E-2</v>
      </c>
      <c r="R71" s="264"/>
    </row>
    <row r="72" spans="1:18" x14ac:dyDescent="0.3">
      <c r="A72" s="95"/>
      <c r="B72" s="96" t="s">
        <v>317</v>
      </c>
      <c r="C72" s="271">
        <v>86</v>
      </c>
      <c r="D72" s="97">
        <v>2236</v>
      </c>
      <c r="E72" s="123">
        <f t="shared" si="7"/>
        <v>3.8461538461538464E-2</v>
      </c>
      <c r="F72" s="264"/>
      <c r="G72" s="96">
        <v>21</v>
      </c>
      <c r="H72" s="97">
        <v>336</v>
      </c>
      <c r="I72" s="123">
        <f t="shared" si="8"/>
        <v>6.25E-2</v>
      </c>
      <c r="J72" s="22"/>
      <c r="K72" s="271">
        <v>137</v>
      </c>
      <c r="L72" s="97">
        <v>2459</v>
      </c>
      <c r="M72" s="123">
        <f t="shared" si="9"/>
        <v>5.5713704758031724E-2</v>
      </c>
      <c r="N72" s="264"/>
      <c r="O72" s="96">
        <v>244</v>
      </c>
      <c r="P72" s="97">
        <v>5031</v>
      </c>
      <c r="Q72" s="123">
        <f t="shared" si="10"/>
        <v>4.8499304313257802E-2</v>
      </c>
      <c r="R72" s="264"/>
    </row>
    <row r="73" spans="1:18" x14ac:dyDescent="0.3">
      <c r="A73" s="265"/>
      <c r="B73" s="266" t="s">
        <v>318</v>
      </c>
      <c r="C73" s="272">
        <v>1459</v>
      </c>
      <c r="D73" s="100">
        <v>2236</v>
      </c>
      <c r="E73" s="132">
        <f t="shared" si="7"/>
        <v>0.6525044722719141</v>
      </c>
      <c r="F73" s="268"/>
      <c r="G73" s="266">
        <v>208</v>
      </c>
      <c r="H73" s="100">
        <v>336</v>
      </c>
      <c r="I73" s="132">
        <f t="shared" si="8"/>
        <v>0.61904761904761907</v>
      </c>
      <c r="J73" s="267"/>
      <c r="K73" s="272">
        <v>1526</v>
      </c>
      <c r="L73" s="100">
        <v>2459</v>
      </c>
      <c r="M73" s="132">
        <f t="shared" si="9"/>
        <v>0.62057747051647016</v>
      </c>
      <c r="N73" s="268"/>
      <c r="O73" s="266">
        <v>3193</v>
      </c>
      <c r="P73" s="100">
        <v>5031</v>
      </c>
      <c r="Q73" s="132">
        <f t="shared" si="10"/>
        <v>0.6346650765255416</v>
      </c>
      <c r="R73" s="268"/>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39997558519241921"/>
    <pageSetUpPr fitToPage="1"/>
  </sheetPr>
  <dimension ref="A1:W86"/>
  <sheetViews>
    <sheetView showGridLines="0" zoomScale="93" zoomScaleNormal="93" zoomScalePageLayoutView="96" workbookViewId="0">
      <selection activeCell="O17" sqref="O17"/>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2" width="18.6640625" style="23" customWidth="1"/>
    <col min="13" max="13" width="1.44140625" style="23" customWidth="1"/>
    <col min="14" max="22" width="8.88671875" style="23"/>
    <col min="23" max="23" width="3.88671875" style="23" customWidth="1"/>
    <col min="24" max="256" width="8.886718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44140625" style="23" customWidth="1"/>
    <col min="270" max="278" width="8.88671875" style="23"/>
    <col min="279" max="279" width="3.88671875" style="23" customWidth="1"/>
    <col min="280" max="512" width="8.886718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44140625" style="23" customWidth="1"/>
    <col min="526" max="534" width="8.88671875" style="23"/>
    <col min="535" max="535" width="3.88671875" style="23" customWidth="1"/>
    <col min="536" max="768" width="8.886718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44140625" style="23" customWidth="1"/>
    <col min="782" max="790" width="8.88671875" style="23"/>
    <col min="791" max="791" width="3.88671875" style="23" customWidth="1"/>
    <col min="792" max="1024" width="8.886718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44140625" style="23" customWidth="1"/>
    <col min="1038" max="1046" width="8.88671875" style="23"/>
    <col min="1047" max="1047" width="3.88671875" style="23" customWidth="1"/>
    <col min="1048" max="1280" width="8.886718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44140625" style="23" customWidth="1"/>
    <col min="1294" max="1302" width="8.88671875" style="23"/>
    <col min="1303" max="1303" width="3.88671875" style="23" customWidth="1"/>
    <col min="1304" max="1536" width="8.886718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44140625" style="23" customWidth="1"/>
    <col min="1550" max="1558" width="8.88671875" style="23"/>
    <col min="1559" max="1559" width="3.88671875" style="23" customWidth="1"/>
    <col min="1560" max="1792" width="8.886718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44140625" style="23" customWidth="1"/>
    <col min="1806" max="1814" width="8.88671875" style="23"/>
    <col min="1815" max="1815" width="3.88671875" style="23" customWidth="1"/>
    <col min="1816" max="2048" width="8.886718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44140625" style="23" customWidth="1"/>
    <col min="2062" max="2070" width="8.88671875" style="23"/>
    <col min="2071" max="2071" width="3.88671875" style="23" customWidth="1"/>
    <col min="2072" max="2304" width="8.886718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44140625" style="23" customWidth="1"/>
    <col min="2318" max="2326" width="8.88671875" style="23"/>
    <col min="2327" max="2327" width="3.88671875" style="23" customWidth="1"/>
    <col min="2328" max="2560" width="8.886718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44140625" style="23" customWidth="1"/>
    <col min="2574" max="2582" width="8.88671875" style="23"/>
    <col min="2583" max="2583" width="3.88671875" style="23" customWidth="1"/>
    <col min="2584" max="2816" width="8.886718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44140625" style="23" customWidth="1"/>
    <col min="2830" max="2838" width="8.88671875" style="23"/>
    <col min="2839" max="2839" width="3.88671875" style="23" customWidth="1"/>
    <col min="2840" max="3072" width="8.886718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44140625" style="23" customWidth="1"/>
    <col min="3086" max="3094" width="8.88671875" style="23"/>
    <col min="3095" max="3095" width="3.88671875" style="23" customWidth="1"/>
    <col min="3096" max="3328" width="8.886718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44140625" style="23" customWidth="1"/>
    <col min="3342" max="3350" width="8.88671875" style="23"/>
    <col min="3351" max="3351" width="3.88671875" style="23" customWidth="1"/>
    <col min="3352" max="3584" width="8.886718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44140625" style="23" customWidth="1"/>
    <col min="3598" max="3606" width="8.88671875" style="23"/>
    <col min="3607" max="3607" width="3.88671875" style="23" customWidth="1"/>
    <col min="3608" max="3840" width="8.886718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44140625" style="23" customWidth="1"/>
    <col min="3854" max="3862" width="8.88671875" style="23"/>
    <col min="3863" max="3863" width="3.88671875" style="23" customWidth="1"/>
    <col min="3864" max="4096" width="8.886718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44140625" style="23" customWidth="1"/>
    <col min="4110" max="4118" width="8.88671875" style="23"/>
    <col min="4119" max="4119" width="3.88671875" style="23" customWidth="1"/>
    <col min="4120" max="4352" width="8.886718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44140625" style="23" customWidth="1"/>
    <col min="4366" max="4374" width="8.88671875" style="23"/>
    <col min="4375" max="4375" width="3.88671875" style="23" customWidth="1"/>
    <col min="4376" max="4608" width="8.886718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44140625" style="23" customWidth="1"/>
    <col min="4622" max="4630" width="8.88671875" style="23"/>
    <col min="4631" max="4631" width="3.88671875" style="23" customWidth="1"/>
    <col min="4632" max="4864" width="8.886718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44140625" style="23" customWidth="1"/>
    <col min="4878" max="4886" width="8.88671875" style="23"/>
    <col min="4887" max="4887" width="3.88671875" style="23" customWidth="1"/>
    <col min="4888" max="5120" width="8.886718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44140625" style="23" customWidth="1"/>
    <col min="5134" max="5142" width="8.88671875" style="23"/>
    <col min="5143" max="5143" width="3.88671875" style="23" customWidth="1"/>
    <col min="5144" max="5376" width="8.886718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44140625" style="23" customWidth="1"/>
    <col min="5390" max="5398" width="8.88671875" style="23"/>
    <col min="5399" max="5399" width="3.88671875" style="23" customWidth="1"/>
    <col min="5400" max="5632" width="8.886718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44140625" style="23" customWidth="1"/>
    <col min="5646" max="5654" width="8.88671875" style="23"/>
    <col min="5655" max="5655" width="3.88671875" style="23" customWidth="1"/>
    <col min="5656" max="5888" width="8.886718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44140625" style="23" customWidth="1"/>
    <col min="5902" max="5910" width="8.88671875" style="23"/>
    <col min="5911" max="5911" width="3.88671875" style="23" customWidth="1"/>
    <col min="5912" max="6144" width="8.886718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44140625" style="23" customWidth="1"/>
    <col min="6158" max="6166" width="8.88671875" style="23"/>
    <col min="6167" max="6167" width="3.88671875" style="23" customWidth="1"/>
    <col min="6168" max="6400" width="8.886718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44140625" style="23" customWidth="1"/>
    <col min="6414" max="6422" width="8.88671875" style="23"/>
    <col min="6423" max="6423" width="3.88671875" style="23" customWidth="1"/>
    <col min="6424" max="6656" width="8.886718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44140625" style="23" customWidth="1"/>
    <col min="6670" max="6678" width="8.88671875" style="23"/>
    <col min="6679" max="6679" width="3.88671875" style="23" customWidth="1"/>
    <col min="6680" max="6912" width="8.886718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44140625" style="23" customWidth="1"/>
    <col min="6926" max="6934" width="8.88671875" style="23"/>
    <col min="6935" max="6935" width="3.88671875" style="23" customWidth="1"/>
    <col min="6936" max="7168" width="8.886718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44140625" style="23" customWidth="1"/>
    <col min="7182" max="7190" width="8.88671875" style="23"/>
    <col min="7191" max="7191" width="3.88671875" style="23" customWidth="1"/>
    <col min="7192" max="7424" width="8.886718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44140625" style="23" customWidth="1"/>
    <col min="7438" max="7446" width="8.88671875" style="23"/>
    <col min="7447" max="7447" width="3.88671875" style="23" customWidth="1"/>
    <col min="7448" max="7680" width="8.886718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44140625" style="23" customWidth="1"/>
    <col min="7694" max="7702" width="8.88671875" style="23"/>
    <col min="7703" max="7703" width="3.88671875" style="23" customWidth="1"/>
    <col min="7704" max="7936" width="8.886718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44140625" style="23" customWidth="1"/>
    <col min="7950" max="7958" width="8.88671875" style="23"/>
    <col min="7959" max="7959" width="3.88671875" style="23" customWidth="1"/>
    <col min="7960" max="8192" width="8.886718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44140625" style="23" customWidth="1"/>
    <col min="8206" max="8214" width="8.88671875" style="23"/>
    <col min="8215" max="8215" width="3.88671875" style="23" customWidth="1"/>
    <col min="8216" max="8448" width="8.886718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44140625" style="23" customWidth="1"/>
    <col min="8462" max="8470" width="8.88671875" style="23"/>
    <col min="8471" max="8471" width="3.88671875" style="23" customWidth="1"/>
    <col min="8472" max="8704" width="8.886718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44140625" style="23" customWidth="1"/>
    <col min="8718" max="8726" width="8.88671875" style="23"/>
    <col min="8727" max="8727" width="3.88671875" style="23" customWidth="1"/>
    <col min="8728" max="8960" width="8.886718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44140625" style="23" customWidth="1"/>
    <col min="8974" max="8982" width="8.88671875" style="23"/>
    <col min="8983" max="8983" width="3.88671875" style="23" customWidth="1"/>
    <col min="8984" max="9216" width="8.886718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44140625" style="23" customWidth="1"/>
    <col min="9230" max="9238" width="8.88671875" style="23"/>
    <col min="9239" max="9239" width="3.88671875" style="23" customWidth="1"/>
    <col min="9240" max="9472" width="8.886718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44140625" style="23" customWidth="1"/>
    <col min="9486" max="9494" width="8.88671875" style="23"/>
    <col min="9495" max="9495" width="3.88671875" style="23" customWidth="1"/>
    <col min="9496" max="9728" width="8.886718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44140625" style="23" customWidth="1"/>
    <col min="9742" max="9750" width="8.88671875" style="23"/>
    <col min="9751" max="9751" width="3.88671875" style="23" customWidth="1"/>
    <col min="9752" max="9984" width="8.886718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44140625" style="23" customWidth="1"/>
    <col min="9998" max="10006" width="8.88671875" style="23"/>
    <col min="10007" max="10007" width="3.88671875" style="23" customWidth="1"/>
    <col min="10008" max="10240" width="8.886718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44140625" style="23" customWidth="1"/>
    <col min="10254" max="10262" width="8.88671875" style="23"/>
    <col min="10263" max="10263" width="3.88671875" style="23" customWidth="1"/>
    <col min="10264" max="10496" width="8.886718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44140625" style="23" customWidth="1"/>
    <col min="10510" max="10518" width="8.88671875" style="23"/>
    <col min="10519" max="10519" width="3.88671875" style="23" customWidth="1"/>
    <col min="10520" max="10752" width="8.886718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44140625" style="23" customWidth="1"/>
    <col min="10766" max="10774" width="8.88671875" style="23"/>
    <col min="10775" max="10775" width="3.88671875" style="23" customWidth="1"/>
    <col min="10776" max="11008" width="8.886718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44140625" style="23" customWidth="1"/>
    <col min="11022" max="11030" width="8.88671875" style="23"/>
    <col min="11031" max="11031" width="3.88671875" style="23" customWidth="1"/>
    <col min="11032" max="11264" width="8.886718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44140625" style="23" customWidth="1"/>
    <col min="11278" max="11286" width="8.88671875" style="23"/>
    <col min="11287" max="11287" width="3.88671875" style="23" customWidth="1"/>
    <col min="11288" max="11520" width="8.886718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44140625" style="23" customWidth="1"/>
    <col min="11534" max="11542" width="8.88671875" style="23"/>
    <col min="11543" max="11543" width="3.88671875" style="23" customWidth="1"/>
    <col min="11544" max="11776" width="8.886718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44140625" style="23" customWidth="1"/>
    <col min="11790" max="11798" width="8.88671875" style="23"/>
    <col min="11799" max="11799" width="3.88671875" style="23" customWidth="1"/>
    <col min="11800" max="12032" width="8.886718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44140625" style="23" customWidth="1"/>
    <col min="12046" max="12054" width="8.88671875" style="23"/>
    <col min="12055" max="12055" width="3.88671875" style="23" customWidth="1"/>
    <col min="12056" max="12288" width="8.886718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44140625" style="23" customWidth="1"/>
    <col min="12302" max="12310" width="8.88671875" style="23"/>
    <col min="12311" max="12311" width="3.88671875" style="23" customWidth="1"/>
    <col min="12312" max="12544" width="8.886718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44140625" style="23" customWidth="1"/>
    <col min="12558" max="12566" width="8.88671875" style="23"/>
    <col min="12567" max="12567" width="3.88671875" style="23" customWidth="1"/>
    <col min="12568" max="12800" width="8.886718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44140625" style="23" customWidth="1"/>
    <col min="12814" max="12822" width="8.88671875" style="23"/>
    <col min="12823" max="12823" width="3.88671875" style="23" customWidth="1"/>
    <col min="12824" max="13056" width="8.886718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44140625" style="23" customWidth="1"/>
    <col min="13070" max="13078" width="8.88671875" style="23"/>
    <col min="13079" max="13079" width="3.88671875" style="23" customWidth="1"/>
    <col min="13080" max="13312" width="8.886718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44140625" style="23" customWidth="1"/>
    <col min="13326" max="13334" width="8.88671875" style="23"/>
    <col min="13335" max="13335" width="3.88671875" style="23" customWidth="1"/>
    <col min="13336" max="13568" width="8.886718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44140625" style="23" customWidth="1"/>
    <col min="13582" max="13590" width="8.88671875" style="23"/>
    <col min="13591" max="13591" width="3.88671875" style="23" customWidth="1"/>
    <col min="13592" max="13824" width="8.886718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44140625" style="23" customWidth="1"/>
    <col min="13838" max="13846" width="8.88671875" style="23"/>
    <col min="13847" max="13847" width="3.88671875" style="23" customWidth="1"/>
    <col min="13848" max="14080" width="8.886718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44140625" style="23" customWidth="1"/>
    <col min="14094" max="14102" width="8.88671875" style="23"/>
    <col min="14103" max="14103" width="3.88671875" style="23" customWidth="1"/>
    <col min="14104" max="14336" width="8.886718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44140625" style="23" customWidth="1"/>
    <col min="14350" max="14358" width="8.88671875" style="23"/>
    <col min="14359" max="14359" width="3.88671875" style="23" customWidth="1"/>
    <col min="14360" max="14592" width="8.886718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44140625" style="23" customWidth="1"/>
    <col min="14606" max="14614" width="8.88671875" style="23"/>
    <col min="14615" max="14615" width="3.88671875" style="23" customWidth="1"/>
    <col min="14616" max="14848" width="8.886718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44140625" style="23" customWidth="1"/>
    <col min="14862" max="14870" width="8.88671875" style="23"/>
    <col min="14871" max="14871" width="3.88671875" style="23" customWidth="1"/>
    <col min="14872" max="15104" width="8.886718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44140625" style="23" customWidth="1"/>
    <col min="15118" max="15126" width="8.88671875" style="23"/>
    <col min="15127" max="15127" width="3.88671875" style="23" customWidth="1"/>
    <col min="15128" max="15360" width="8.886718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44140625" style="23" customWidth="1"/>
    <col min="15374" max="15382" width="8.88671875" style="23"/>
    <col min="15383" max="15383" width="3.88671875" style="23" customWidth="1"/>
    <col min="15384" max="15616" width="8.886718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44140625" style="23" customWidth="1"/>
    <col min="15630" max="15638" width="8.88671875" style="23"/>
    <col min="15639" max="15639" width="3.88671875" style="23" customWidth="1"/>
    <col min="15640" max="15872" width="8.886718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44140625" style="23" customWidth="1"/>
    <col min="15886" max="15894" width="8.88671875" style="23"/>
    <col min="15895" max="15895" width="3.88671875" style="23" customWidth="1"/>
    <col min="15896" max="16128" width="8.886718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44140625" style="23" customWidth="1"/>
    <col min="16142" max="16150" width="8.88671875" style="23"/>
    <col min="16151" max="16151" width="3.88671875" style="23" customWidth="1"/>
    <col min="16152" max="16384" width="8.886718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503</v>
      </c>
      <c r="C2" s="232"/>
      <c r="D2" s="232"/>
      <c r="E2" s="235"/>
      <c r="F2" s="553" t="s">
        <v>517</v>
      </c>
      <c r="G2" s="70" t="s">
        <v>67</v>
      </c>
      <c r="H2" s="70" t="s">
        <v>438</v>
      </c>
      <c r="I2" s="12"/>
      <c r="J2" s="70" t="s">
        <v>68</v>
      </c>
      <c r="K2" s="751" t="s">
        <v>21</v>
      </c>
      <c r="L2" s="751"/>
      <c r="M2" s="90"/>
      <c r="N2" s="90"/>
      <c r="O2" s="90"/>
      <c r="W2" s="88"/>
    </row>
    <row r="3" spans="1:23" s="88" customFormat="1" ht="11.25" customHeight="1" x14ac:dyDescent="0.3">
      <c r="B3" s="2"/>
      <c r="C3" s="510"/>
      <c r="D3" s="510"/>
      <c r="E3" s="510"/>
      <c r="F3" s="510"/>
      <c r="G3" s="510"/>
      <c r="H3" s="510"/>
      <c r="I3" s="510"/>
      <c r="J3" s="510"/>
      <c r="K3" s="3"/>
      <c r="L3" s="3"/>
      <c r="M3" s="143"/>
      <c r="N3" s="143"/>
      <c r="O3" s="143"/>
    </row>
    <row r="4" spans="1:23" s="88" customFormat="1" ht="21.75" customHeight="1" x14ac:dyDescent="0.3">
      <c r="B4" s="749" t="s">
        <v>94</v>
      </c>
      <c r="C4" s="749"/>
      <c r="D4" s="749"/>
      <c r="E4" s="749"/>
      <c r="F4" s="749"/>
      <c r="G4" s="749"/>
      <c r="H4" s="749"/>
      <c r="I4" s="749"/>
      <c r="J4" s="749"/>
      <c r="K4" s="749"/>
      <c r="L4" s="749"/>
      <c r="M4" s="143"/>
      <c r="N4" s="143"/>
      <c r="O4" s="143"/>
    </row>
    <row r="5" spans="1:23" s="510" customFormat="1" ht="21" customHeight="1" x14ac:dyDescent="0.35">
      <c r="A5" s="6"/>
      <c r="B5" s="513" t="s">
        <v>494</v>
      </c>
      <c r="C5" s="514"/>
      <c r="D5" s="514"/>
      <c r="E5" s="514"/>
      <c r="F5" s="514"/>
      <c r="G5" s="514"/>
      <c r="H5" s="514"/>
      <c r="I5" s="514"/>
      <c r="J5" s="514"/>
      <c r="K5" s="750" t="s">
        <v>364</v>
      </c>
      <c r="L5" s="750"/>
      <c r="M5" s="750"/>
      <c r="N5" s="3"/>
      <c r="O5" s="3"/>
      <c r="W5" s="6"/>
    </row>
    <row r="6" spans="1:23" s="510" customFormat="1" ht="20.25" customHeight="1" x14ac:dyDescent="0.25">
      <c r="A6" s="6"/>
      <c r="B6" s="91"/>
      <c r="K6" s="3"/>
      <c r="L6" s="3"/>
      <c r="M6" s="3"/>
      <c r="N6" s="3"/>
      <c r="O6" s="3"/>
      <c r="W6" s="6"/>
    </row>
    <row r="7" spans="1:23" s="510" customFormat="1" ht="15.75" customHeight="1" x14ac:dyDescent="0.25">
      <c r="A7" s="6"/>
      <c r="B7" s="91"/>
      <c r="K7" s="3"/>
      <c r="L7" s="3"/>
      <c r="M7" s="3"/>
      <c r="N7" s="3"/>
      <c r="O7" s="3"/>
      <c r="W7" s="6"/>
    </row>
    <row r="8" spans="1:23" s="510" customFormat="1" ht="15.75" customHeight="1" x14ac:dyDescent="0.25">
      <c r="A8" s="6"/>
      <c r="B8" s="91"/>
      <c r="K8" s="3"/>
      <c r="L8" s="3"/>
      <c r="M8" s="3"/>
      <c r="N8" s="3"/>
      <c r="O8" s="3"/>
      <c r="W8" s="6"/>
    </row>
    <row r="9" spans="1:23" s="510" customFormat="1" ht="46.5" customHeight="1" x14ac:dyDescent="0.25">
      <c r="A9" s="6"/>
      <c r="B9" s="91"/>
      <c r="K9" s="3"/>
      <c r="L9" s="3"/>
      <c r="M9" s="3"/>
      <c r="N9" s="3"/>
      <c r="O9" s="3"/>
      <c r="W9" s="6"/>
    </row>
    <row r="10" spans="1:23" s="517" customFormat="1" ht="16.5" customHeight="1" x14ac:dyDescent="0.25">
      <c r="A10" s="6"/>
      <c r="B10" s="91"/>
      <c r="K10" s="3"/>
      <c r="L10" s="3"/>
      <c r="M10" s="3"/>
      <c r="N10" s="3"/>
      <c r="O10" s="3"/>
      <c r="W10" s="6"/>
    </row>
    <row r="11" spans="1:23" s="510" customFormat="1" ht="21" customHeight="1" x14ac:dyDescent="0.35">
      <c r="A11" s="6"/>
      <c r="B11" s="513" t="s">
        <v>442</v>
      </c>
      <c r="C11" s="514"/>
      <c r="D11" s="514"/>
      <c r="E11" s="514"/>
      <c r="F11" s="514"/>
      <c r="G11" s="514"/>
      <c r="H11" s="514"/>
      <c r="I11" s="514"/>
      <c r="J11" s="514"/>
      <c r="K11" s="750" t="s">
        <v>364</v>
      </c>
      <c r="L11" s="750"/>
      <c r="M11" s="750"/>
      <c r="N11" s="3"/>
      <c r="O11" s="3"/>
      <c r="W11" s="6"/>
    </row>
    <row r="12" spans="1:23" s="510" customFormat="1" ht="15" customHeight="1" x14ac:dyDescent="0.25">
      <c r="A12" s="6"/>
      <c r="K12" s="3"/>
      <c r="L12" s="3"/>
      <c r="M12" s="3"/>
      <c r="N12" s="3"/>
      <c r="O12" s="3"/>
      <c r="W12" s="6"/>
    </row>
    <row r="13" spans="1:23" s="510" customFormat="1" ht="15" customHeight="1" x14ac:dyDescent="0.25">
      <c r="A13" s="6"/>
      <c r="B13" s="23"/>
      <c r="C13" s="23"/>
      <c r="D13" s="23"/>
      <c r="K13" s="3"/>
      <c r="L13" s="3"/>
      <c r="M13" s="3"/>
      <c r="N13" s="3"/>
      <c r="O13" s="3"/>
      <c r="W13" s="6"/>
    </row>
    <row r="14" spans="1:23" s="510" customFormat="1" ht="15" customHeight="1" x14ac:dyDescent="0.25">
      <c r="A14" s="6"/>
      <c r="B14" s="502"/>
      <c r="C14" s="23"/>
      <c r="D14" s="23"/>
      <c r="K14" s="3"/>
      <c r="L14" s="3"/>
      <c r="M14" s="3"/>
      <c r="N14" s="3"/>
      <c r="O14" s="3"/>
      <c r="W14" s="6"/>
    </row>
    <row r="15" spans="1:23" s="510" customFormat="1" ht="15" customHeight="1" x14ac:dyDescent="0.25">
      <c r="A15" s="6"/>
      <c r="B15" s="502"/>
      <c r="C15" s="23"/>
      <c r="D15" s="23"/>
      <c r="J15" s="23"/>
      <c r="K15" s="3"/>
      <c r="L15" s="3"/>
      <c r="M15" s="3"/>
      <c r="N15" s="3"/>
      <c r="O15" s="3"/>
      <c r="W15" s="6"/>
    </row>
    <row r="16" spans="1:23" s="510" customFormat="1" ht="15" customHeight="1" x14ac:dyDescent="0.25">
      <c r="A16" s="6"/>
      <c r="B16" s="23"/>
      <c r="C16" s="23"/>
      <c r="D16" s="23"/>
      <c r="J16" s="23"/>
      <c r="K16" s="3"/>
      <c r="L16" s="3"/>
      <c r="M16" s="3"/>
      <c r="N16" s="3"/>
      <c r="O16" s="3"/>
      <c r="W16" s="6"/>
    </row>
    <row r="17" spans="1:23" s="510" customFormat="1" ht="15" customHeight="1" x14ac:dyDescent="0.25">
      <c r="A17" s="6"/>
      <c r="B17" s="504"/>
      <c r="C17" s="505"/>
      <c r="D17" s="505"/>
      <c r="J17" s="23"/>
      <c r="K17" s="3"/>
      <c r="L17" s="3"/>
      <c r="M17" s="3"/>
      <c r="N17" s="3"/>
      <c r="O17" s="3"/>
      <c r="W17" s="6"/>
    </row>
    <row r="18" spans="1:23" s="510" customFormat="1" ht="15" customHeight="1" x14ac:dyDescent="0.3">
      <c r="A18" s="6"/>
      <c r="B18" s="506"/>
      <c r="C18" s="507"/>
      <c r="D18" s="507"/>
      <c r="J18" s="23"/>
      <c r="K18" s="3"/>
      <c r="L18" s="3"/>
      <c r="M18" s="3"/>
      <c r="N18" s="3"/>
      <c r="O18" s="3"/>
      <c r="W18" s="6"/>
    </row>
    <row r="19" spans="1:23" s="510" customFormat="1" ht="15" customHeight="1" x14ac:dyDescent="0.3">
      <c r="A19" s="6"/>
      <c r="B19" s="506"/>
      <c r="C19" s="507"/>
      <c r="D19" s="507"/>
      <c r="J19" s="23"/>
      <c r="K19" s="3"/>
      <c r="L19" s="3"/>
      <c r="M19" s="3"/>
      <c r="N19" s="3"/>
      <c r="O19" s="3"/>
      <c r="W19" s="6"/>
    </row>
    <row r="20" spans="1:23" s="510" customFormat="1" ht="15" customHeight="1" x14ac:dyDescent="0.3">
      <c r="A20" s="6"/>
      <c r="B20" s="506"/>
      <c r="C20" s="507"/>
      <c r="D20" s="507"/>
      <c r="K20" s="3"/>
      <c r="L20" s="3"/>
      <c r="M20" s="3"/>
      <c r="N20" s="3"/>
      <c r="O20" s="3"/>
      <c r="W20" s="6"/>
    </row>
    <row r="21" spans="1:23" s="510" customFormat="1" ht="15" customHeight="1" x14ac:dyDescent="0.3">
      <c r="A21" s="6"/>
      <c r="B21" s="506"/>
      <c r="C21" s="507"/>
      <c r="D21" s="507"/>
      <c r="K21" s="3"/>
      <c r="L21" s="3"/>
      <c r="M21" s="3"/>
      <c r="N21" s="3"/>
      <c r="O21" s="3"/>
      <c r="W21" s="6"/>
    </row>
    <row r="22" spans="1:23" s="510" customFormat="1" ht="15" customHeight="1" x14ac:dyDescent="0.3">
      <c r="A22" s="6"/>
      <c r="B22" s="508"/>
      <c r="C22" s="507"/>
      <c r="D22" s="507"/>
      <c r="K22" s="3"/>
      <c r="L22" s="3"/>
      <c r="M22" s="3"/>
      <c r="N22" s="3"/>
      <c r="O22" s="3"/>
      <c r="W22" s="6"/>
    </row>
    <row r="23" spans="1:23" s="510" customFormat="1" ht="15" customHeight="1" x14ac:dyDescent="0.3">
      <c r="A23" s="6"/>
      <c r="B23" s="506"/>
      <c r="C23" s="507"/>
      <c r="D23" s="507"/>
      <c r="K23" s="3"/>
      <c r="L23" s="3"/>
      <c r="M23" s="3"/>
      <c r="N23" s="3"/>
      <c r="O23" s="3"/>
      <c r="W23" s="6"/>
    </row>
    <row r="24" spans="1:23" s="510" customFormat="1" ht="15" customHeight="1" x14ac:dyDescent="0.3">
      <c r="A24" s="6"/>
      <c r="B24" s="506"/>
      <c r="C24" s="507"/>
      <c r="D24" s="507"/>
      <c r="K24" s="3"/>
      <c r="L24" s="3"/>
      <c r="M24" s="3"/>
      <c r="N24" s="3"/>
      <c r="O24" s="3"/>
      <c r="W24" s="6"/>
    </row>
    <row r="25" spans="1:23" s="510" customFormat="1" ht="12.75" customHeight="1" x14ac:dyDescent="0.3">
      <c r="A25" s="6"/>
      <c r="B25" s="506"/>
      <c r="C25" s="509"/>
      <c r="D25" s="509"/>
      <c r="K25" s="3"/>
      <c r="L25" s="3"/>
      <c r="M25" s="3"/>
      <c r="N25" s="3"/>
      <c r="O25" s="3"/>
      <c r="W25" s="6"/>
    </row>
    <row r="26" spans="1:23" s="510" customFormat="1" ht="15" customHeight="1" x14ac:dyDescent="0.3">
      <c r="A26" s="6"/>
      <c r="B26" s="506"/>
      <c r="C26" s="507"/>
      <c r="D26" s="507"/>
      <c r="K26" s="3"/>
      <c r="L26" s="3"/>
      <c r="M26" s="3"/>
      <c r="N26" s="3"/>
      <c r="O26" s="3"/>
      <c r="W26" s="6"/>
    </row>
    <row r="27" spans="1:23" s="510" customFormat="1" ht="15" customHeight="1" x14ac:dyDescent="0.3">
      <c r="A27" s="6"/>
      <c r="B27" s="506"/>
      <c r="C27" s="507"/>
      <c r="D27" s="507"/>
      <c r="K27" s="3"/>
      <c r="L27" s="3"/>
      <c r="M27" s="3"/>
      <c r="N27" s="3"/>
      <c r="O27" s="3"/>
      <c r="W27" s="6"/>
    </row>
    <row r="28" spans="1:23" s="510" customFormat="1" ht="15" customHeight="1" x14ac:dyDescent="0.3">
      <c r="A28" s="6"/>
      <c r="B28" s="506"/>
      <c r="C28" s="507"/>
      <c r="D28" s="507"/>
      <c r="K28" s="3"/>
      <c r="L28" s="3"/>
      <c r="M28" s="3"/>
      <c r="N28" s="3"/>
      <c r="O28" s="3"/>
      <c r="W28" s="6"/>
    </row>
    <row r="29" spans="1:23" s="510" customFormat="1" ht="15" customHeight="1" x14ac:dyDescent="0.3">
      <c r="A29" s="6"/>
      <c r="K29" s="3"/>
      <c r="L29" s="3"/>
      <c r="M29" s="3"/>
      <c r="N29" s="3"/>
      <c r="O29" s="3"/>
      <c r="W29" s="6"/>
    </row>
    <row r="30" spans="1:23" ht="15" customHeight="1" x14ac:dyDescent="0.3">
      <c r="B30" s="6"/>
      <c r="C30" s="91"/>
      <c r="D30" s="510"/>
      <c r="E30" s="510"/>
      <c r="F30" s="510"/>
      <c r="G30" s="510"/>
      <c r="H30" s="510"/>
      <c r="I30" s="510"/>
      <c r="J30" s="510"/>
      <c r="K30" s="510"/>
      <c r="L30" s="3"/>
      <c r="M30" s="3"/>
    </row>
    <row r="31" spans="1:23" ht="15" customHeight="1" x14ac:dyDescent="0.3">
      <c r="B31" s="6"/>
      <c r="C31" s="91"/>
      <c r="D31" s="510"/>
      <c r="E31" s="510"/>
      <c r="F31" s="510"/>
      <c r="G31" s="510"/>
      <c r="H31" s="510"/>
      <c r="I31" s="510"/>
      <c r="J31" s="510"/>
      <c r="K31" s="510"/>
      <c r="L31" s="3"/>
      <c r="M31" s="3"/>
    </row>
    <row r="32" spans="1:23" ht="15" customHeight="1" x14ac:dyDescent="0.3">
      <c r="B32" s="6"/>
      <c r="C32" s="91"/>
      <c r="D32" s="510"/>
      <c r="E32" s="510"/>
      <c r="F32" s="510"/>
      <c r="G32" s="510"/>
      <c r="H32" s="510"/>
      <c r="I32" s="510"/>
      <c r="J32" s="510"/>
      <c r="K32" s="510"/>
      <c r="L32" s="3"/>
      <c r="M32" s="3"/>
    </row>
    <row r="33" spans="2:13" ht="15" customHeight="1" x14ac:dyDescent="0.3">
      <c r="B33" s="6"/>
      <c r="C33" s="91"/>
      <c r="D33" s="510"/>
      <c r="E33" s="510"/>
      <c r="F33" s="510"/>
      <c r="G33" s="510"/>
      <c r="H33" s="510"/>
      <c r="I33" s="510"/>
      <c r="J33" s="510"/>
      <c r="K33" s="510"/>
      <c r="L33" s="3"/>
      <c r="M33" s="3"/>
    </row>
    <row r="34" spans="2:13" ht="15" customHeight="1" x14ac:dyDescent="0.3"/>
    <row r="35" spans="2:13" ht="15" customHeight="1" x14ac:dyDescent="0.3"/>
    <row r="36" spans="2:13" ht="15" customHeight="1" x14ac:dyDescent="0.3"/>
    <row r="37" spans="2:13" ht="15" customHeight="1" x14ac:dyDescent="0.3"/>
    <row r="38" spans="2:13" ht="15" customHeight="1" x14ac:dyDescent="0.3"/>
    <row r="39" spans="2:13" ht="15" customHeight="1" x14ac:dyDescent="0.3"/>
    <row r="40" spans="2:13" ht="15" customHeight="1" x14ac:dyDescent="0.3"/>
    <row r="41" spans="2:13" ht="15" customHeight="1" x14ac:dyDescent="0.3"/>
    <row r="42" spans="2:13" ht="15" customHeight="1" x14ac:dyDescent="0.3"/>
    <row r="43" spans="2:13" ht="15" customHeight="1" x14ac:dyDescent="0.3"/>
    <row r="44" spans="2:13" ht="15" customHeight="1" x14ac:dyDescent="0.3"/>
    <row r="45" spans="2:13" ht="15" customHeight="1" x14ac:dyDescent="0.3"/>
    <row r="46" spans="2:13" ht="15" customHeight="1" x14ac:dyDescent="0.3"/>
    <row r="47" spans="2:13" ht="15" customHeight="1" x14ac:dyDescent="0.3"/>
    <row r="48" spans="2:13"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21" customHeight="1" x14ac:dyDescent="0.3"/>
    <row r="68" ht="19.5" customHeight="1" x14ac:dyDescent="0.3"/>
    <row r="69" ht="18" customHeight="1" x14ac:dyDescent="0.3"/>
    <row r="70" ht="15" customHeight="1" x14ac:dyDescent="0.3"/>
    <row r="71" ht="15" customHeight="1" x14ac:dyDescent="0.3"/>
    <row r="78" ht="15.75" customHeight="1" x14ac:dyDescent="0.3"/>
    <row r="86" ht="24.75" customHeight="1" x14ac:dyDescent="0.3"/>
  </sheetData>
  <sheetProtection password="CAAF" sheet="1" objects="1" scenarios="1"/>
  <mergeCells count="4">
    <mergeCell ref="B4:L4"/>
    <mergeCell ref="K11:M11"/>
    <mergeCell ref="K5:M5"/>
    <mergeCell ref="K2:L2"/>
  </mergeCells>
  <hyperlinks>
    <hyperlink ref="G2" location="Cover!A1" display="Cover page"/>
    <hyperlink ref="J2" location="Index!A1" display="Index"/>
    <hyperlink ref="K11" location="'Respondents'' comments_Model'!B2" tooltip="navigate to top of page" display="navigate to top of page"/>
    <hyperlink ref="K11:M11" location="'Challenges to quality of life_1'!B2" tooltip="navigate to top of page" display="navigate to top of page"/>
    <hyperlink ref="K5" location="'Respondents'' comments_Model'!B2" tooltip="navigate to top of page" display="navigate to top of page"/>
    <hyperlink ref="K5:M5" location="'Challenges to quality of life_1'!B2" tooltip="navigate to top of page" display="navigate to top of page"/>
    <hyperlink ref="B4" location="'DATA LIMITATIONS'!A1" display="Data limitations"/>
    <hyperlink ref="F2" location="'Challenges to quality of life_1'!Print_Area" tooltip="click link to set print area" display="PRINT"/>
    <hyperlink ref="H2" location="Introduction!A1" tooltip="Introduction" display="Introduction"/>
  </hyperlinks>
  <pageMargins left="0.11811023622047245" right="0.11811023622047245" top="0.15748031496062992" bottom="0.15748031496062992" header="0" footer="0"/>
  <pageSetup paperSize="9" scale="4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tint="0.39997558519241921"/>
    <pageSetUpPr fitToPage="1"/>
  </sheetPr>
  <dimension ref="A1:W97"/>
  <sheetViews>
    <sheetView showGridLines="0" zoomScale="93" zoomScaleNormal="93" zoomScalePageLayoutView="93" workbookViewId="0">
      <selection activeCell="O17" sqref="O17"/>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2" width="18.6640625" style="23" customWidth="1"/>
    <col min="13" max="13" width="1.44140625" style="23" customWidth="1"/>
    <col min="14" max="22" width="8.88671875" style="23"/>
    <col min="23" max="23" width="3.88671875" style="23" customWidth="1"/>
    <col min="24" max="256" width="8.886718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44140625" style="23" customWidth="1"/>
    <col min="270" max="278" width="8.88671875" style="23"/>
    <col min="279" max="279" width="3.88671875" style="23" customWidth="1"/>
    <col min="280" max="512" width="8.886718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44140625" style="23" customWidth="1"/>
    <col min="526" max="534" width="8.88671875" style="23"/>
    <col min="535" max="535" width="3.88671875" style="23" customWidth="1"/>
    <col min="536" max="768" width="8.886718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44140625" style="23" customWidth="1"/>
    <col min="782" max="790" width="8.88671875" style="23"/>
    <col min="791" max="791" width="3.88671875" style="23" customWidth="1"/>
    <col min="792" max="1024" width="8.886718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44140625" style="23" customWidth="1"/>
    <col min="1038" max="1046" width="8.88671875" style="23"/>
    <col min="1047" max="1047" width="3.88671875" style="23" customWidth="1"/>
    <col min="1048" max="1280" width="8.886718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44140625" style="23" customWidth="1"/>
    <col min="1294" max="1302" width="8.88671875" style="23"/>
    <col min="1303" max="1303" width="3.88671875" style="23" customWidth="1"/>
    <col min="1304" max="1536" width="8.886718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44140625" style="23" customWidth="1"/>
    <col min="1550" max="1558" width="8.88671875" style="23"/>
    <col min="1559" max="1559" width="3.88671875" style="23" customWidth="1"/>
    <col min="1560" max="1792" width="8.886718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44140625" style="23" customWidth="1"/>
    <col min="1806" max="1814" width="8.88671875" style="23"/>
    <col min="1815" max="1815" width="3.88671875" style="23" customWidth="1"/>
    <col min="1816" max="2048" width="8.886718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44140625" style="23" customWidth="1"/>
    <col min="2062" max="2070" width="8.88671875" style="23"/>
    <col min="2071" max="2071" width="3.88671875" style="23" customWidth="1"/>
    <col min="2072" max="2304" width="8.886718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44140625" style="23" customWidth="1"/>
    <col min="2318" max="2326" width="8.88671875" style="23"/>
    <col min="2327" max="2327" width="3.88671875" style="23" customWidth="1"/>
    <col min="2328" max="2560" width="8.886718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44140625" style="23" customWidth="1"/>
    <col min="2574" max="2582" width="8.88671875" style="23"/>
    <col min="2583" max="2583" width="3.88671875" style="23" customWidth="1"/>
    <col min="2584" max="2816" width="8.886718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44140625" style="23" customWidth="1"/>
    <col min="2830" max="2838" width="8.88671875" style="23"/>
    <col min="2839" max="2839" width="3.88671875" style="23" customWidth="1"/>
    <col min="2840" max="3072" width="8.886718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44140625" style="23" customWidth="1"/>
    <col min="3086" max="3094" width="8.88671875" style="23"/>
    <col min="3095" max="3095" width="3.88671875" style="23" customWidth="1"/>
    <col min="3096" max="3328" width="8.886718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44140625" style="23" customWidth="1"/>
    <col min="3342" max="3350" width="8.88671875" style="23"/>
    <col min="3351" max="3351" width="3.88671875" style="23" customWidth="1"/>
    <col min="3352" max="3584" width="8.886718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44140625" style="23" customWidth="1"/>
    <col min="3598" max="3606" width="8.88671875" style="23"/>
    <col min="3607" max="3607" width="3.88671875" style="23" customWidth="1"/>
    <col min="3608" max="3840" width="8.886718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44140625" style="23" customWidth="1"/>
    <col min="3854" max="3862" width="8.88671875" style="23"/>
    <col min="3863" max="3863" width="3.88671875" style="23" customWidth="1"/>
    <col min="3864" max="4096" width="8.886718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44140625" style="23" customWidth="1"/>
    <col min="4110" max="4118" width="8.88671875" style="23"/>
    <col min="4119" max="4119" width="3.88671875" style="23" customWidth="1"/>
    <col min="4120" max="4352" width="8.886718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44140625" style="23" customWidth="1"/>
    <col min="4366" max="4374" width="8.88671875" style="23"/>
    <col min="4375" max="4375" width="3.88671875" style="23" customWidth="1"/>
    <col min="4376" max="4608" width="8.886718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44140625" style="23" customWidth="1"/>
    <col min="4622" max="4630" width="8.88671875" style="23"/>
    <col min="4631" max="4631" width="3.88671875" style="23" customWidth="1"/>
    <col min="4632" max="4864" width="8.886718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44140625" style="23" customWidth="1"/>
    <col min="4878" max="4886" width="8.88671875" style="23"/>
    <col min="4887" max="4887" width="3.88671875" style="23" customWidth="1"/>
    <col min="4888" max="5120" width="8.886718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44140625" style="23" customWidth="1"/>
    <col min="5134" max="5142" width="8.88671875" style="23"/>
    <col min="5143" max="5143" width="3.88671875" style="23" customWidth="1"/>
    <col min="5144" max="5376" width="8.886718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44140625" style="23" customWidth="1"/>
    <col min="5390" max="5398" width="8.88671875" style="23"/>
    <col min="5399" max="5399" width="3.88671875" style="23" customWidth="1"/>
    <col min="5400" max="5632" width="8.886718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44140625" style="23" customWidth="1"/>
    <col min="5646" max="5654" width="8.88671875" style="23"/>
    <col min="5655" max="5655" width="3.88671875" style="23" customWidth="1"/>
    <col min="5656" max="5888" width="8.886718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44140625" style="23" customWidth="1"/>
    <col min="5902" max="5910" width="8.88671875" style="23"/>
    <col min="5911" max="5911" width="3.88671875" style="23" customWidth="1"/>
    <col min="5912" max="6144" width="8.886718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44140625" style="23" customWidth="1"/>
    <col min="6158" max="6166" width="8.88671875" style="23"/>
    <col min="6167" max="6167" width="3.88671875" style="23" customWidth="1"/>
    <col min="6168" max="6400" width="8.886718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44140625" style="23" customWidth="1"/>
    <col min="6414" max="6422" width="8.88671875" style="23"/>
    <col min="6423" max="6423" width="3.88671875" style="23" customWidth="1"/>
    <col min="6424" max="6656" width="8.886718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44140625" style="23" customWidth="1"/>
    <col min="6670" max="6678" width="8.88671875" style="23"/>
    <col min="6679" max="6679" width="3.88671875" style="23" customWidth="1"/>
    <col min="6680" max="6912" width="8.886718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44140625" style="23" customWidth="1"/>
    <col min="6926" max="6934" width="8.88671875" style="23"/>
    <col min="6935" max="6935" width="3.88671875" style="23" customWidth="1"/>
    <col min="6936" max="7168" width="8.886718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44140625" style="23" customWidth="1"/>
    <col min="7182" max="7190" width="8.88671875" style="23"/>
    <col min="7191" max="7191" width="3.88671875" style="23" customWidth="1"/>
    <col min="7192" max="7424" width="8.886718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44140625" style="23" customWidth="1"/>
    <col min="7438" max="7446" width="8.88671875" style="23"/>
    <col min="7447" max="7447" width="3.88671875" style="23" customWidth="1"/>
    <col min="7448" max="7680" width="8.886718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44140625" style="23" customWidth="1"/>
    <col min="7694" max="7702" width="8.88671875" style="23"/>
    <col min="7703" max="7703" width="3.88671875" style="23" customWidth="1"/>
    <col min="7704" max="7936" width="8.886718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44140625" style="23" customWidth="1"/>
    <col min="7950" max="7958" width="8.88671875" style="23"/>
    <col min="7959" max="7959" width="3.88671875" style="23" customWidth="1"/>
    <col min="7960" max="8192" width="8.886718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44140625" style="23" customWidth="1"/>
    <col min="8206" max="8214" width="8.88671875" style="23"/>
    <col min="8215" max="8215" width="3.88671875" style="23" customWidth="1"/>
    <col min="8216" max="8448" width="8.886718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44140625" style="23" customWidth="1"/>
    <col min="8462" max="8470" width="8.88671875" style="23"/>
    <col min="8471" max="8471" width="3.88671875" style="23" customWidth="1"/>
    <col min="8472" max="8704" width="8.886718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44140625" style="23" customWidth="1"/>
    <col min="8718" max="8726" width="8.88671875" style="23"/>
    <col min="8727" max="8727" width="3.88671875" style="23" customWidth="1"/>
    <col min="8728" max="8960" width="8.886718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44140625" style="23" customWidth="1"/>
    <col min="8974" max="8982" width="8.88671875" style="23"/>
    <col min="8983" max="8983" width="3.88671875" style="23" customWidth="1"/>
    <col min="8984" max="9216" width="8.886718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44140625" style="23" customWidth="1"/>
    <col min="9230" max="9238" width="8.88671875" style="23"/>
    <col min="9239" max="9239" width="3.88671875" style="23" customWidth="1"/>
    <col min="9240" max="9472" width="8.886718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44140625" style="23" customWidth="1"/>
    <col min="9486" max="9494" width="8.88671875" style="23"/>
    <col min="9495" max="9495" width="3.88671875" style="23" customWidth="1"/>
    <col min="9496" max="9728" width="8.886718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44140625" style="23" customWidth="1"/>
    <col min="9742" max="9750" width="8.88671875" style="23"/>
    <col min="9751" max="9751" width="3.88671875" style="23" customWidth="1"/>
    <col min="9752" max="9984" width="8.886718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44140625" style="23" customWidth="1"/>
    <col min="9998" max="10006" width="8.88671875" style="23"/>
    <col min="10007" max="10007" width="3.88671875" style="23" customWidth="1"/>
    <col min="10008" max="10240" width="8.886718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44140625" style="23" customWidth="1"/>
    <col min="10254" max="10262" width="8.88671875" style="23"/>
    <col min="10263" max="10263" width="3.88671875" style="23" customWidth="1"/>
    <col min="10264" max="10496" width="8.886718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44140625" style="23" customWidth="1"/>
    <col min="10510" max="10518" width="8.88671875" style="23"/>
    <col min="10519" max="10519" width="3.88671875" style="23" customWidth="1"/>
    <col min="10520" max="10752" width="8.886718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44140625" style="23" customWidth="1"/>
    <col min="10766" max="10774" width="8.88671875" style="23"/>
    <col min="10775" max="10775" width="3.88671875" style="23" customWidth="1"/>
    <col min="10776" max="11008" width="8.886718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44140625" style="23" customWidth="1"/>
    <col min="11022" max="11030" width="8.88671875" style="23"/>
    <col min="11031" max="11031" width="3.88671875" style="23" customWidth="1"/>
    <col min="11032" max="11264" width="8.886718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44140625" style="23" customWidth="1"/>
    <col min="11278" max="11286" width="8.88671875" style="23"/>
    <col min="11287" max="11287" width="3.88671875" style="23" customWidth="1"/>
    <col min="11288" max="11520" width="8.886718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44140625" style="23" customWidth="1"/>
    <col min="11534" max="11542" width="8.88671875" style="23"/>
    <col min="11543" max="11543" width="3.88671875" style="23" customWidth="1"/>
    <col min="11544" max="11776" width="8.886718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44140625" style="23" customWidth="1"/>
    <col min="11790" max="11798" width="8.88671875" style="23"/>
    <col min="11799" max="11799" width="3.88671875" style="23" customWidth="1"/>
    <col min="11800" max="12032" width="8.886718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44140625" style="23" customWidth="1"/>
    <col min="12046" max="12054" width="8.88671875" style="23"/>
    <col min="12055" max="12055" width="3.88671875" style="23" customWidth="1"/>
    <col min="12056" max="12288" width="8.886718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44140625" style="23" customWidth="1"/>
    <col min="12302" max="12310" width="8.88671875" style="23"/>
    <col min="12311" max="12311" width="3.88671875" style="23" customWidth="1"/>
    <col min="12312" max="12544" width="8.886718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44140625" style="23" customWidth="1"/>
    <col min="12558" max="12566" width="8.88671875" style="23"/>
    <col min="12567" max="12567" width="3.88671875" style="23" customWidth="1"/>
    <col min="12568" max="12800" width="8.886718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44140625" style="23" customWidth="1"/>
    <col min="12814" max="12822" width="8.88671875" style="23"/>
    <col min="12823" max="12823" width="3.88671875" style="23" customWidth="1"/>
    <col min="12824" max="13056" width="8.886718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44140625" style="23" customWidth="1"/>
    <col min="13070" max="13078" width="8.88671875" style="23"/>
    <col min="13079" max="13079" width="3.88671875" style="23" customWidth="1"/>
    <col min="13080" max="13312" width="8.886718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44140625" style="23" customWidth="1"/>
    <col min="13326" max="13334" width="8.88671875" style="23"/>
    <col min="13335" max="13335" width="3.88671875" style="23" customWidth="1"/>
    <col min="13336" max="13568" width="8.886718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44140625" style="23" customWidth="1"/>
    <col min="13582" max="13590" width="8.88671875" style="23"/>
    <col min="13591" max="13591" width="3.88671875" style="23" customWidth="1"/>
    <col min="13592" max="13824" width="8.886718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44140625" style="23" customWidth="1"/>
    <col min="13838" max="13846" width="8.88671875" style="23"/>
    <col min="13847" max="13847" width="3.88671875" style="23" customWidth="1"/>
    <col min="13848" max="14080" width="8.886718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44140625" style="23" customWidth="1"/>
    <col min="14094" max="14102" width="8.88671875" style="23"/>
    <col min="14103" max="14103" width="3.88671875" style="23" customWidth="1"/>
    <col min="14104" max="14336" width="8.886718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44140625" style="23" customWidth="1"/>
    <col min="14350" max="14358" width="8.88671875" style="23"/>
    <col min="14359" max="14359" width="3.88671875" style="23" customWidth="1"/>
    <col min="14360" max="14592" width="8.886718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44140625" style="23" customWidth="1"/>
    <col min="14606" max="14614" width="8.88671875" style="23"/>
    <col min="14615" max="14615" width="3.88671875" style="23" customWidth="1"/>
    <col min="14616" max="14848" width="8.886718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44140625" style="23" customWidth="1"/>
    <col min="14862" max="14870" width="8.88671875" style="23"/>
    <col min="14871" max="14871" width="3.88671875" style="23" customWidth="1"/>
    <col min="14872" max="15104" width="8.886718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44140625" style="23" customWidth="1"/>
    <col min="15118" max="15126" width="8.88671875" style="23"/>
    <col min="15127" max="15127" width="3.88671875" style="23" customWidth="1"/>
    <col min="15128" max="15360" width="8.886718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44140625" style="23" customWidth="1"/>
    <col min="15374" max="15382" width="8.88671875" style="23"/>
    <col min="15383" max="15383" width="3.88671875" style="23" customWidth="1"/>
    <col min="15384" max="15616" width="8.886718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44140625" style="23" customWidth="1"/>
    <col min="15630" max="15638" width="8.88671875" style="23"/>
    <col min="15639" max="15639" width="3.88671875" style="23" customWidth="1"/>
    <col min="15640" max="15872" width="8.886718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44140625" style="23" customWidth="1"/>
    <col min="15886" max="15894" width="8.88671875" style="23"/>
    <col min="15895" max="15895" width="3.88671875" style="23" customWidth="1"/>
    <col min="15896" max="16128" width="8.886718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44140625" style="23" customWidth="1"/>
    <col min="16142" max="16150" width="8.88671875" style="23"/>
    <col min="16151" max="16151" width="3.88671875" style="23" customWidth="1"/>
    <col min="16152" max="16384" width="8.886718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503</v>
      </c>
      <c r="C2" s="232"/>
      <c r="D2" s="232"/>
      <c r="E2" s="235"/>
      <c r="F2" s="553" t="s">
        <v>517</v>
      </c>
      <c r="G2" s="70" t="s">
        <v>67</v>
      </c>
      <c r="H2" s="70" t="s">
        <v>438</v>
      </c>
      <c r="I2" s="12"/>
      <c r="J2" s="70" t="s">
        <v>68</v>
      </c>
      <c r="K2" s="751" t="s">
        <v>21</v>
      </c>
      <c r="L2" s="751"/>
      <c r="M2" s="90"/>
      <c r="N2" s="90"/>
      <c r="O2" s="90"/>
      <c r="W2" s="88"/>
    </row>
    <row r="3" spans="1:23" s="88" customFormat="1" ht="6.75" customHeight="1" x14ac:dyDescent="0.3">
      <c r="B3" s="2"/>
      <c r="C3" s="510"/>
      <c r="D3" s="510"/>
      <c r="E3" s="510"/>
      <c r="F3" s="510"/>
      <c r="G3" s="510"/>
      <c r="H3" s="510"/>
      <c r="I3" s="510"/>
      <c r="J3" s="510"/>
      <c r="K3" s="3"/>
      <c r="L3" s="3"/>
      <c r="M3" s="143"/>
      <c r="N3" s="143"/>
      <c r="O3" s="143"/>
    </row>
    <row r="4" spans="1:23" s="88" customFormat="1" ht="21.75" customHeight="1" x14ac:dyDescent="0.3">
      <c r="B4" s="749" t="s">
        <v>94</v>
      </c>
      <c r="C4" s="749"/>
      <c r="D4" s="749"/>
      <c r="E4" s="749"/>
      <c r="F4" s="749"/>
      <c r="G4" s="749"/>
      <c r="H4" s="749"/>
      <c r="I4" s="749"/>
      <c r="J4" s="749"/>
      <c r="K4" s="749"/>
      <c r="L4" s="749"/>
      <c r="M4" s="143"/>
      <c r="N4" s="143"/>
      <c r="O4" s="143"/>
    </row>
    <row r="5" spans="1:23" s="510" customFormat="1" ht="21" customHeight="1" x14ac:dyDescent="0.35">
      <c r="A5" s="6"/>
      <c r="B5" s="513" t="s">
        <v>443</v>
      </c>
      <c r="C5" s="514"/>
      <c r="D5" s="514"/>
      <c r="E5" s="514"/>
      <c r="F5" s="514"/>
      <c r="G5" s="514"/>
      <c r="H5" s="514"/>
      <c r="I5" s="514"/>
      <c r="J5" s="514"/>
      <c r="K5" s="750" t="s">
        <v>364</v>
      </c>
      <c r="L5" s="750"/>
      <c r="M5" s="750"/>
      <c r="N5" s="3"/>
      <c r="O5" s="3"/>
      <c r="W5" s="6"/>
    </row>
    <row r="6" spans="1:23" s="510" customFormat="1" ht="17.25" customHeight="1" x14ac:dyDescent="0.25">
      <c r="A6" s="6"/>
      <c r="B6" s="91"/>
      <c r="K6" s="3"/>
      <c r="L6" s="3"/>
      <c r="M6" s="3"/>
      <c r="N6" s="3"/>
      <c r="O6" s="3"/>
      <c r="W6" s="6"/>
    </row>
    <row r="7" spans="1:23" s="510" customFormat="1" ht="17.25" customHeight="1" x14ac:dyDescent="0.25">
      <c r="A7" s="6"/>
      <c r="B7" s="91"/>
      <c r="K7" s="3"/>
      <c r="L7" s="3"/>
      <c r="M7" s="3"/>
      <c r="N7" s="3"/>
      <c r="O7" s="3"/>
      <c r="W7" s="6"/>
    </row>
    <row r="8" spans="1:23" s="510" customFormat="1" ht="30.75" customHeight="1" x14ac:dyDescent="0.25">
      <c r="A8" s="6"/>
      <c r="B8" s="91"/>
      <c r="K8" s="3"/>
      <c r="L8" s="3"/>
      <c r="M8" s="3"/>
      <c r="N8" s="3"/>
      <c r="O8" s="3"/>
      <c r="W8" s="6"/>
    </row>
    <row r="9" spans="1:23" ht="40.5" customHeight="1" x14ac:dyDescent="0.25"/>
    <row r="10" spans="1:23" s="510" customFormat="1" ht="21" customHeight="1" x14ac:dyDescent="0.35">
      <c r="A10" s="6"/>
      <c r="B10" s="513" t="s">
        <v>444</v>
      </c>
      <c r="C10" s="514"/>
      <c r="D10" s="514"/>
      <c r="E10" s="514"/>
      <c r="F10" s="514"/>
      <c r="G10" s="514"/>
      <c r="H10" s="514"/>
      <c r="I10" s="514"/>
      <c r="J10" s="514"/>
      <c r="K10" s="750" t="s">
        <v>364</v>
      </c>
      <c r="L10" s="750"/>
      <c r="M10" s="750"/>
      <c r="N10" s="3"/>
      <c r="O10" s="3"/>
      <c r="W10" s="6"/>
    </row>
    <row r="11" spans="1:23" s="510" customFormat="1" ht="15.75" customHeight="1" x14ac:dyDescent="0.25">
      <c r="A11" s="6"/>
      <c r="B11" s="91"/>
      <c r="K11" s="3"/>
      <c r="L11" s="3"/>
      <c r="M11" s="3"/>
      <c r="N11" s="3"/>
      <c r="O11" s="3"/>
      <c r="W11" s="6"/>
    </row>
    <row r="12" spans="1:23" s="510" customFormat="1" ht="15.75" customHeight="1" x14ac:dyDescent="0.25">
      <c r="A12" s="6"/>
      <c r="B12" s="91"/>
      <c r="K12" s="3"/>
      <c r="L12" s="3"/>
      <c r="M12" s="3"/>
      <c r="N12" s="3"/>
      <c r="O12" s="3"/>
      <c r="W12" s="6"/>
    </row>
    <row r="13" spans="1:23" s="510" customFormat="1" ht="15.75" customHeight="1" x14ac:dyDescent="0.25">
      <c r="A13" s="6"/>
      <c r="B13" s="91"/>
      <c r="K13" s="3"/>
      <c r="L13" s="3"/>
      <c r="M13" s="3"/>
      <c r="N13" s="3"/>
      <c r="O13" s="3"/>
      <c r="W13" s="6"/>
    </row>
    <row r="14" spans="1:23" s="510" customFormat="1" ht="15.75" customHeight="1" x14ac:dyDescent="0.25">
      <c r="A14" s="6"/>
      <c r="B14" s="91"/>
      <c r="K14" s="3"/>
      <c r="L14" s="3"/>
      <c r="M14" s="3"/>
      <c r="N14" s="3"/>
      <c r="O14" s="3"/>
      <c r="W14" s="6"/>
    </row>
    <row r="15" spans="1:23" s="510" customFormat="1" ht="15.75" customHeight="1" x14ac:dyDescent="0.25">
      <c r="A15" s="6"/>
      <c r="B15" s="91"/>
      <c r="K15" s="3"/>
      <c r="L15" s="3"/>
      <c r="M15" s="3"/>
      <c r="N15" s="3"/>
      <c r="O15" s="3"/>
      <c r="W15" s="6"/>
    </row>
    <row r="16" spans="1:23" s="510" customFormat="1" ht="15.75" customHeight="1" x14ac:dyDescent="0.25">
      <c r="A16" s="6"/>
      <c r="B16" s="91"/>
      <c r="K16" s="3"/>
      <c r="L16" s="3"/>
      <c r="M16" s="3"/>
      <c r="N16" s="3"/>
      <c r="O16" s="3"/>
      <c r="W16" s="6"/>
    </row>
    <row r="17" spans="1:23" s="510" customFormat="1" ht="15.75" customHeight="1" x14ac:dyDescent="0.3">
      <c r="A17" s="6"/>
      <c r="B17" s="91"/>
      <c r="K17" s="3"/>
      <c r="L17" s="3"/>
      <c r="M17" s="3"/>
      <c r="N17" s="3"/>
      <c r="O17" s="3"/>
      <c r="W17" s="6"/>
    </row>
    <row r="18" spans="1:23" s="510" customFormat="1" ht="15" customHeight="1" x14ac:dyDescent="0.3">
      <c r="A18" s="6"/>
      <c r="K18" s="3"/>
      <c r="L18" s="3"/>
      <c r="M18" s="3"/>
      <c r="N18" s="3"/>
      <c r="O18" s="3"/>
      <c r="W18" s="6"/>
    </row>
    <row r="19" spans="1:23" s="510" customFormat="1" ht="15" customHeight="1" x14ac:dyDescent="0.3">
      <c r="A19" s="6"/>
      <c r="B19" s="23"/>
      <c r="C19" s="23"/>
      <c r="D19" s="23"/>
      <c r="K19" s="3"/>
      <c r="L19" s="3"/>
      <c r="M19" s="3"/>
      <c r="N19" s="3"/>
      <c r="O19" s="3"/>
      <c r="W19" s="6"/>
    </row>
    <row r="20" spans="1:23" s="510" customFormat="1" ht="15" customHeight="1" x14ac:dyDescent="0.3">
      <c r="A20" s="6"/>
      <c r="B20" s="502"/>
      <c r="C20" s="23"/>
      <c r="D20" s="23"/>
      <c r="K20" s="3"/>
      <c r="L20" s="3"/>
      <c r="M20" s="3"/>
      <c r="N20" s="3"/>
      <c r="O20" s="3"/>
      <c r="W20" s="6"/>
    </row>
    <row r="21" spans="1:23" s="510" customFormat="1" ht="15" customHeight="1" x14ac:dyDescent="0.3">
      <c r="A21" s="6"/>
      <c r="B21" s="502"/>
      <c r="C21" s="23"/>
      <c r="D21" s="23"/>
      <c r="J21" s="23"/>
      <c r="K21" s="3"/>
      <c r="L21" s="3"/>
      <c r="M21" s="3"/>
      <c r="N21" s="3"/>
      <c r="O21" s="3"/>
      <c r="W21" s="6"/>
    </row>
    <row r="22" spans="1:23" s="510" customFormat="1" ht="15" customHeight="1" x14ac:dyDescent="0.3">
      <c r="A22" s="6"/>
      <c r="B22" s="23"/>
      <c r="C22" s="23"/>
      <c r="D22" s="23"/>
      <c r="J22" s="23"/>
      <c r="K22" s="3"/>
      <c r="L22" s="3"/>
      <c r="M22" s="3"/>
      <c r="N22" s="3"/>
      <c r="O22" s="3"/>
      <c r="W22" s="6"/>
    </row>
    <row r="23" spans="1:23" s="510" customFormat="1" ht="15" customHeight="1" x14ac:dyDescent="0.3">
      <c r="A23" s="6"/>
      <c r="B23" s="504"/>
      <c r="C23" s="505"/>
      <c r="D23" s="505"/>
      <c r="J23" s="23"/>
      <c r="K23" s="3"/>
      <c r="L23" s="3"/>
      <c r="M23" s="3"/>
      <c r="N23" s="3"/>
      <c r="O23" s="3"/>
      <c r="W23" s="6"/>
    </row>
    <row r="24" spans="1:23" s="510" customFormat="1" ht="15" customHeight="1" x14ac:dyDescent="0.3">
      <c r="A24" s="6"/>
      <c r="B24" s="506"/>
      <c r="C24" s="507"/>
      <c r="D24" s="507"/>
      <c r="J24" s="23"/>
      <c r="K24" s="3"/>
      <c r="L24" s="3"/>
      <c r="M24" s="3"/>
      <c r="N24" s="3"/>
      <c r="O24" s="3"/>
      <c r="W24" s="6"/>
    </row>
    <row r="25" spans="1:23" s="510" customFormat="1" ht="15" customHeight="1" x14ac:dyDescent="0.3">
      <c r="A25" s="6"/>
      <c r="B25" s="506"/>
      <c r="C25" s="507"/>
      <c r="D25" s="507"/>
      <c r="J25" s="23"/>
      <c r="K25" s="3"/>
      <c r="L25" s="3"/>
      <c r="M25" s="3"/>
      <c r="N25" s="3"/>
      <c r="O25" s="3"/>
      <c r="W25" s="6"/>
    </row>
    <row r="26" spans="1:23" s="510" customFormat="1" ht="15" customHeight="1" x14ac:dyDescent="0.3">
      <c r="A26" s="6"/>
      <c r="B26" s="506"/>
      <c r="C26" s="507"/>
      <c r="D26" s="507"/>
      <c r="K26" s="3"/>
      <c r="L26" s="3"/>
      <c r="M26" s="3"/>
      <c r="N26" s="3"/>
      <c r="O26" s="3"/>
      <c r="W26" s="6"/>
    </row>
    <row r="27" spans="1:23" s="510" customFormat="1" ht="15" customHeight="1" x14ac:dyDescent="0.3">
      <c r="A27" s="6"/>
      <c r="B27" s="506"/>
      <c r="C27" s="507"/>
      <c r="D27" s="507"/>
      <c r="K27" s="3"/>
      <c r="L27" s="3"/>
      <c r="M27" s="3"/>
      <c r="N27" s="3"/>
      <c r="O27" s="3"/>
      <c r="W27" s="6"/>
    </row>
    <row r="28" spans="1:23" s="510" customFormat="1" ht="15" customHeight="1" x14ac:dyDescent="0.3">
      <c r="A28" s="6"/>
      <c r="B28" s="508"/>
      <c r="C28" s="507"/>
      <c r="D28" s="507"/>
      <c r="K28" s="3"/>
      <c r="L28" s="3"/>
      <c r="M28" s="3"/>
      <c r="N28" s="3"/>
      <c r="O28" s="3"/>
      <c r="W28" s="6"/>
    </row>
    <row r="29" spans="1:23" s="510" customFormat="1" ht="15" customHeight="1" x14ac:dyDescent="0.3">
      <c r="A29" s="6"/>
      <c r="B29" s="506"/>
      <c r="C29" s="507"/>
      <c r="D29" s="507"/>
      <c r="K29" s="3"/>
      <c r="L29" s="3"/>
      <c r="M29" s="3"/>
      <c r="N29" s="3"/>
      <c r="O29" s="3"/>
      <c r="W29" s="6"/>
    </row>
    <row r="30" spans="1:23" s="510" customFormat="1" ht="15" customHeight="1" x14ac:dyDescent="0.3">
      <c r="A30" s="6"/>
      <c r="B30" s="506"/>
      <c r="C30" s="507"/>
      <c r="D30" s="507"/>
      <c r="K30" s="3"/>
      <c r="L30" s="3"/>
      <c r="M30" s="3"/>
      <c r="N30" s="3"/>
      <c r="O30" s="3"/>
      <c r="W30" s="6"/>
    </row>
    <row r="31" spans="1:23" s="510" customFormat="1" ht="12.75" customHeight="1" x14ac:dyDescent="0.3">
      <c r="A31" s="6"/>
      <c r="B31" s="506"/>
      <c r="C31" s="509"/>
      <c r="D31" s="509"/>
      <c r="K31" s="3"/>
      <c r="L31" s="3"/>
      <c r="M31" s="3"/>
      <c r="N31" s="3"/>
      <c r="O31" s="3"/>
      <c r="W31" s="6"/>
    </row>
    <row r="32" spans="1:23" s="510" customFormat="1" ht="15" customHeight="1" x14ac:dyDescent="0.3">
      <c r="A32" s="6"/>
      <c r="B32" s="506"/>
      <c r="C32" s="507"/>
      <c r="D32" s="507"/>
      <c r="K32" s="3"/>
      <c r="L32" s="3"/>
      <c r="M32" s="3"/>
      <c r="N32" s="3"/>
      <c r="O32" s="3"/>
      <c r="W32" s="6"/>
    </row>
    <row r="33" spans="1:23" s="510" customFormat="1" ht="15" customHeight="1" x14ac:dyDescent="0.3">
      <c r="A33" s="6"/>
      <c r="B33" s="506"/>
      <c r="C33" s="507"/>
      <c r="D33" s="507"/>
      <c r="K33" s="3"/>
      <c r="L33" s="3"/>
      <c r="M33" s="3"/>
      <c r="N33" s="3"/>
      <c r="O33" s="3"/>
      <c r="W33" s="6"/>
    </row>
    <row r="34" spans="1:23" s="510" customFormat="1" ht="15" customHeight="1" x14ac:dyDescent="0.3">
      <c r="A34" s="6"/>
      <c r="B34" s="506"/>
      <c r="C34" s="507"/>
      <c r="D34" s="507"/>
      <c r="K34" s="3"/>
      <c r="L34" s="3"/>
      <c r="M34" s="3"/>
      <c r="N34" s="3"/>
      <c r="O34" s="3"/>
      <c r="W34" s="6"/>
    </row>
    <row r="35" spans="1:23" s="510" customFormat="1" ht="15" customHeight="1" x14ac:dyDescent="0.3">
      <c r="A35" s="6"/>
      <c r="K35" s="3"/>
      <c r="L35" s="3"/>
      <c r="M35" s="3"/>
      <c r="N35" s="3"/>
      <c r="O35" s="3"/>
      <c r="W35" s="6"/>
    </row>
    <row r="36" spans="1:23" ht="15" customHeight="1" x14ac:dyDescent="0.3">
      <c r="B36" s="6"/>
      <c r="C36" s="91"/>
      <c r="D36" s="510"/>
      <c r="E36" s="510"/>
      <c r="F36" s="510"/>
      <c r="G36" s="510"/>
      <c r="H36" s="510"/>
      <c r="I36" s="510"/>
      <c r="J36" s="510"/>
      <c r="K36" s="510"/>
      <c r="L36" s="3"/>
      <c r="M36" s="3"/>
    </row>
    <row r="37" spans="1:23" ht="15" customHeight="1" x14ac:dyDescent="0.3">
      <c r="B37" s="6"/>
      <c r="C37" s="91"/>
      <c r="D37" s="510"/>
      <c r="E37" s="510"/>
      <c r="F37" s="510"/>
      <c r="G37" s="510"/>
      <c r="H37" s="510"/>
      <c r="I37" s="510"/>
      <c r="J37" s="510"/>
      <c r="K37" s="510"/>
      <c r="L37" s="3"/>
      <c r="M37" s="3"/>
    </row>
    <row r="38" spans="1:23" ht="15" customHeight="1" x14ac:dyDescent="0.3">
      <c r="B38" s="6"/>
      <c r="C38" s="91"/>
      <c r="D38" s="510"/>
      <c r="E38" s="510"/>
      <c r="F38" s="510"/>
      <c r="G38" s="510"/>
      <c r="H38" s="510"/>
      <c r="I38" s="510"/>
      <c r="J38" s="510"/>
      <c r="K38" s="510"/>
      <c r="L38" s="3"/>
      <c r="M38" s="3"/>
    </row>
    <row r="39" spans="1:23" ht="15" customHeight="1" x14ac:dyDescent="0.3">
      <c r="B39" s="6"/>
      <c r="C39" s="91"/>
      <c r="D39" s="510"/>
      <c r="E39" s="510"/>
      <c r="F39" s="510"/>
      <c r="G39" s="510"/>
      <c r="H39" s="510"/>
      <c r="I39" s="510"/>
      <c r="J39" s="510"/>
      <c r="K39" s="510"/>
      <c r="L39" s="3"/>
      <c r="M39" s="3"/>
    </row>
    <row r="40" spans="1:23" ht="15" customHeight="1" x14ac:dyDescent="0.3"/>
    <row r="41" spans="1:23" ht="15" customHeight="1" x14ac:dyDescent="0.3"/>
    <row r="42" spans="1:23" ht="15" customHeight="1" x14ac:dyDescent="0.3"/>
    <row r="43" spans="1:23" ht="15" customHeight="1" x14ac:dyDescent="0.3"/>
    <row r="44" spans="1:23" ht="15" customHeight="1" x14ac:dyDescent="0.3"/>
    <row r="45" spans="1:23" ht="15" customHeight="1" x14ac:dyDescent="0.3"/>
    <row r="46" spans="1:23" ht="15" customHeight="1" x14ac:dyDescent="0.3"/>
    <row r="47" spans="1:23" ht="15" customHeight="1" x14ac:dyDescent="0.3"/>
    <row r="48" spans="1:23"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9.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9" ht="15.75" customHeight="1" x14ac:dyDescent="0.3"/>
    <row r="97" ht="24.75" customHeight="1" x14ac:dyDescent="0.3"/>
  </sheetData>
  <sheetProtection password="CAAF" sheet="1" objects="1" scenarios="1"/>
  <mergeCells count="4">
    <mergeCell ref="B4:L4"/>
    <mergeCell ref="K5:M5"/>
    <mergeCell ref="K10:M10"/>
    <mergeCell ref="K2:L2"/>
  </mergeCells>
  <hyperlinks>
    <hyperlink ref="K5" location="'Respondents'' comments_Model'!B2" tooltip="navigate to top of page" display="navigate to top of page"/>
    <hyperlink ref="K5:M5" location="'Challenges to quality of life_2'!B2" tooltip="navigate to top of page" display="navigate to top of page"/>
    <hyperlink ref="K10" location="'Respondents'' comments_Model'!B2" tooltip="navigate to top of page" display="navigate to top of page"/>
    <hyperlink ref="K10:M10" location="'Challenges to quality of life_2'!B2" tooltip="navigate to top of page" display="navigate to top of page"/>
    <hyperlink ref="B4" location="'DATA LIMITATIONS'!A1" display="Data limitations"/>
    <hyperlink ref="G2" location="Cover!A1" display="Cover page"/>
    <hyperlink ref="J2" location="Index!A1" display="Index"/>
    <hyperlink ref="F2" location="'Challenges to quality of life_2'!Print_Area" tooltip="click link to set print area" display="PRINT"/>
    <hyperlink ref="H2" location="Introduction!A1" tooltip="Introduction" display="Introduction"/>
  </hyperlinks>
  <pageMargins left="0.11811023622047245" right="0.11811023622047245" top="0.15748031496062992" bottom="0.15748031496062992" header="0" footer="0"/>
  <pageSetup paperSize="9" scale="5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tint="0.39997558519241921"/>
    <pageSetUpPr fitToPage="1"/>
  </sheetPr>
  <dimension ref="A1:W88"/>
  <sheetViews>
    <sheetView showGridLines="0" zoomScale="86" zoomScaleNormal="86" workbookViewId="0">
      <selection activeCell="O17" sqref="O17"/>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2" width="18.6640625" style="23" customWidth="1"/>
    <col min="13" max="13" width="1.44140625" style="23" customWidth="1"/>
    <col min="14" max="22" width="8.88671875" style="23"/>
    <col min="23" max="23" width="3.88671875" style="23" customWidth="1"/>
    <col min="24" max="256" width="8.886718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44140625" style="23" customWidth="1"/>
    <col min="270" max="278" width="8.88671875" style="23"/>
    <col min="279" max="279" width="3.88671875" style="23" customWidth="1"/>
    <col min="280" max="512" width="8.886718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44140625" style="23" customWidth="1"/>
    <col min="526" max="534" width="8.88671875" style="23"/>
    <col min="535" max="535" width="3.88671875" style="23" customWidth="1"/>
    <col min="536" max="768" width="8.886718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44140625" style="23" customWidth="1"/>
    <col min="782" max="790" width="8.88671875" style="23"/>
    <col min="791" max="791" width="3.88671875" style="23" customWidth="1"/>
    <col min="792" max="1024" width="8.886718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44140625" style="23" customWidth="1"/>
    <col min="1038" max="1046" width="8.88671875" style="23"/>
    <col min="1047" max="1047" width="3.88671875" style="23" customWidth="1"/>
    <col min="1048" max="1280" width="8.886718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44140625" style="23" customWidth="1"/>
    <col min="1294" max="1302" width="8.88671875" style="23"/>
    <col min="1303" max="1303" width="3.88671875" style="23" customWidth="1"/>
    <col min="1304" max="1536" width="8.886718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44140625" style="23" customWidth="1"/>
    <col min="1550" max="1558" width="8.88671875" style="23"/>
    <col min="1559" max="1559" width="3.88671875" style="23" customWidth="1"/>
    <col min="1560" max="1792" width="8.886718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44140625" style="23" customWidth="1"/>
    <col min="1806" max="1814" width="8.88671875" style="23"/>
    <col min="1815" max="1815" width="3.88671875" style="23" customWidth="1"/>
    <col min="1816" max="2048" width="8.886718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44140625" style="23" customWidth="1"/>
    <col min="2062" max="2070" width="8.88671875" style="23"/>
    <col min="2071" max="2071" width="3.88671875" style="23" customWidth="1"/>
    <col min="2072" max="2304" width="8.886718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44140625" style="23" customWidth="1"/>
    <col min="2318" max="2326" width="8.88671875" style="23"/>
    <col min="2327" max="2327" width="3.88671875" style="23" customWidth="1"/>
    <col min="2328" max="2560" width="8.886718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44140625" style="23" customWidth="1"/>
    <col min="2574" max="2582" width="8.88671875" style="23"/>
    <col min="2583" max="2583" width="3.88671875" style="23" customWidth="1"/>
    <col min="2584" max="2816" width="8.886718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44140625" style="23" customWidth="1"/>
    <col min="2830" max="2838" width="8.88671875" style="23"/>
    <col min="2839" max="2839" width="3.88671875" style="23" customWidth="1"/>
    <col min="2840" max="3072" width="8.886718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44140625" style="23" customWidth="1"/>
    <col min="3086" max="3094" width="8.88671875" style="23"/>
    <col min="3095" max="3095" width="3.88671875" style="23" customWidth="1"/>
    <col min="3096" max="3328" width="8.886718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44140625" style="23" customWidth="1"/>
    <col min="3342" max="3350" width="8.88671875" style="23"/>
    <col min="3351" max="3351" width="3.88671875" style="23" customWidth="1"/>
    <col min="3352" max="3584" width="8.886718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44140625" style="23" customWidth="1"/>
    <col min="3598" max="3606" width="8.88671875" style="23"/>
    <col min="3607" max="3607" width="3.88671875" style="23" customWidth="1"/>
    <col min="3608" max="3840" width="8.886718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44140625" style="23" customWidth="1"/>
    <col min="3854" max="3862" width="8.88671875" style="23"/>
    <col min="3863" max="3863" width="3.88671875" style="23" customWidth="1"/>
    <col min="3864" max="4096" width="8.886718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44140625" style="23" customWidth="1"/>
    <col min="4110" max="4118" width="8.88671875" style="23"/>
    <col min="4119" max="4119" width="3.88671875" style="23" customWidth="1"/>
    <col min="4120" max="4352" width="8.886718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44140625" style="23" customWidth="1"/>
    <col min="4366" max="4374" width="8.88671875" style="23"/>
    <col min="4375" max="4375" width="3.88671875" style="23" customWidth="1"/>
    <col min="4376" max="4608" width="8.886718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44140625" style="23" customWidth="1"/>
    <col min="4622" max="4630" width="8.88671875" style="23"/>
    <col min="4631" max="4631" width="3.88671875" style="23" customWidth="1"/>
    <col min="4632" max="4864" width="8.886718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44140625" style="23" customWidth="1"/>
    <col min="4878" max="4886" width="8.88671875" style="23"/>
    <col min="4887" max="4887" width="3.88671875" style="23" customWidth="1"/>
    <col min="4888" max="5120" width="8.886718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44140625" style="23" customWidth="1"/>
    <col min="5134" max="5142" width="8.88671875" style="23"/>
    <col min="5143" max="5143" width="3.88671875" style="23" customWidth="1"/>
    <col min="5144" max="5376" width="8.886718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44140625" style="23" customWidth="1"/>
    <col min="5390" max="5398" width="8.88671875" style="23"/>
    <col min="5399" max="5399" width="3.88671875" style="23" customWidth="1"/>
    <col min="5400" max="5632" width="8.886718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44140625" style="23" customWidth="1"/>
    <col min="5646" max="5654" width="8.88671875" style="23"/>
    <col min="5655" max="5655" width="3.88671875" style="23" customWidth="1"/>
    <col min="5656" max="5888" width="8.886718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44140625" style="23" customWidth="1"/>
    <col min="5902" max="5910" width="8.88671875" style="23"/>
    <col min="5911" max="5911" width="3.88671875" style="23" customWidth="1"/>
    <col min="5912" max="6144" width="8.886718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44140625" style="23" customWidth="1"/>
    <col min="6158" max="6166" width="8.88671875" style="23"/>
    <col min="6167" max="6167" width="3.88671875" style="23" customWidth="1"/>
    <col min="6168" max="6400" width="8.886718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44140625" style="23" customWidth="1"/>
    <col min="6414" max="6422" width="8.88671875" style="23"/>
    <col min="6423" max="6423" width="3.88671875" style="23" customWidth="1"/>
    <col min="6424" max="6656" width="8.886718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44140625" style="23" customWidth="1"/>
    <col min="6670" max="6678" width="8.88671875" style="23"/>
    <col min="6679" max="6679" width="3.88671875" style="23" customWidth="1"/>
    <col min="6680" max="6912" width="8.886718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44140625" style="23" customWidth="1"/>
    <col min="6926" max="6934" width="8.88671875" style="23"/>
    <col min="6935" max="6935" width="3.88671875" style="23" customWidth="1"/>
    <col min="6936" max="7168" width="8.886718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44140625" style="23" customWidth="1"/>
    <col min="7182" max="7190" width="8.88671875" style="23"/>
    <col min="7191" max="7191" width="3.88671875" style="23" customWidth="1"/>
    <col min="7192" max="7424" width="8.886718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44140625" style="23" customWidth="1"/>
    <col min="7438" max="7446" width="8.88671875" style="23"/>
    <col min="7447" max="7447" width="3.88671875" style="23" customWidth="1"/>
    <col min="7448" max="7680" width="8.886718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44140625" style="23" customWidth="1"/>
    <col min="7694" max="7702" width="8.88671875" style="23"/>
    <col min="7703" max="7703" width="3.88671875" style="23" customWidth="1"/>
    <col min="7704" max="7936" width="8.886718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44140625" style="23" customWidth="1"/>
    <col min="7950" max="7958" width="8.88671875" style="23"/>
    <col min="7959" max="7959" width="3.88671875" style="23" customWidth="1"/>
    <col min="7960" max="8192" width="8.886718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44140625" style="23" customWidth="1"/>
    <col min="8206" max="8214" width="8.88671875" style="23"/>
    <col min="8215" max="8215" width="3.88671875" style="23" customWidth="1"/>
    <col min="8216" max="8448" width="8.886718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44140625" style="23" customWidth="1"/>
    <col min="8462" max="8470" width="8.88671875" style="23"/>
    <col min="8471" max="8471" width="3.88671875" style="23" customWidth="1"/>
    <col min="8472" max="8704" width="8.886718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44140625" style="23" customWidth="1"/>
    <col min="8718" max="8726" width="8.88671875" style="23"/>
    <col min="8727" max="8727" width="3.88671875" style="23" customWidth="1"/>
    <col min="8728" max="8960" width="8.886718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44140625" style="23" customWidth="1"/>
    <col min="8974" max="8982" width="8.88671875" style="23"/>
    <col min="8983" max="8983" width="3.88671875" style="23" customWidth="1"/>
    <col min="8984" max="9216" width="8.886718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44140625" style="23" customWidth="1"/>
    <col min="9230" max="9238" width="8.88671875" style="23"/>
    <col min="9239" max="9239" width="3.88671875" style="23" customWidth="1"/>
    <col min="9240" max="9472" width="8.886718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44140625" style="23" customWidth="1"/>
    <col min="9486" max="9494" width="8.88671875" style="23"/>
    <col min="9495" max="9495" width="3.88671875" style="23" customWidth="1"/>
    <col min="9496" max="9728" width="8.886718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44140625" style="23" customWidth="1"/>
    <col min="9742" max="9750" width="8.88671875" style="23"/>
    <col min="9751" max="9751" width="3.88671875" style="23" customWidth="1"/>
    <col min="9752" max="9984" width="8.886718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44140625" style="23" customWidth="1"/>
    <col min="9998" max="10006" width="8.88671875" style="23"/>
    <col min="10007" max="10007" width="3.88671875" style="23" customWidth="1"/>
    <col min="10008" max="10240" width="8.886718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44140625" style="23" customWidth="1"/>
    <col min="10254" max="10262" width="8.88671875" style="23"/>
    <col min="10263" max="10263" width="3.88671875" style="23" customWidth="1"/>
    <col min="10264" max="10496" width="8.886718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44140625" style="23" customWidth="1"/>
    <col min="10510" max="10518" width="8.88671875" style="23"/>
    <col min="10519" max="10519" width="3.88671875" style="23" customWidth="1"/>
    <col min="10520" max="10752" width="8.886718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44140625" style="23" customWidth="1"/>
    <col min="10766" max="10774" width="8.88671875" style="23"/>
    <col min="10775" max="10775" width="3.88671875" style="23" customWidth="1"/>
    <col min="10776" max="11008" width="8.886718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44140625" style="23" customWidth="1"/>
    <col min="11022" max="11030" width="8.88671875" style="23"/>
    <col min="11031" max="11031" width="3.88671875" style="23" customWidth="1"/>
    <col min="11032" max="11264" width="8.886718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44140625" style="23" customWidth="1"/>
    <col min="11278" max="11286" width="8.88671875" style="23"/>
    <col min="11287" max="11287" width="3.88671875" style="23" customWidth="1"/>
    <col min="11288" max="11520" width="8.886718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44140625" style="23" customWidth="1"/>
    <col min="11534" max="11542" width="8.88671875" style="23"/>
    <col min="11543" max="11543" width="3.88671875" style="23" customWidth="1"/>
    <col min="11544" max="11776" width="8.886718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44140625" style="23" customWidth="1"/>
    <col min="11790" max="11798" width="8.88671875" style="23"/>
    <col min="11799" max="11799" width="3.88671875" style="23" customWidth="1"/>
    <col min="11800" max="12032" width="8.886718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44140625" style="23" customWidth="1"/>
    <col min="12046" max="12054" width="8.88671875" style="23"/>
    <col min="12055" max="12055" width="3.88671875" style="23" customWidth="1"/>
    <col min="12056" max="12288" width="8.886718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44140625" style="23" customWidth="1"/>
    <col min="12302" max="12310" width="8.88671875" style="23"/>
    <col min="12311" max="12311" width="3.88671875" style="23" customWidth="1"/>
    <col min="12312" max="12544" width="8.886718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44140625" style="23" customWidth="1"/>
    <col min="12558" max="12566" width="8.88671875" style="23"/>
    <col min="12567" max="12567" width="3.88671875" style="23" customWidth="1"/>
    <col min="12568" max="12800" width="8.886718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44140625" style="23" customWidth="1"/>
    <col min="12814" max="12822" width="8.88671875" style="23"/>
    <col min="12823" max="12823" width="3.88671875" style="23" customWidth="1"/>
    <col min="12824" max="13056" width="8.886718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44140625" style="23" customWidth="1"/>
    <col min="13070" max="13078" width="8.88671875" style="23"/>
    <col min="13079" max="13079" width="3.88671875" style="23" customWidth="1"/>
    <col min="13080" max="13312" width="8.886718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44140625" style="23" customWidth="1"/>
    <col min="13326" max="13334" width="8.88671875" style="23"/>
    <col min="13335" max="13335" width="3.88671875" style="23" customWidth="1"/>
    <col min="13336" max="13568" width="8.886718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44140625" style="23" customWidth="1"/>
    <col min="13582" max="13590" width="8.88671875" style="23"/>
    <col min="13591" max="13591" width="3.88671875" style="23" customWidth="1"/>
    <col min="13592" max="13824" width="8.886718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44140625" style="23" customWidth="1"/>
    <col min="13838" max="13846" width="8.88671875" style="23"/>
    <col min="13847" max="13847" width="3.88671875" style="23" customWidth="1"/>
    <col min="13848" max="14080" width="8.886718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44140625" style="23" customWidth="1"/>
    <col min="14094" max="14102" width="8.88671875" style="23"/>
    <col min="14103" max="14103" width="3.88671875" style="23" customWidth="1"/>
    <col min="14104" max="14336" width="8.886718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44140625" style="23" customWidth="1"/>
    <col min="14350" max="14358" width="8.88671875" style="23"/>
    <col min="14359" max="14359" width="3.88671875" style="23" customWidth="1"/>
    <col min="14360" max="14592" width="8.886718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44140625" style="23" customWidth="1"/>
    <col min="14606" max="14614" width="8.88671875" style="23"/>
    <col min="14615" max="14615" width="3.88671875" style="23" customWidth="1"/>
    <col min="14616" max="14848" width="8.886718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44140625" style="23" customWidth="1"/>
    <col min="14862" max="14870" width="8.88671875" style="23"/>
    <col min="14871" max="14871" width="3.88671875" style="23" customWidth="1"/>
    <col min="14872" max="15104" width="8.886718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44140625" style="23" customWidth="1"/>
    <col min="15118" max="15126" width="8.88671875" style="23"/>
    <col min="15127" max="15127" width="3.88671875" style="23" customWidth="1"/>
    <col min="15128" max="15360" width="8.886718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44140625" style="23" customWidth="1"/>
    <col min="15374" max="15382" width="8.88671875" style="23"/>
    <col min="15383" max="15383" width="3.88671875" style="23" customWidth="1"/>
    <col min="15384" max="15616" width="8.886718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44140625" style="23" customWidth="1"/>
    <col min="15630" max="15638" width="8.88671875" style="23"/>
    <col min="15639" max="15639" width="3.88671875" style="23" customWidth="1"/>
    <col min="15640" max="15872" width="8.886718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44140625" style="23" customWidth="1"/>
    <col min="15886" max="15894" width="8.88671875" style="23"/>
    <col min="15895" max="15895" width="3.88671875" style="23" customWidth="1"/>
    <col min="15896" max="16128" width="8.886718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44140625" style="23" customWidth="1"/>
    <col min="16142" max="16150" width="8.88671875" style="23"/>
    <col min="16151" max="16151" width="3.88671875" style="23" customWidth="1"/>
    <col min="16152" max="16384" width="8.886718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437</v>
      </c>
      <c r="C2" s="232"/>
      <c r="D2" s="553" t="s">
        <v>517</v>
      </c>
      <c r="F2" s="70" t="s">
        <v>67</v>
      </c>
      <c r="G2" s="70" t="s">
        <v>438</v>
      </c>
      <c r="H2" s="70" t="s">
        <v>68</v>
      </c>
      <c r="I2" s="8"/>
      <c r="J2" s="9"/>
      <c r="K2" s="10" t="s">
        <v>21</v>
      </c>
      <c r="L2" s="11"/>
      <c r="M2" s="90"/>
      <c r="N2" s="90"/>
      <c r="O2" s="90"/>
      <c r="W2" s="88"/>
    </row>
    <row r="3" spans="1:23" s="88" customFormat="1" ht="11.25" customHeight="1" x14ac:dyDescent="0.3">
      <c r="B3" s="2"/>
      <c r="C3" s="510"/>
      <c r="D3" s="510"/>
      <c r="E3" s="510"/>
      <c r="F3" s="510"/>
      <c r="G3" s="510"/>
      <c r="H3" s="510"/>
      <c r="I3" s="510"/>
      <c r="J3" s="510"/>
      <c r="K3" s="3"/>
      <c r="L3" s="3"/>
      <c r="M3" s="143"/>
      <c r="N3" s="143"/>
      <c r="O3" s="143"/>
    </row>
    <row r="4" spans="1:23" s="88" customFormat="1" ht="21.75" customHeight="1" x14ac:dyDescent="0.3">
      <c r="B4" s="749" t="s">
        <v>94</v>
      </c>
      <c r="C4" s="749"/>
      <c r="D4" s="749"/>
      <c r="E4" s="749"/>
      <c r="F4" s="749"/>
      <c r="G4" s="749"/>
      <c r="H4" s="749"/>
      <c r="I4" s="749"/>
      <c r="J4" s="749"/>
      <c r="K4" s="749"/>
      <c r="L4" s="749"/>
      <c r="M4" s="749"/>
      <c r="N4" s="749"/>
      <c r="O4" s="143"/>
    </row>
    <row r="5" spans="1:23" s="510" customFormat="1" ht="20.25" customHeight="1" x14ac:dyDescent="0.35">
      <c r="A5" s="6"/>
      <c r="B5" s="511" t="s">
        <v>445</v>
      </c>
      <c r="C5" s="342"/>
      <c r="D5" s="342"/>
      <c r="E5" s="342"/>
      <c r="F5" s="342"/>
      <c r="G5" s="342"/>
      <c r="H5" s="342"/>
      <c r="I5" s="342"/>
      <c r="J5" s="342"/>
      <c r="K5" s="342"/>
      <c r="L5" s="750" t="s">
        <v>364</v>
      </c>
      <c r="M5" s="750"/>
      <c r="N5" s="750"/>
      <c r="O5" s="3"/>
      <c r="W5" s="6"/>
    </row>
    <row r="6" spans="1:23" s="510" customFormat="1" ht="23.25" customHeight="1" x14ac:dyDescent="0.25">
      <c r="A6" s="6"/>
      <c r="B6" s="91"/>
      <c r="K6" s="3"/>
      <c r="L6" s="3"/>
      <c r="M6" s="3"/>
      <c r="N6" s="3"/>
      <c r="O6" s="3"/>
      <c r="W6" s="6"/>
    </row>
    <row r="7" spans="1:23" s="510" customFormat="1" ht="24.75" customHeight="1" x14ac:dyDescent="0.25">
      <c r="A7" s="6"/>
      <c r="B7" s="91"/>
      <c r="K7" s="3"/>
      <c r="L7" s="3"/>
      <c r="M7" s="3"/>
      <c r="N7" s="3"/>
      <c r="O7" s="3"/>
      <c r="W7" s="6"/>
    </row>
    <row r="8" spans="1:23" s="510" customFormat="1" ht="36.75" customHeight="1" x14ac:dyDescent="0.25">
      <c r="A8" s="6"/>
      <c r="B8" s="91"/>
      <c r="K8" s="3"/>
      <c r="L8" s="3"/>
      <c r="M8" s="3"/>
      <c r="N8" s="3"/>
      <c r="O8" s="3"/>
      <c r="W8" s="6"/>
    </row>
    <row r="9" spans="1:23" s="510" customFormat="1" ht="20.25" customHeight="1" x14ac:dyDescent="0.35">
      <c r="A9" s="6"/>
      <c r="B9" s="511" t="s">
        <v>446</v>
      </c>
      <c r="C9" s="342"/>
      <c r="D9" s="342"/>
      <c r="E9" s="342"/>
      <c r="F9" s="342"/>
      <c r="G9" s="342"/>
      <c r="H9" s="342"/>
      <c r="I9" s="342"/>
      <c r="J9" s="342"/>
      <c r="K9" s="342"/>
      <c r="L9" s="750" t="s">
        <v>364</v>
      </c>
      <c r="M9" s="750"/>
      <c r="N9" s="750"/>
      <c r="O9" s="3"/>
      <c r="W9" s="6"/>
    </row>
    <row r="10" spans="1:23" s="510" customFormat="1" ht="15.75" customHeight="1" x14ac:dyDescent="0.25">
      <c r="A10" s="6"/>
      <c r="B10" s="91"/>
      <c r="K10" s="3"/>
      <c r="L10" s="3"/>
      <c r="M10" s="3"/>
      <c r="N10" s="3"/>
      <c r="O10" s="3"/>
      <c r="W10" s="6"/>
    </row>
    <row r="11" spans="1:23" s="510" customFormat="1" ht="15.75" customHeight="1" x14ac:dyDescent="0.25">
      <c r="A11" s="6"/>
      <c r="B11" s="91"/>
      <c r="K11" s="3"/>
      <c r="L11" s="3"/>
      <c r="M11" s="3"/>
      <c r="N11" s="3"/>
      <c r="O11" s="3"/>
      <c r="W11" s="6"/>
    </row>
    <row r="12" spans="1:23" s="510" customFormat="1" ht="15.75" customHeight="1" x14ac:dyDescent="0.25">
      <c r="A12" s="6"/>
      <c r="B12" s="91"/>
      <c r="K12" s="3"/>
      <c r="L12" s="3"/>
      <c r="M12" s="3"/>
      <c r="N12" s="3"/>
      <c r="O12" s="3"/>
      <c r="W12" s="6"/>
    </row>
    <row r="13" spans="1:23" s="510" customFormat="1" ht="15.75" customHeight="1" x14ac:dyDescent="0.25">
      <c r="A13" s="6"/>
      <c r="B13" s="91"/>
      <c r="K13" s="3"/>
      <c r="L13" s="3"/>
      <c r="M13" s="3"/>
      <c r="N13" s="3"/>
      <c r="O13" s="3"/>
      <c r="W13" s="6"/>
    </row>
    <row r="14" spans="1:23" s="510" customFormat="1" ht="15.75" customHeight="1" x14ac:dyDescent="0.25">
      <c r="A14" s="6"/>
      <c r="B14" s="91"/>
      <c r="K14" s="3"/>
      <c r="L14" s="3"/>
      <c r="M14" s="3"/>
      <c r="N14" s="3"/>
      <c r="O14" s="3"/>
      <c r="W14" s="6"/>
    </row>
    <row r="15" spans="1:23" s="510" customFormat="1" ht="15" customHeight="1" x14ac:dyDescent="0.25">
      <c r="A15" s="6"/>
      <c r="K15" s="3"/>
      <c r="L15" s="3"/>
      <c r="M15" s="3"/>
      <c r="N15" s="3"/>
      <c r="O15" s="3"/>
      <c r="W15" s="6"/>
    </row>
    <row r="16" spans="1:23" s="510" customFormat="1" ht="15" customHeight="1" x14ac:dyDescent="0.25">
      <c r="A16" s="6"/>
      <c r="B16" s="23"/>
      <c r="C16" s="23"/>
      <c r="D16" s="23"/>
      <c r="K16" s="3"/>
      <c r="L16" s="3"/>
      <c r="M16" s="3"/>
      <c r="N16" s="3"/>
      <c r="O16" s="3"/>
      <c r="W16" s="6"/>
    </row>
    <row r="17" spans="1:23" s="510" customFormat="1" ht="15" customHeight="1" x14ac:dyDescent="0.25">
      <c r="A17" s="6"/>
      <c r="B17" s="502"/>
      <c r="C17" s="23"/>
      <c r="D17" s="23"/>
      <c r="K17" s="3"/>
      <c r="L17" s="3"/>
      <c r="M17" s="3"/>
      <c r="N17" s="3"/>
      <c r="O17" s="3"/>
      <c r="W17" s="6"/>
    </row>
    <row r="18" spans="1:23" s="510" customFormat="1" ht="15" customHeight="1" x14ac:dyDescent="0.25">
      <c r="A18" s="6"/>
      <c r="B18" s="502"/>
      <c r="C18" s="23"/>
      <c r="D18" s="23"/>
      <c r="J18" s="23"/>
      <c r="K18" s="3"/>
      <c r="L18" s="3"/>
      <c r="M18" s="3"/>
      <c r="N18" s="3"/>
      <c r="O18" s="3"/>
      <c r="W18" s="6"/>
    </row>
    <row r="19" spans="1:23" s="510" customFormat="1" ht="15" customHeight="1" x14ac:dyDescent="0.3">
      <c r="A19" s="6"/>
      <c r="B19" s="23"/>
      <c r="C19" s="23"/>
      <c r="D19" s="23"/>
      <c r="J19" s="23"/>
      <c r="K19" s="3"/>
      <c r="L19" s="3"/>
      <c r="M19" s="3"/>
      <c r="N19" s="3"/>
      <c r="O19" s="3"/>
      <c r="W19" s="6"/>
    </row>
    <row r="20" spans="1:23" s="510" customFormat="1" ht="15" customHeight="1" x14ac:dyDescent="0.3">
      <c r="A20" s="6"/>
      <c r="B20" s="504"/>
      <c r="C20" s="505"/>
      <c r="D20" s="505"/>
      <c r="J20" s="23"/>
      <c r="K20" s="3"/>
      <c r="L20" s="3"/>
      <c r="M20" s="3"/>
      <c r="N20" s="3"/>
      <c r="O20" s="3"/>
      <c r="W20" s="6"/>
    </row>
    <row r="21" spans="1:23" s="510" customFormat="1" ht="15" customHeight="1" x14ac:dyDescent="0.3">
      <c r="A21" s="6"/>
      <c r="B21" s="506"/>
      <c r="C21" s="507"/>
      <c r="D21" s="507"/>
      <c r="J21" s="23"/>
      <c r="K21" s="3"/>
      <c r="L21" s="3"/>
      <c r="M21" s="3"/>
      <c r="N21" s="3"/>
      <c r="O21" s="3"/>
      <c r="W21" s="6"/>
    </row>
    <row r="22" spans="1:23" s="510" customFormat="1" ht="15" customHeight="1" x14ac:dyDescent="0.3">
      <c r="A22" s="6"/>
      <c r="B22" s="506"/>
      <c r="C22" s="507"/>
      <c r="D22" s="507"/>
      <c r="J22" s="23"/>
      <c r="K22" s="3"/>
      <c r="L22" s="3"/>
      <c r="M22" s="3"/>
      <c r="N22" s="3"/>
      <c r="O22" s="3"/>
      <c r="W22" s="6"/>
    </row>
    <row r="23" spans="1:23" s="510" customFormat="1" ht="15" customHeight="1" x14ac:dyDescent="0.3">
      <c r="A23" s="6"/>
      <c r="B23" s="506"/>
      <c r="C23" s="507"/>
      <c r="D23" s="507"/>
      <c r="K23" s="3"/>
      <c r="L23" s="3"/>
      <c r="M23" s="3"/>
      <c r="N23" s="3"/>
      <c r="O23" s="3"/>
      <c r="W23" s="6"/>
    </row>
    <row r="24" spans="1:23" s="510" customFormat="1" ht="15" customHeight="1" x14ac:dyDescent="0.3">
      <c r="A24" s="6"/>
      <c r="B24" s="506"/>
      <c r="C24" s="507"/>
      <c r="D24" s="507"/>
      <c r="K24" s="3"/>
      <c r="L24" s="3"/>
      <c r="M24" s="3"/>
      <c r="N24" s="3"/>
      <c r="O24" s="3"/>
      <c r="W24" s="6"/>
    </row>
    <row r="25" spans="1:23" s="510" customFormat="1" ht="15" customHeight="1" x14ac:dyDescent="0.3">
      <c r="A25" s="6"/>
      <c r="B25" s="508"/>
      <c r="C25" s="507"/>
      <c r="D25" s="507"/>
      <c r="K25" s="3"/>
      <c r="L25" s="3"/>
      <c r="M25" s="3"/>
      <c r="N25" s="3"/>
      <c r="O25" s="3"/>
      <c r="W25" s="6"/>
    </row>
    <row r="26" spans="1:23" s="510" customFormat="1" ht="15" customHeight="1" x14ac:dyDescent="0.3">
      <c r="A26" s="6"/>
      <c r="B26" s="506"/>
      <c r="C26" s="507"/>
      <c r="D26" s="507"/>
      <c r="K26" s="3"/>
      <c r="L26" s="3"/>
      <c r="M26" s="3"/>
      <c r="N26" s="3"/>
      <c r="O26" s="3"/>
      <c r="W26" s="6"/>
    </row>
    <row r="27" spans="1:23" s="510" customFormat="1" ht="15" customHeight="1" x14ac:dyDescent="0.3">
      <c r="A27" s="6"/>
      <c r="B27" s="506"/>
      <c r="C27" s="507"/>
      <c r="D27" s="507"/>
      <c r="K27" s="3"/>
      <c r="L27" s="3"/>
      <c r="M27" s="3"/>
      <c r="N27" s="3"/>
      <c r="O27" s="3"/>
      <c r="W27" s="6"/>
    </row>
    <row r="28" spans="1:23" s="510" customFormat="1" ht="12.75" customHeight="1" x14ac:dyDescent="0.3">
      <c r="A28" s="6"/>
      <c r="B28" s="506"/>
      <c r="C28" s="509"/>
      <c r="D28" s="509"/>
      <c r="K28" s="3"/>
      <c r="L28" s="3"/>
      <c r="M28" s="3"/>
      <c r="N28" s="3"/>
      <c r="O28" s="3"/>
      <c r="W28" s="6"/>
    </row>
    <row r="29" spans="1:23" s="510" customFormat="1" ht="15" customHeight="1" x14ac:dyDescent="0.3">
      <c r="A29" s="6"/>
      <c r="B29" s="506"/>
      <c r="C29" s="507"/>
      <c r="D29" s="507"/>
      <c r="K29" s="3"/>
      <c r="L29" s="3"/>
      <c r="M29" s="3"/>
      <c r="N29" s="3"/>
      <c r="O29" s="3"/>
      <c r="W29" s="6"/>
    </row>
    <row r="30" spans="1:23" s="510" customFormat="1" ht="15" customHeight="1" x14ac:dyDescent="0.3">
      <c r="A30" s="6"/>
      <c r="B30" s="506"/>
      <c r="C30" s="507"/>
      <c r="D30" s="507"/>
      <c r="K30" s="3"/>
      <c r="L30" s="3"/>
      <c r="M30" s="3"/>
      <c r="N30" s="3"/>
      <c r="O30" s="3"/>
      <c r="W30" s="6"/>
    </row>
    <row r="31" spans="1:23" s="510" customFormat="1" ht="15" customHeight="1" x14ac:dyDescent="0.3">
      <c r="A31" s="6"/>
      <c r="B31" s="506"/>
      <c r="C31" s="507"/>
      <c r="D31" s="507"/>
      <c r="K31" s="3"/>
      <c r="L31" s="3"/>
      <c r="M31" s="3"/>
      <c r="N31" s="3"/>
      <c r="O31" s="3"/>
      <c r="W31" s="6"/>
    </row>
    <row r="32" spans="1:23" s="510" customFormat="1" ht="15" customHeight="1" x14ac:dyDescent="0.3">
      <c r="A32" s="6"/>
      <c r="K32" s="3"/>
      <c r="L32" s="3"/>
      <c r="M32" s="3"/>
      <c r="N32" s="3"/>
      <c r="O32" s="3"/>
      <c r="W32" s="6"/>
    </row>
    <row r="33" spans="2:13" ht="15" customHeight="1" x14ac:dyDescent="0.3">
      <c r="B33" s="6"/>
      <c r="C33" s="91"/>
      <c r="D33" s="510"/>
      <c r="E33" s="510"/>
      <c r="F33" s="510"/>
      <c r="G33" s="510"/>
      <c r="H33" s="510"/>
      <c r="I33" s="510"/>
      <c r="J33" s="510"/>
      <c r="K33" s="510"/>
      <c r="L33" s="3"/>
      <c r="M33" s="3"/>
    </row>
    <row r="34" spans="2:13" ht="15" customHeight="1" x14ac:dyDescent="0.3">
      <c r="B34" s="6"/>
      <c r="C34" s="91"/>
      <c r="D34" s="510"/>
      <c r="E34" s="510"/>
      <c r="F34" s="510"/>
      <c r="G34" s="510"/>
      <c r="H34" s="510"/>
      <c r="I34" s="510"/>
      <c r="J34" s="510"/>
      <c r="K34" s="510"/>
      <c r="L34" s="3"/>
      <c r="M34" s="3"/>
    </row>
    <row r="35" spans="2:13" ht="15" customHeight="1" x14ac:dyDescent="0.3">
      <c r="B35" s="6"/>
      <c r="C35" s="91"/>
      <c r="D35" s="510"/>
      <c r="E35" s="510"/>
      <c r="F35" s="510"/>
      <c r="G35" s="510"/>
      <c r="H35" s="510"/>
      <c r="I35" s="510"/>
      <c r="J35" s="510"/>
      <c r="K35" s="510"/>
      <c r="L35" s="3"/>
      <c r="M35" s="3"/>
    </row>
    <row r="36" spans="2:13" ht="15" customHeight="1" x14ac:dyDescent="0.3">
      <c r="B36" s="6"/>
      <c r="C36" s="91"/>
      <c r="D36" s="510"/>
      <c r="E36" s="510"/>
      <c r="F36" s="510"/>
      <c r="G36" s="510"/>
      <c r="H36" s="510"/>
      <c r="I36" s="510"/>
      <c r="J36" s="510"/>
      <c r="K36" s="510"/>
      <c r="L36" s="3"/>
      <c r="M36" s="3"/>
    </row>
    <row r="37" spans="2:13" ht="15" customHeight="1" x14ac:dyDescent="0.3"/>
    <row r="38" spans="2:13" ht="15" customHeight="1" x14ac:dyDescent="0.3"/>
    <row r="39" spans="2:13" ht="15" customHeight="1" x14ac:dyDescent="0.3"/>
    <row r="40" spans="2:13" ht="15" customHeight="1" x14ac:dyDescent="0.3"/>
    <row r="41" spans="2:13" ht="15" customHeight="1" x14ac:dyDescent="0.3"/>
    <row r="42" spans="2:13" ht="15" customHeight="1" x14ac:dyDescent="0.3"/>
    <row r="43" spans="2:13" ht="15" customHeight="1" x14ac:dyDescent="0.3"/>
    <row r="44" spans="2:13" ht="15" customHeight="1" x14ac:dyDescent="0.3"/>
    <row r="45" spans="2:13" ht="15" customHeight="1" x14ac:dyDescent="0.3"/>
    <row r="46" spans="2:13" ht="15" customHeight="1" x14ac:dyDescent="0.3"/>
    <row r="47" spans="2:13" ht="15" customHeight="1" x14ac:dyDescent="0.3"/>
    <row r="48" spans="2:13"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spans="2:8" ht="21" customHeight="1" x14ac:dyDescent="0.3">
      <c r="B65" s="515"/>
      <c r="C65" s="515"/>
      <c r="D65" s="515"/>
      <c r="E65" s="515"/>
      <c r="F65" s="515"/>
      <c r="G65" s="515"/>
      <c r="H65" s="515"/>
    </row>
    <row r="66" spans="2:8" ht="15" customHeight="1" x14ac:dyDescent="0.3"/>
    <row r="67" spans="2:8" ht="15" customHeight="1" x14ac:dyDescent="0.3"/>
    <row r="68" spans="2:8" ht="15" customHeight="1" x14ac:dyDescent="0.3"/>
    <row r="69" spans="2:8" ht="15" customHeight="1" x14ac:dyDescent="0.3"/>
    <row r="70" spans="2:8" ht="21" customHeight="1" x14ac:dyDescent="0.3"/>
    <row r="71" spans="2:8" ht="18" customHeight="1" x14ac:dyDescent="0.3"/>
    <row r="72" spans="2:8" ht="15" customHeight="1" x14ac:dyDescent="0.3"/>
    <row r="73" spans="2:8" ht="15" customHeight="1" x14ac:dyDescent="0.3"/>
    <row r="80" spans="2:8" ht="15.75" customHeight="1" x14ac:dyDescent="0.3"/>
    <row r="88" ht="24.75" customHeight="1" x14ac:dyDescent="0.3"/>
  </sheetData>
  <sheetProtection password="CAAF" sheet="1" objects="1" scenarios="1"/>
  <mergeCells count="3">
    <mergeCell ref="L5:N5"/>
    <mergeCell ref="L9:N9"/>
    <mergeCell ref="B4:N4"/>
  </mergeCells>
  <hyperlinks>
    <hyperlink ref="L5" location="'Respondents'' comments_Model'!B2" tooltip="navigate to top of page" display="navigate to top of page"/>
    <hyperlink ref="L5:N5" location="'Negative aspects of care'!B2" tooltip="navigate to top of page" display="navigate to top of page"/>
    <hyperlink ref="L9" location="'Respondents'' comments_Model'!B2" tooltip="navigate to top of page" display="navigate to top of page"/>
    <hyperlink ref="L9:N9" location="'Negative aspects of care'!B2" tooltip="navigate to top of page" display="navigate to top of page"/>
    <hyperlink ref="B4" location="'DATA LIMITATIONS'!A1" display="Data limitations"/>
    <hyperlink ref="F2" location="Cover!A1" display="Cover page"/>
    <hyperlink ref="H2" location="Index!A1" display="Index"/>
    <hyperlink ref="D2" location="'Negative aspects of care'!Print_Area" tooltip="click link to set print area" display="PRINT"/>
    <hyperlink ref="G2" location="Introduction!A1" tooltip="Introduction" display="Introduction"/>
  </hyperlinks>
  <pageMargins left="0.11811023622047245" right="0.11811023622047245" top="0.15748031496062992" bottom="0.15748031496062992" header="0" footer="0"/>
  <pageSetup paperSize="9" scale="4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tint="0.39997558519241921"/>
    <pageSetUpPr fitToPage="1"/>
  </sheetPr>
  <dimension ref="A1:W63"/>
  <sheetViews>
    <sheetView showGridLines="0" zoomScale="84" zoomScaleNormal="84" zoomScalePageLayoutView="93" workbookViewId="0">
      <selection activeCell="O17" sqref="O17"/>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2" width="18.6640625" style="23" customWidth="1"/>
    <col min="13" max="13" width="1.44140625" style="23" customWidth="1"/>
    <col min="14" max="22" width="8.88671875" style="23"/>
    <col min="23" max="23" width="3.88671875" style="23" customWidth="1"/>
    <col min="24" max="256" width="8.88671875" style="23"/>
    <col min="257" max="257" width="1.44140625" style="23" customWidth="1"/>
    <col min="258" max="260" width="18.6640625" style="23" customWidth="1"/>
    <col min="261" max="261" width="4.6640625" style="23" customWidth="1"/>
    <col min="262" max="264" width="18.6640625" style="23" customWidth="1"/>
    <col min="265" max="265" width="4.6640625" style="23" customWidth="1"/>
    <col min="266" max="268" width="18.6640625" style="23" customWidth="1"/>
    <col min="269" max="269" width="1.44140625" style="23" customWidth="1"/>
    <col min="270" max="278" width="8.88671875" style="23"/>
    <col min="279" max="279" width="3.88671875" style="23" customWidth="1"/>
    <col min="280" max="512" width="8.88671875" style="23"/>
    <col min="513" max="513" width="1.44140625" style="23" customWidth="1"/>
    <col min="514" max="516" width="18.6640625" style="23" customWidth="1"/>
    <col min="517" max="517" width="4.6640625" style="23" customWidth="1"/>
    <col min="518" max="520" width="18.6640625" style="23" customWidth="1"/>
    <col min="521" max="521" width="4.6640625" style="23" customWidth="1"/>
    <col min="522" max="524" width="18.6640625" style="23" customWidth="1"/>
    <col min="525" max="525" width="1.44140625" style="23" customWidth="1"/>
    <col min="526" max="534" width="8.88671875" style="23"/>
    <col min="535" max="535" width="3.88671875" style="23" customWidth="1"/>
    <col min="536" max="768" width="8.88671875" style="23"/>
    <col min="769" max="769" width="1.44140625" style="23" customWidth="1"/>
    <col min="770" max="772" width="18.6640625" style="23" customWidth="1"/>
    <col min="773" max="773" width="4.6640625" style="23" customWidth="1"/>
    <col min="774" max="776" width="18.6640625" style="23" customWidth="1"/>
    <col min="777" max="777" width="4.6640625" style="23" customWidth="1"/>
    <col min="778" max="780" width="18.6640625" style="23" customWidth="1"/>
    <col min="781" max="781" width="1.44140625" style="23" customWidth="1"/>
    <col min="782" max="790" width="8.88671875" style="23"/>
    <col min="791" max="791" width="3.88671875" style="23" customWidth="1"/>
    <col min="792" max="1024" width="8.88671875" style="23"/>
    <col min="1025" max="1025" width="1.44140625" style="23" customWidth="1"/>
    <col min="1026" max="1028" width="18.6640625" style="23" customWidth="1"/>
    <col min="1029" max="1029" width="4.6640625" style="23" customWidth="1"/>
    <col min="1030" max="1032" width="18.6640625" style="23" customWidth="1"/>
    <col min="1033" max="1033" width="4.6640625" style="23" customWidth="1"/>
    <col min="1034" max="1036" width="18.6640625" style="23" customWidth="1"/>
    <col min="1037" max="1037" width="1.44140625" style="23" customWidth="1"/>
    <col min="1038" max="1046" width="8.88671875" style="23"/>
    <col min="1047" max="1047" width="3.88671875" style="23" customWidth="1"/>
    <col min="1048" max="1280" width="8.88671875" style="23"/>
    <col min="1281" max="1281" width="1.44140625" style="23" customWidth="1"/>
    <col min="1282" max="1284" width="18.6640625" style="23" customWidth="1"/>
    <col min="1285" max="1285" width="4.6640625" style="23" customWidth="1"/>
    <col min="1286" max="1288" width="18.6640625" style="23" customWidth="1"/>
    <col min="1289" max="1289" width="4.6640625" style="23" customWidth="1"/>
    <col min="1290" max="1292" width="18.6640625" style="23" customWidth="1"/>
    <col min="1293" max="1293" width="1.44140625" style="23" customWidth="1"/>
    <col min="1294" max="1302" width="8.88671875" style="23"/>
    <col min="1303" max="1303" width="3.88671875" style="23" customWidth="1"/>
    <col min="1304" max="1536" width="8.88671875" style="23"/>
    <col min="1537" max="1537" width="1.44140625" style="23" customWidth="1"/>
    <col min="1538" max="1540" width="18.6640625" style="23" customWidth="1"/>
    <col min="1541" max="1541" width="4.6640625" style="23" customWidth="1"/>
    <col min="1542" max="1544" width="18.6640625" style="23" customWidth="1"/>
    <col min="1545" max="1545" width="4.6640625" style="23" customWidth="1"/>
    <col min="1546" max="1548" width="18.6640625" style="23" customWidth="1"/>
    <col min="1549" max="1549" width="1.44140625" style="23" customWidth="1"/>
    <col min="1550" max="1558" width="8.88671875" style="23"/>
    <col min="1559" max="1559" width="3.88671875" style="23" customWidth="1"/>
    <col min="1560" max="1792" width="8.88671875" style="23"/>
    <col min="1793" max="1793" width="1.44140625" style="23" customWidth="1"/>
    <col min="1794" max="1796" width="18.6640625" style="23" customWidth="1"/>
    <col min="1797" max="1797" width="4.6640625" style="23" customWidth="1"/>
    <col min="1798" max="1800" width="18.6640625" style="23" customWidth="1"/>
    <col min="1801" max="1801" width="4.6640625" style="23" customWidth="1"/>
    <col min="1802" max="1804" width="18.6640625" style="23" customWidth="1"/>
    <col min="1805" max="1805" width="1.44140625" style="23" customWidth="1"/>
    <col min="1806" max="1814" width="8.88671875" style="23"/>
    <col min="1815" max="1815" width="3.88671875" style="23" customWidth="1"/>
    <col min="1816" max="2048" width="8.88671875" style="23"/>
    <col min="2049" max="2049" width="1.44140625" style="23" customWidth="1"/>
    <col min="2050" max="2052" width="18.6640625" style="23" customWidth="1"/>
    <col min="2053" max="2053" width="4.6640625" style="23" customWidth="1"/>
    <col min="2054" max="2056" width="18.6640625" style="23" customWidth="1"/>
    <col min="2057" max="2057" width="4.6640625" style="23" customWidth="1"/>
    <col min="2058" max="2060" width="18.6640625" style="23" customWidth="1"/>
    <col min="2061" max="2061" width="1.44140625" style="23" customWidth="1"/>
    <col min="2062" max="2070" width="8.88671875" style="23"/>
    <col min="2071" max="2071" width="3.88671875" style="23" customWidth="1"/>
    <col min="2072" max="2304" width="8.88671875" style="23"/>
    <col min="2305" max="2305" width="1.44140625" style="23" customWidth="1"/>
    <col min="2306" max="2308" width="18.6640625" style="23" customWidth="1"/>
    <col min="2309" max="2309" width="4.6640625" style="23" customWidth="1"/>
    <col min="2310" max="2312" width="18.6640625" style="23" customWidth="1"/>
    <col min="2313" max="2313" width="4.6640625" style="23" customWidth="1"/>
    <col min="2314" max="2316" width="18.6640625" style="23" customWidth="1"/>
    <col min="2317" max="2317" width="1.44140625" style="23" customWidth="1"/>
    <col min="2318" max="2326" width="8.88671875" style="23"/>
    <col min="2327" max="2327" width="3.88671875" style="23" customWidth="1"/>
    <col min="2328" max="2560" width="8.88671875" style="23"/>
    <col min="2561" max="2561" width="1.44140625" style="23" customWidth="1"/>
    <col min="2562" max="2564" width="18.6640625" style="23" customWidth="1"/>
    <col min="2565" max="2565" width="4.6640625" style="23" customWidth="1"/>
    <col min="2566" max="2568" width="18.6640625" style="23" customWidth="1"/>
    <col min="2569" max="2569" width="4.6640625" style="23" customWidth="1"/>
    <col min="2570" max="2572" width="18.6640625" style="23" customWidth="1"/>
    <col min="2573" max="2573" width="1.44140625" style="23" customWidth="1"/>
    <col min="2574" max="2582" width="8.88671875" style="23"/>
    <col min="2583" max="2583" width="3.88671875" style="23" customWidth="1"/>
    <col min="2584" max="2816" width="8.88671875" style="23"/>
    <col min="2817" max="2817" width="1.44140625" style="23" customWidth="1"/>
    <col min="2818" max="2820" width="18.6640625" style="23" customWidth="1"/>
    <col min="2821" max="2821" width="4.6640625" style="23" customWidth="1"/>
    <col min="2822" max="2824" width="18.6640625" style="23" customWidth="1"/>
    <col min="2825" max="2825" width="4.6640625" style="23" customWidth="1"/>
    <col min="2826" max="2828" width="18.6640625" style="23" customWidth="1"/>
    <col min="2829" max="2829" width="1.44140625" style="23" customWidth="1"/>
    <col min="2830" max="2838" width="8.88671875" style="23"/>
    <col min="2839" max="2839" width="3.88671875" style="23" customWidth="1"/>
    <col min="2840" max="3072" width="8.88671875" style="23"/>
    <col min="3073" max="3073" width="1.44140625" style="23" customWidth="1"/>
    <col min="3074" max="3076" width="18.6640625" style="23" customWidth="1"/>
    <col min="3077" max="3077" width="4.6640625" style="23" customWidth="1"/>
    <col min="3078" max="3080" width="18.6640625" style="23" customWidth="1"/>
    <col min="3081" max="3081" width="4.6640625" style="23" customWidth="1"/>
    <col min="3082" max="3084" width="18.6640625" style="23" customWidth="1"/>
    <col min="3085" max="3085" width="1.44140625" style="23" customWidth="1"/>
    <col min="3086" max="3094" width="8.88671875" style="23"/>
    <col min="3095" max="3095" width="3.88671875" style="23" customWidth="1"/>
    <col min="3096" max="3328" width="8.88671875" style="23"/>
    <col min="3329" max="3329" width="1.44140625" style="23" customWidth="1"/>
    <col min="3330" max="3332" width="18.6640625" style="23" customWidth="1"/>
    <col min="3333" max="3333" width="4.6640625" style="23" customWidth="1"/>
    <col min="3334" max="3336" width="18.6640625" style="23" customWidth="1"/>
    <col min="3337" max="3337" width="4.6640625" style="23" customWidth="1"/>
    <col min="3338" max="3340" width="18.6640625" style="23" customWidth="1"/>
    <col min="3341" max="3341" width="1.44140625" style="23" customWidth="1"/>
    <col min="3342" max="3350" width="8.88671875" style="23"/>
    <col min="3351" max="3351" width="3.88671875" style="23" customWidth="1"/>
    <col min="3352" max="3584" width="8.88671875" style="23"/>
    <col min="3585" max="3585" width="1.44140625" style="23" customWidth="1"/>
    <col min="3586" max="3588" width="18.6640625" style="23" customWidth="1"/>
    <col min="3589" max="3589" width="4.6640625" style="23" customWidth="1"/>
    <col min="3590" max="3592" width="18.6640625" style="23" customWidth="1"/>
    <col min="3593" max="3593" width="4.6640625" style="23" customWidth="1"/>
    <col min="3594" max="3596" width="18.6640625" style="23" customWidth="1"/>
    <col min="3597" max="3597" width="1.44140625" style="23" customWidth="1"/>
    <col min="3598" max="3606" width="8.88671875" style="23"/>
    <col min="3607" max="3607" width="3.88671875" style="23" customWidth="1"/>
    <col min="3608" max="3840" width="8.88671875" style="23"/>
    <col min="3841" max="3841" width="1.44140625" style="23" customWidth="1"/>
    <col min="3842" max="3844" width="18.6640625" style="23" customWidth="1"/>
    <col min="3845" max="3845" width="4.6640625" style="23" customWidth="1"/>
    <col min="3846" max="3848" width="18.6640625" style="23" customWidth="1"/>
    <col min="3849" max="3849" width="4.6640625" style="23" customWidth="1"/>
    <col min="3850" max="3852" width="18.6640625" style="23" customWidth="1"/>
    <col min="3853" max="3853" width="1.44140625" style="23" customWidth="1"/>
    <col min="3854" max="3862" width="8.88671875" style="23"/>
    <col min="3863" max="3863" width="3.88671875" style="23" customWidth="1"/>
    <col min="3864" max="4096" width="8.88671875" style="23"/>
    <col min="4097" max="4097" width="1.44140625" style="23" customWidth="1"/>
    <col min="4098" max="4100" width="18.6640625" style="23" customWidth="1"/>
    <col min="4101" max="4101" width="4.6640625" style="23" customWidth="1"/>
    <col min="4102" max="4104" width="18.6640625" style="23" customWidth="1"/>
    <col min="4105" max="4105" width="4.6640625" style="23" customWidth="1"/>
    <col min="4106" max="4108" width="18.6640625" style="23" customWidth="1"/>
    <col min="4109" max="4109" width="1.44140625" style="23" customWidth="1"/>
    <col min="4110" max="4118" width="8.88671875" style="23"/>
    <col min="4119" max="4119" width="3.88671875" style="23" customWidth="1"/>
    <col min="4120" max="4352" width="8.88671875" style="23"/>
    <col min="4353" max="4353" width="1.44140625" style="23" customWidth="1"/>
    <col min="4354" max="4356" width="18.6640625" style="23" customWidth="1"/>
    <col min="4357" max="4357" width="4.6640625" style="23" customWidth="1"/>
    <col min="4358" max="4360" width="18.6640625" style="23" customWidth="1"/>
    <col min="4361" max="4361" width="4.6640625" style="23" customWidth="1"/>
    <col min="4362" max="4364" width="18.6640625" style="23" customWidth="1"/>
    <col min="4365" max="4365" width="1.44140625" style="23" customWidth="1"/>
    <col min="4366" max="4374" width="8.88671875" style="23"/>
    <col min="4375" max="4375" width="3.88671875" style="23" customWidth="1"/>
    <col min="4376" max="4608" width="8.88671875" style="23"/>
    <col min="4609" max="4609" width="1.44140625" style="23" customWidth="1"/>
    <col min="4610" max="4612" width="18.6640625" style="23" customWidth="1"/>
    <col min="4613" max="4613" width="4.6640625" style="23" customWidth="1"/>
    <col min="4614" max="4616" width="18.6640625" style="23" customWidth="1"/>
    <col min="4617" max="4617" width="4.6640625" style="23" customWidth="1"/>
    <col min="4618" max="4620" width="18.6640625" style="23" customWidth="1"/>
    <col min="4621" max="4621" width="1.44140625" style="23" customWidth="1"/>
    <col min="4622" max="4630" width="8.88671875" style="23"/>
    <col min="4631" max="4631" width="3.88671875" style="23" customWidth="1"/>
    <col min="4632" max="4864" width="8.88671875" style="23"/>
    <col min="4865" max="4865" width="1.44140625" style="23" customWidth="1"/>
    <col min="4866" max="4868" width="18.6640625" style="23" customWidth="1"/>
    <col min="4869" max="4869" width="4.6640625" style="23" customWidth="1"/>
    <col min="4870" max="4872" width="18.6640625" style="23" customWidth="1"/>
    <col min="4873" max="4873" width="4.6640625" style="23" customWidth="1"/>
    <col min="4874" max="4876" width="18.6640625" style="23" customWidth="1"/>
    <col min="4877" max="4877" width="1.44140625" style="23" customWidth="1"/>
    <col min="4878" max="4886" width="8.88671875" style="23"/>
    <col min="4887" max="4887" width="3.88671875" style="23" customWidth="1"/>
    <col min="4888" max="5120" width="8.88671875" style="23"/>
    <col min="5121" max="5121" width="1.44140625" style="23" customWidth="1"/>
    <col min="5122" max="5124" width="18.6640625" style="23" customWidth="1"/>
    <col min="5125" max="5125" width="4.6640625" style="23" customWidth="1"/>
    <col min="5126" max="5128" width="18.6640625" style="23" customWidth="1"/>
    <col min="5129" max="5129" width="4.6640625" style="23" customWidth="1"/>
    <col min="5130" max="5132" width="18.6640625" style="23" customWidth="1"/>
    <col min="5133" max="5133" width="1.44140625" style="23" customWidth="1"/>
    <col min="5134" max="5142" width="8.88671875" style="23"/>
    <col min="5143" max="5143" width="3.88671875" style="23" customWidth="1"/>
    <col min="5144" max="5376" width="8.88671875" style="23"/>
    <col min="5377" max="5377" width="1.44140625" style="23" customWidth="1"/>
    <col min="5378" max="5380" width="18.6640625" style="23" customWidth="1"/>
    <col min="5381" max="5381" width="4.6640625" style="23" customWidth="1"/>
    <col min="5382" max="5384" width="18.6640625" style="23" customWidth="1"/>
    <col min="5385" max="5385" width="4.6640625" style="23" customWidth="1"/>
    <col min="5386" max="5388" width="18.6640625" style="23" customWidth="1"/>
    <col min="5389" max="5389" width="1.44140625" style="23" customWidth="1"/>
    <col min="5390" max="5398" width="8.88671875" style="23"/>
    <col min="5399" max="5399" width="3.88671875" style="23" customWidth="1"/>
    <col min="5400" max="5632" width="8.88671875" style="23"/>
    <col min="5633" max="5633" width="1.44140625" style="23" customWidth="1"/>
    <col min="5634" max="5636" width="18.6640625" style="23" customWidth="1"/>
    <col min="5637" max="5637" width="4.6640625" style="23" customWidth="1"/>
    <col min="5638" max="5640" width="18.6640625" style="23" customWidth="1"/>
    <col min="5641" max="5641" width="4.6640625" style="23" customWidth="1"/>
    <col min="5642" max="5644" width="18.6640625" style="23" customWidth="1"/>
    <col min="5645" max="5645" width="1.44140625" style="23" customWidth="1"/>
    <col min="5646" max="5654" width="8.88671875" style="23"/>
    <col min="5655" max="5655" width="3.88671875" style="23" customWidth="1"/>
    <col min="5656" max="5888" width="8.88671875" style="23"/>
    <col min="5889" max="5889" width="1.44140625" style="23" customWidth="1"/>
    <col min="5890" max="5892" width="18.6640625" style="23" customWidth="1"/>
    <col min="5893" max="5893" width="4.6640625" style="23" customWidth="1"/>
    <col min="5894" max="5896" width="18.6640625" style="23" customWidth="1"/>
    <col min="5897" max="5897" width="4.6640625" style="23" customWidth="1"/>
    <col min="5898" max="5900" width="18.6640625" style="23" customWidth="1"/>
    <col min="5901" max="5901" width="1.44140625" style="23" customWidth="1"/>
    <col min="5902" max="5910" width="8.88671875" style="23"/>
    <col min="5911" max="5911" width="3.88671875" style="23" customWidth="1"/>
    <col min="5912" max="6144" width="8.88671875" style="23"/>
    <col min="6145" max="6145" width="1.44140625" style="23" customWidth="1"/>
    <col min="6146" max="6148" width="18.6640625" style="23" customWidth="1"/>
    <col min="6149" max="6149" width="4.6640625" style="23" customWidth="1"/>
    <col min="6150" max="6152" width="18.6640625" style="23" customWidth="1"/>
    <col min="6153" max="6153" width="4.6640625" style="23" customWidth="1"/>
    <col min="6154" max="6156" width="18.6640625" style="23" customWidth="1"/>
    <col min="6157" max="6157" width="1.44140625" style="23" customWidth="1"/>
    <col min="6158" max="6166" width="8.88671875" style="23"/>
    <col min="6167" max="6167" width="3.88671875" style="23" customWidth="1"/>
    <col min="6168" max="6400" width="8.88671875" style="23"/>
    <col min="6401" max="6401" width="1.44140625" style="23" customWidth="1"/>
    <col min="6402" max="6404" width="18.6640625" style="23" customWidth="1"/>
    <col min="6405" max="6405" width="4.6640625" style="23" customWidth="1"/>
    <col min="6406" max="6408" width="18.6640625" style="23" customWidth="1"/>
    <col min="6409" max="6409" width="4.6640625" style="23" customWidth="1"/>
    <col min="6410" max="6412" width="18.6640625" style="23" customWidth="1"/>
    <col min="6413" max="6413" width="1.44140625" style="23" customWidth="1"/>
    <col min="6414" max="6422" width="8.88671875" style="23"/>
    <col min="6423" max="6423" width="3.88671875" style="23" customWidth="1"/>
    <col min="6424" max="6656" width="8.88671875" style="23"/>
    <col min="6657" max="6657" width="1.44140625" style="23" customWidth="1"/>
    <col min="6658" max="6660" width="18.6640625" style="23" customWidth="1"/>
    <col min="6661" max="6661" width="4.6640625" style="23" customWidth="1"/>
    <col min="6662" max="6664" width="18.6640625" style="23" customWidth="1"/>
    <col min="6665" max="6665" width="4.6640625" style="23" customWidth="1"/>
    <col min="6666" max="6668" width="18.6640625" style="23" customWidth="1"/>
    <col min="6669" max="6669" width="1.44140625" style="23" customWidth="1"/>
    <col min="6670" max="6678" width="8.88671875" style="23"/>
    <col min="6679" max="6679" width="3.88671875" style="23" customWidth="1"/>
    <col min="6680" max="6912" width="8.88671875" style="23"/>
    <col min="6913" max="6913" width="1.44140625" style="23" customWidth="1"/>
    <col min="6914" max="6916" width="18.6640625" style="23" customWidth="1"/>
    <col min="6917" max="6917" width="4.6640625" style="23" customWidth="1"/>
    <col min="6918" max="6920" width="18.6640625" style="23" customWidth="1"/>
    <col min="6921" max="6921" width="4.6640625" style="23" customWidth="1"/>
    <col min="6922" max="6924" width="18.6640625" style="23" customWidth="1"/>
    <col min="6925" max="6925" width="1.44140625" style="23" customWidth="1"/>
    <col min="6926" max="6934" width="8.88671875" style="23"/>
    <col min="6935" max="6935" width="3.88671875" style="23" customWidth="1"/>
    <col min="6936" max="7168" width="8.88671875" style="23"/>
    <col min="7169" max="7169" width="1.44140625" style="23" customWidth="1"/>
    <col min="7170" max="7172" width="18.6640625" style="23" customWidth="1"/>
    <col min="7173" max="7173" width="4.6640625" style="23" customWidth="1"/>
    <col min="7174" max="7176" width="18.6640625" style="23" customWidth="1"/>
    <col min="7177" max="7177" width="4.6640625" style="23" customWidth="1"/>
    <col min="7178" max="7180" width="18.6640625" style="23" customWidth="1"/>
    <col min="7181" max="7181" width="1.44140625" style="23" customWidth="1"/>
    <col min="7182" max="7190" width="8.88671875" style="23"/>
    <col min="7191" max="7191" width="3.88671875" style="23" customWidth="1"/>
    <col min="7192" max="7424" width="8.88671875" style="23"/>
    <col min="7425" max="7425" width="1.44140625" style="23" customWidth="1"/>
    <col min="7426" max="7428" width="18.6640625" style="23" customWidth="1"/>
    <col min="7429" max="7429" width="4.6640625" style="23" customWidth="1"/>
    <col min="7430" max="7432" width="18.6640625" style="23" customWidth="1"/>
    <col min="7433" max="7433" width="4.6640625" style="23" customWidth="1"/>
    <col min="7434" max="7436" width="18.6640625" style="23" customWidth="1"/>
    <col min="7437" max="7437" width="1.44140625" style="23" customWidth="1"/>
    <col min="7438" max="7446" width="8.88671875" style="23"/>
    <col min="7447" max="7447" width="3.88671875" style="23" customWidth="1"/>
    <col min="7448" max="7680" width="8.88671875" style="23"/>
    <col min="7681" max="7681" width="1.44140625" style="23" customWidth="1"/>
    <col min="7682" max="7684" width="18.6640625" style="23" customWidth="1"/>
    <col min="7685" max="7685" width="4.6640625" style="23" customWidth="1"/>
    <col min="7686" max="7688" width="18.6640625" style="23" customWidth="1"/>
    <col min="7689" max="7689" width="4.6640625" style="23" customWidth="1"/>
    <col min="7690" max="7692" width="18.6640625" style="23" customWidth="1"/>
    <col min="7693" max="7693" width="1.44140625" style="23" customWidth="1"/>
    <col min="7694" max="7702" width="8.88671875" style="23"/>
    <col min="7703" max="7703" width="3.88671875" style="23" customWidth="1"/>
    <col min="7704" max="7936" width="8.88671875" style="23"/>
    <col min="7937" max="7937" width="1.44140625" style="23" customWidth="1"/>
    <col min="7938" max="7940" width="18.6640625" style="23" customWidth="1"/>
    <col min="7941" max="7941" width="4.6640625" style="23" customWidth="1"/>
    <col min="7942" max="7944" width="18.6640625" style="23" customWidth="1"/>
    <col min="7945" max="7945" width="4.6640625" style="23" customWidth="1"/>
    <col min="7946" max="7948" width="18.6640625" style="23" customWidth="1"/>
    <col min="7949" max="7949" width="1.44140625" style="23" customWidth="1"/>
    <col min="7950" max="7958" width="8.88671875" style="23"/>
    <col min="7959" max="7959" width="3.88671875" style="23" customWidth="1"/>
    <col min="7960" max="8192" width="8.88671875" style="23"/>
    <col min="8193" max="8193" width="1.44140625" style="23" customWidth="1"/>
    <col min="8194" max="8196" width="18.6640625" style="23" customWidth="1"/>
    <col min="8197" max="8197" width="4.6640625" style="23" customWidth="1"/>
    <col min="8198" max="8200" width="18.6640625" style="23" customWidth="1"/>
    <col min="8201" max="8201" width="4.6640625" style="23" customWidth="1"/>
    <col min="8202" max="8204" width="18.6640625" style="23" customWidth="1"/>
    <col min="8205" max="8205" width="1.44140625" style="23" customWidth="1"/>
    <col min="8206" max="8214" width="8.88671875" style="23"/>
    <col min="8215" max="8215" width="3.88671875" style="23" customWidth="1"/>
    <col min="8216" max="8448" width="8.88671875" style="23"/>
    <col min="8449" max="8449" width="1.44140625" style="23" customWidth="1"/>
    <col min="8450" max="8452" width="18.6640625" style="23" customWidth="1"/>
    <col min="8453" max="8453" width="4.6640625" style="23" customWidth="1"/>
    <col min="8454" max="8456" width="18.6640625" style="23" customWidth="1"/>
    <col min="8457" max="8457" width="4.6640625" style="23" customWidth="1"/>
    <col min="8458" max="8460" width="18.6640625" style="23" customWidth="1"/>
    <col min="8461" max="8461" width="1.44140625" style="23" customWidth="1"/>
    <col min="8462" max="8470" width="8.88671875" style="23"/>
    <col min="8471" max="8471" width="3.88671875" style="23" customWidth="1"/>
    <col min="8472" max="8704" width="8.88671875" style="23"/>
    <col min="8705" max="8705" width="1.44140625" style="23" customWidth="1"/>
    <col min="8706" max="8708" width="18.6640625" style="23" customWidth="1"/>
    <col min="8709" max="8709" width="4.6640625" style="23" customWidth="1"/>
    <col min="8710" max="8712" width="18.6640625" style="23" customWidth="1"/>
    <col min="8713" max="8713" width="4.6640625" style="23" customWidth="1"/>
    <col min="8714" max="8716" width="18.6640625" style="23" customWidth="1"/>
    <col min="8717" max="8717" width="1.44140625" style="23" customWidth="1"/>
    <col min="8718" max="8726" width="8.88671875" style="23"/>
    <col min="8727" max="8727" width="3.88671875" style="23" customWidth="1"/>
    <col min="8728" max="8960" width="8.88671875" style="23"/>
    <col min="8961" max="8961" width="1.44140625" style="23" customWidth="1"/>
    <col min="8962" max="8964" width="18.6640625" style="23" customWidth="1"/>
    <col min="8965" max="8965" width="4.6640625" style="23" customWidth="1"/>
    <col min="8966" max="8968" width="18.6640625" style="23" customWidth="1"/>
    <col min="8969" max="8969" width="4.6640625" style="23" customWidth="1"/>
    <col min="8970" max="8972" width="18.6640625" style="23" customWidth="1"/>
    <col min="8973" max="8973" width="1.44140625" style="23" customWidth="1"/>
    <col min="8974" max="8982" width="8.88671875" style="23"/>
    <col min="8983" max="8983" width="3.88671875" style="23" customWidth="1"/>
    <col min="8984" max="9216" width="8.88671875" style="23"/>
    <col min="9217" max="9217" width="1.44140625" style="23" customWidth="1"/>
    <col min="9218" max="9220" width="18.6640625" style="23" customWidth="1"/>
    <col min="9221" max="9221" width="4.6640625" style="23" customWidth="1"/>
    <col min="9222" max="9224" width="18.6640625" style="23" customWidth="1"/>
    <col min="9225" max="9225" width="4.6640625" style="23" customWidth="1"/>
    <col min="9226" max="9228" width="18.6640625" style="23" customWidth="1"/>
    <col min="9229" max="9229" width="1.44140625" style="23" customWidth="1"/>
    <col min="9230" max="9238" width="8.88671875" style="23"/>
    <col min="9239" max="9239" width="3.88671875" style="23" customWidth="1"/>
    <col min="9240" max="9472" width="8.88671875" style="23"/>
    <col min="9473" max="9473" width="1.44140625" style="23" customWidth="1"/>
    <col min="9474" max="9476" width="18.6640625" style="23" customWidth="1"/>
    <col min="9477" max="9477" width="4.6640625" style="23" customWidth="1"/>
    <col min="9478" max="9480" width="18.6640625" style="23" customWidth="1"/>
    <col min="9481" max="9481" width="4.6640625" style="23" customWidth="1"/>
    <col min="9482" max="9484" width="18.6640625" style="23" customWidth="1"/>
    <col min="9485" max="9485" width="1.44140625" style="23" customWidth="1"/>
    <col min="9486" max="9494" width="8.88671875" style="23"/>
    <col min="9495" max="9495" width="3.88671875" style="23" customWidth="1"/>
    <col min="9496" max="9728" width="8.88671875" style="23"/>
    <col min="9729" max="9729" width="1.44140625" style="23" customWidth="1"/>
    <col min="9730" max="9732" width="18.6640625" style="23" customWidth="1"/>
    <col min="9733" max="9733" width="4.6640625" style="23" customWidth="1"/>
    <col min="9734" max="9736" width="18.6640625" style="23" customWidth="1"/>
    <col min="9737" max="9737" width="4.6640625" style="23" customWidth="1"/>
    <col min="9738" max="9740" width="18.6640625" style="23" customWidth="1"/>
    <col min="9741" max="9741" width="1.44140625" style="23" customWidth="1"/>
    <col min="9742" max="9750" width="8.88671875" style="23"/>
    <col min="9751" max="9751" width="3.88671875" style="23" customWidth="1"/>
    <col min="9752" max="9984" width="8.88671875" style="23"/>
    <col min="9985" max="9985" width="1.44140625" style="23" customWidth="1"/>
    <col min="9986" max="9988" width="18.6640625" style="23" customWidth="1"/>
    <col min="9989" max="9989" width="4.6640625" style="23" customWidth="1"/>
    <col min="9990" max="9992" width="18.6640625" style="23" customWidth="1"/>
    <col min="9993" max="9993" width="4.6640625" style="23" customWidth="1"/>
    <col min="9994" max="9996" width="18.6640625" style="23" customWidth="1"/>
    <col min="9997" max="9997" width="1.44140625" style="23" customWidth="1"/>
    <col min="9998" max="10006" width="8.88671875" style="23"/>
    <col min="10007" max="10007" width="3.88671875" style="23" customWidth="1"/>
    <col min="10008" max="10240" width="8.88671875" style="23"/>
    <col min="10241" max="10241" width="1.44140625" style="23" customWidth="1"/>
    <col min="10242" max="10244" width="18.6640625" style="23" customWidth="1"/>
    <col min="10245" max="10245" width="4.6640625" style="23" customWidth="1"/>
    <col min="10246" max="10248" width="18.6640625" style="23" customWidth="1"/>
    <col min="10249" max="10249" width="4.6640625" style="23" customWidth="1"/>
    <col min="10250" max="10252" width="18.6640625" style="23" customWidth="1"/>
    <col min="10253" max="10253" width="1.44140625" style="23" customWidth="1"/>
    <col min="10254" max="10262" width="8.88671875" style="23"/>
    <col min="10263" max="10263" width="3.88671875" style="23" customWidth="1"/>
    <col min="10264" max="10496" width="8.88671875" style="23"/>
    <col min="10497" max="10497" width="1.44140625" style="23" customWidth="1"/>
    <col min="10498" max="10500" width="18.6640625" style="23" customWidth="1"/>
    <col min="10501" max="10501" width="4.6640625" style="23" customWidth="1"/>
    <col min="10502" max="10504" width="18.6640625" style="23" customWidth="1"/>
    <col min="10505" max="10505" width="4.6640625" style="23" customWidth="1"/>
    <col min="10506" max="10508" width="18.6640625" style="23" customWidth="1"/>
    <col min="10509" max="10509" width="1.44140625" style="23" customWidth="1"/>
    <col min="10510" max="10518" width="8.88671875" style="23"/>
    <col min="10519" max="10519" width="3.88671875" style="23" customWidth="1"/>
    <col min="10520" max="10752" width="8.88671875" style="23"/>
    <col min="10753" max="10753" width="1.44140625" style="23" customWidth="1"/>
    <col min="10754" max="10756" width="18.6640625" style="23" customWidth="1"/>
    <col min="10757" max="10757" width="4.6640625" style="23" customWidth="1"/>
    <col min="10758" max="10760" width="18.6640625" style="23" customWidth="1"/>
    <col min="10761" max="10761" width="4.6640625" style="23" customWidth="1"/>
    <col min="10762" max="10764" width="18.6640625" style="23" customWidth="1"/>
    <col min="10765" max="10765" width="1.44140625" style="23" customWidth="1"/>
    <col min="10766" max="10774" width="8.88671875" style="23"/>
    <col min="10775" max="10775" width="3.88671875" style="23" customWidth="1"/>
    <col min="10776" max="11008" width="8.88671875" style="23"/>
    <col min="11009" max="11009" width="1.44140625" style="23" customWidth="1"/>
    <col min="11010" max="11012" width="18.6640625" style="23" customWidth="1"/>
    <col min="11013" max="11013" width="4.6640625" style="23" customWidth="1"/>
    <col min="11014" max="11016" width="18.6640625" style="23" customWidth="1"/>
    <col min="11017" max="11017" width="4.6640625" style="23" customWidth="1"/>
    <col min="11018" max="11020" width="18.6640625" style="23" customWidth="1"/>
    <col min="11021" max="11021" width="1.44140625" style="23" customWidth="1"/>
    <col min="11022" max="11030" width="8.88671875" style="23"/>
    <col min="11031" max="11031" width="3.88671875" style="23" customWidth="1"/>
    <col min="11032" max="11264" width="8.88671875" style="23"/>
    <col min="11265" max="11265" width="1.44140625" style="23" customWidth="1"/>
    <col min="11266" max="11268" width="18.6640625" style="23" customWidth="1"/>
    <col min="11269" max="11269" width="4.6640625" style="23" customWidth="1"/>
    <col min="11270" max="11272" width="18.6640625" style="23" customWidth="1"/>
    <col min="11273" max="11273" width="4.6640625" style="23" customWidth="1"/>
    <col min="11274" max="11276" width="18.6640625" style="23" customWidth="1"/>
    <col min="11277" max="11277" width="1.44140625" style="23" customWidth="1"/>
    <col min="11278" max="11286" width="8.88671875" style="23"/>
    <col min="11287" max="11287" width="3.88671875" style="23" customWidth="1"/>
    <col min="11288" max="11520" width="8.88671875" style="23"/>
    <col min="11521" max="11521" width="1.44140625" style="23" customWidth="1"/>
    <col min="11522" max="11524" width="18.6640625" style="23" customWidth="1"/>
    <col min="11525" max="11525" width="4.6640625" style="23" customWidth="1"/>
    <col min="11526" max="11528" width="18.6640625" style="23" customWidth="1"/>
    <col min="11529" max="11529" width="4.6640625" style="23" customWidth="1"/>
    <col min="11530" max="11532" width="18.6640625" style="23" customWidth="1"/>
    <col min="11533" max="11533" width="1.44140625" style="23" customWidth="1"/>
    <col min="11534" max="11542" width="8.88671875" style="23"/>
    <col min="11543" max="11543" width="3.88671875" style="23" customWidth="1"/>
    <col min="11544" max="11776" width="8.88671875" style="23"/>
    <col min="11777" max="11777" width="1.44140625" style="23" customWidth="1"/>
    <col min="11778" max="11780" width="18.6640625" style="23" customWidth="1"/>
    <col min="11781" max="11781" width="4.6640625" style="23" customWidth="1"/>
    <col min="11782" max="11784" width="18.6640625" style="23" customWidth="1"/>
    <col min="11785" max="11785" width="4.6640625" style="23" customWidth="1"/>
    <col min="11786" max="11788" width="18.6640625" style="23" customWidth="1"/>
    <col min="11789" max="11789" width="1.44140625" style="23" customWidth="1"/>
    <col min="11790" max="11798" width="8.88671875" style="23"/>
    <col min="11799" max="11799" width="3.88671875" style="23" customWidth="1"/>
    <col min="11800" max="12032" width="8.88671875" style="23"/>
    <col min="12033" max="12033" width="1.44140625" style="23" customWidth="1"/>
    <col min="12034" max="12036" width="18.6640625" style="23" customWidth="1"/>
    <col min="12037" max="12037" width="4.6640625" style="23" customWidth="1"/>
    <col min="12038" max="12040" width="18.6640625" style="23" customWidth="1"/>
    <col min="12041" max="12041" width="4.6640625" style="23" customWidth="1"/>
    <col min="12042" max="12044" width="18.6640625" style="23" customWidth="1"/>
    <col min="12045" max="12045" width="1.44140625" style="23" customWidth="1"/>
    <col min="12046" max="12054" width="8.88671875" style="23"/>
    <col min="12055" max="12055" width="3.88671875" style="23" customWidth="1"/>
    <col min="12056" max="12288" width="8.88671875" style="23"/>
    <col min="12289" max="12289" width="1.44140625" style="23" customWidth="1"/>
    <col min="12290" max="12292" width="18.6640625" style="23" customWidth="1"/>
    <col min="12293" max="12293" width="4.6640625" style="23" customWidth="1"/>
    <col min="12294" max="12296" width="18.6640625" style="23" customWidth="1"/>
    <col min="12297" max="12297" width="4.6640625" style="23" customWidth="1"/>
    <col min="12298" max="12300" width="18.6640625" style="23" customWidth="1"/>
    <col min="12301" max="12301" width="1.44140625" style="23" customWidth="1"/>
    <col min="12302" max="12310" width="8.88671875" style="23"/>
    <col min="12311" max="12311" width="3.88671875" style="23" customWidth="1"/>
    <col min="12312" max="12544" width="8.88671875" style="23"/>
    <col min="12545" max="12545" width="1.44140625" style="23" customWidth="1"/>
    <col min="12546" max="12548" width="18.6640625" style="23" customWidth="1"/>
    <col min="12549" max="12549" width="4.6640625" style="23" customWidth="1"/>
    <col min="12550" max="12552" width="18.6640625" style="23" customWidth="1"/>
    <col min="12553" max="12553" width="4.6640625" style="23" customWidth="1"/>
    <col min="12554" max="12556" width="18.6640625" style="23" customWidth="1"/>
    <col min="12557" max="12557" width="1.44140625" style="23" customWidth="1"/>
    <col min="12558" max="12566" width="8.88671875" style="23"/>
    <col min="12567" max="12567" width="3.88671875" style="23" customWidth="1"/>
    <col min="12568" max="12800" width="8.88671875" style="23"/>
    <col min="12801" max="12801" width="1.44140625" style="23" customWidth="1"/>
    <col min="12802" max="12804" width="18.6640625" style="23" customWidth="1"/>
    <col min="12805" max="12805" width="4.6640625" style="23" customWidth="1"/>
    <col min="12806" max="12808" width="18.6640625" style="23" customWidth="1"/>
    <col min="12809" max="12809" width="4.6640625" style="23" customWidth="1"/>
    <col min="12810" max="12812" width="18.6640625" style="23" customWidth="1"/>
    <col min="12813" max="12813" width="1.44140625" style="23" customWidth="1"/>
    <col min="12814" max="12822" width="8.88671875" style="23"/>
    <col min="12823" max="12823" width="3.88671875" style="23" customWidth="1"/>
    <col min="12824" max="13056" width="8.88671875" style="23"/>
    <col min="13057" max="13057" width="1.44140625" style="23" customWidth="1"/>
    <col min="13058" max="13060" width="18.6640625" style="23" customWidth="1"/>
    <col min="13061" max="13061" width="4.6640625" style="23" customWidth="1"/>
    <col min="13062" max="13064" width="18.6640625" style="23" customWidth="1"/>
    <col min="13065" max="13065" width="4.6640625" style="23" customWidth="1"/>
    <col min="13066" max="13068" width="18.6640625" style="23" customWidth="1"/>
    <col min="13069" max="13069" width="1.44140625" style="23" customWidth="1"/>
    <col min="13070" max="13078" width="8.88671875" style="23"/>
    <col min="13079" max="13079" width="3.88671875" style="23" customWidth="1"/>
    <col min="13080" max="13312" width="8.88671875" style="23"/>
    <col min="13313" max="13313" width="1.44140625" style="23" customWidth="1"/>
    <col min="13314" max="13316" width="18.6640625" style="23" customWidth="1"/>
    <col min="13317" max="13317" width="4.6640625" style="23" customWidth="1"/>
    <col min="13318" max="13320" width="18.6640625" style="23" customWidth="1"/>
    <col min="13321" max="13321" width="4.6640625" style="23" customWidth="1"/>
    <col min="13322" max="13324" width="18.6640625" style="23" customWidth="1"/>
    <col min="13325" max="13325" width="1.44140625" style="23" customWidth="1"/>
    <col min="13326" max="13334" width="8.88671875" style="23"/>
    <col min="13335" max="13335" width="3.88671875" style="23" customWidth="1"/>
    <col min="13336" max="13568" width="8.88671875" style="23"/>
    <col min="13569" max="13569" width="1.44140625" style="23" customWidth="1"/>
    <col min="13570" max="13572" width="18.6640625" style="23" customWidth="1"/>
    <col min="13573" max="13573" width="4.6640625" style="23" customWidth="1"/>
    <col min="13574" max="13576" width="18.6640625" style="23" customWidth="1"/>
    <col min="13577" max="13577" width="4.6640625" style="23" customWidth="1"/>
    <col min="13578" max="13580" width="18.6640625" style="23" customWidth="1"/>
    <col min="13581" max="13581" width="1.44140625" style="23" customWidth="1"/>
    <col min="13582" max="13590" width="8.88671875" style="23"/>
    <col min="13591" max="13591" width="3.88671875" style="23" customWidth="1"/>
    <col min="13592" max="13824" width="8.88671875" style="23"/>
    <col min="13825" max="13825" width="1.44140625" style="23" customWidth="1"/>
    <col min="13826" max="13828" width="18.6640625" style="23" customWidth="1"/>
    <col min="13829" max="13829" width="4.6640625" style="23" customWidth="1"/>
    <col min="13830" max="13832" width="18.6640625" style="23" customWidth="1"/>
    <col min="13833" max="13833" width="4.6640625" style="23" customWidth="1"/>
    <col min="13834" max="13836" width="18.6640625" style="23" customWidth="1"/>
    <col min="13837" max="13837" width="1.44140625" style="23" customWidth="1"/>
    <col min="13838" max="13846" width="8.88671875" style="23"/>
    <col min="13847" max="13847" width="3.88671875" style="23" customWidth="1"/>
    <col min="13848" max="14080" width="8.88671875" style="23"/>
    <col min="14081" max="14081" width="1.44140625" style="23" customWidth="1"/>
    <col min="14082" max="14084" width="18.6640625" style="23" customWidth="1"/>
    <col min="14085" max="14085" width="4.6640625" style="23" customWidth="1"/>
    <col min="14086" max="14088" width="18.6640625" style="23" customWidth="1"/>
    <col min="14089" max="14089" width="4.6640625" style="23" customWidth="1"/>
    <col min="14090" max="14092" width="18.6640625" style="23" customWidth="1"/>
    <col min="14093" max="14093" width="1.44140625" style="23" customWidth="1"/>
    <col min="14094" max="14102" width="8.88671875" style="23"/>
    <col min="14103" max="14103" width="3.88671875" style="23" customWidth="1"/>
    <col min="14104" max="14336" width="8.88671875" style="23"/>
    <col min="14337" max="14337" width="1.44140625" style="23" customWidth="1"/>
    <col min="14338" max="14340" width="18.6640625" style="23" customWidth="1"/>
    <col min="14341" max="14341" width="4.6640625" style="23" customWidth="1"/>
    <col min="14342" max="14344" width="18.6640625" style="23" customWidth="1"/>
    <col min="14345" max="14345" width="4.6640625" style="23" customWidth="1"/>
    <col min="14346" max="14348" width="18.6640625" style="23" customWidth="1"/>
    <col min="14349" max="14349" width="1.44140625" style="23" customWidth="1"/>
    <col min="14350" max="14358" width="8.88671875" style="23"/>
    <col min="14359" max="14359" width="3.88671875" style="23" customWidth="1"/>
    <col min="14360" max="14592" width="8.88671875" style="23"/>
    <col min="14593" max="14593" width="1.44140625" style="23" customWidth="1"/>
    <col min="14594" max="14596" width="18.6640625" style="23" customWidth="1"/>
    <col min="14597" max="14597" width="4.6640625" style="23" customWidth="1"/>
    <col min="14598" max="14600" width="18.6640625" style="23" customWidth="1"/>
    <col min="14601" max="14601" width="4.6640625" style="23" customWidth="1"/>
    <col min="14602" max="14604" width="18.6640625" style="23" customWidth="1"/>
    <col min="14605" max="14605" width="1.44140625" style="23" customWidth="1"/>
    <col min="14606" max="14614" width="8.88671875" style="23"/>
    <col min="14615" max="14615" width="3.88671875" style="23" customWidth="1"/>
    <col min="14616" max="14848" width="8.88671875" style="23"/>
    <col min="14849" max="14849" width="1.44140625" style="23" customWidth="1"/>
    <col min="14850" max="14852" width="18.6640625" style="23" customWidth="1"/>
    <col min="14853" max="14853" width="4.6640625" style="23" customWidth="1"/>
    <col min="14854" max="14856" width="18.6640625" style="23" customWidth="1"/>
    <col min="14857" max="14857" width="4.6640625" style="23" customWidth="1"/>
    <col min="14858" max="14860" width="18.6640625" style="23" customWidth="1"/>
    <col min="14861" max="14861" width="1.44140625" style="23" customWidth="1"/>
    <col min="14862" max="14870" width="8.88671875" style="23"/>
    <col min="14871" max="14871" width="3.88671875" style="23" customWidth="1"/>
    <col min="14872" max="15104" width="8.88671875" style="23"/>
    <col min="15105" max="15105" width="1.44140625" style="23" customWidth="1"/>
    <col min="15106" max="15108" width="18.6640625" style="23" customWidth="1"/>
    <col min="15109" max="15109" width="4.6640625" style="23" customWidth="1"/>
    <col min="15110" max="15112" width="18.6640625" style="23" customWidth="1"/>
    <col min="15113" max="15113" width="4.6640625" style="23" customWidth="1"/>
    <col min="15114" max="15116" width="18.6640625" style="23" customWidth="1"/>
    <col min="15117" max="15117" width="1.44140625" style="23" customWidth="1"/>
    <col min="15118" max="15126" width="8.88671875" style="23"/>
    <col min="15127" max="15127" width="3.88671875" style="23" customWidth="1"/>
    <col min="15128" max="15360" width="8.88671875" style="23"/>
    <col min="15361" max="15361" width="1.44140625" style="23" customWidth="1"/>
    <col min="15362" max="15364" width="18.6640625" style="23" customWidth="1"/>
    <col min="15365" max="15365" width="4.6640625" style="23" customWidth="1"/>
    <col min="15366" max="15368" width="18.6640625" style="23" customWidth="1"/>
    <col min="15369" max="15369" width="4.6640625" style="23" customWidth="1"/>
    <col min="15370" max="15372" width="18.6640625" style="23" customWidth="1"/>
    <col min="15373" max="15373" width="1.44140625" style="23" customWidth="1"/>
    <col min="15374" max="15382" width="8.88671875" style="23"/>
    <col min="15383" max="15383" width="3.88671875" style="23" customWidth="1"/>
    <col min="15384" max="15616" width="8.88671875" style="23"/>
    <col min="15617" max="15617" width="1.44140625" style="23" customWidth="1"/>
    <col min="15618" max="15620" width="18.6640625" style="23" customWidth="1"/>
    <col min="15621" max="15621" width="4.6640625" style="23" customWidth="1"/>
    <col min="15622" max="15624" width="18.6640625" style="23" customWidth="1"/>
    <col min="15625" max="15625" width="4.6640625" style="23" customWidth="1"/>
    <col min="15626" max="15628" width="18.6640625" style="23" customWidth="1"/>
    <col min="15629" max="15629" width="1.44140625" style="23" customWidth="1"/>
    <col min="15630" max="15638" width="8.88671875" style="23"/>
    <col min="15639" max="15639" width="3.88671875" style="23" customWidth="1"/>
    <col min="15640" max="15872" width="8.88671875" style="23"/>
    <col min="15873" max="15873" width="1.44140625" style="23" customWidth="1"/>
    <col min="15874" max="15876" width="18.6640625" style="23" customWidth="1"/>
    <col min="15877" max="15877" width="4.6640625" style="23" customWidth="1"/>
    <col min="15878" max="15880" width="18.6640625" style="23" customWidth="1"/>
    <col min="15881" max="15881" width="4.6640625" style="23" customWidth="1"/>
    <col min="15882" max="15884" width="18.6640625" style="23" customWidth="1"/>
    <col min="15885" max="15885" width="1.44140625" style="23" customWidth="1"/>
    <col min="15886" max="15894" width="8.88671875" style="23"/>
    <col min="15895" max="15895" width="3.88671875" style="23" customWidth="1"/>
    <col min="15896" max="16128" width="8.88671875" style="23"/>
    <col min="16129" max="16129" width="1.44140625" style="23" customWidth="1"/>
    <col min="16130" max="16132" width="18.6640625" style="23" customWidth="1"/>
    <col min="16133" max="16133" width="4.6640625" style="23" customWidth="1"/>
    <col min="16134" max="16136" width="18.6640625" style="23" customWidth="1"/>
    <col min="16137" max="16137" width="4.6640625" style="23" customWidth="1"/>
    <col min="16138" max="16140" width="18.6640625" style="23" customWidth="1"/>
    <col min="16141" max="16141" width="1.44140625" style="23" customWidth="1"/>
    <col min="16142" max="16150" width="8.88671875" style="23"/>
    <col min="16151" max="16151" width="3.88671875" style="23" customWidth="1"/>
    <col min="16152" max="16384" width="8.88671875" style="23"/>
  </cols>
  <sheetData>
    <row r="1" spans="1:23" s="85" customFormat="1" ht="6.75" customHeight="1" x14ac:dyDescent="0.2">
      <c r="B1" s="86" t="s">
        <v>8</v>
      </c>
      <c r="J1" s="85" t="e">
        <f>#REF!</f>
        <v>#REF!</v>
      </c>
      <c r="K1" s="87"/>
      <c r="L1" s="85" t="e">
        <f>#REF!</f>
        <v>#REF!</v>
      </c>
      <c r="N1" s="87"/>
      <c r="O1" s="87"/>
      <c r="P1" s="87"/>
      <c r="Q1" s="87"/>
      <c r="R1" s="87"/>
      <c r="S1" s="87"/>
      <c r="T1" s="87"/>
      <c r="U1" s="87"/>
      <c r="V1" s="87"/>
      <c r="W1" s="87"/>
    </row>
    <row r="2" spans="1:23" s="89" customFormat="1" ht="21.75" customHeight="1" x14ac:dyDescent="0.3">
      <c r="A2" s="88"/>
      <c r="B2" s="232" t="s">
        <v>437</v>
      </c>
      <c r="C2" s="232"/>
      <c r="D2" s="232"/>
      <c r="E2" s="235"/>
      <c r="F2" s="70" t="s">
        <v>67</v>
      </c>
      <c r="G2" s="70" t="s">
        <v>438</v>
      </c>
      <c r="H2" s="70" t="s">
        <v>68</v>
      </c>
      <c r="I2" s="8"/>
      <c r="J2" s="9"/>
      <c r="K2" s="10" t="s">
        <v>21</v>
      </c>
      <c r="L2" s="11"/>
      <c r="M2" s="90"/>
      <c r="N2" s="90"/>
      <c r="O2" s="90"/>
      <c r="W2" s="88"/>
    </row>
    <row r="3" spans="1:23" s="88" customFormat="1" ht="7.5" customHeight="1" x14ac:dyDescent="0.3">
      <c r="B3" s="2"/>
      <c r="C3" s="512"/>
      <c r="D3" s="512"/>
      <c r="E3" s="512"/>
      <c r="F3" s="512"/>
      <c r="G3" s="512"/>
      <c r="H3" s="512"/>
      <c r="I3" s="512"/>
      <c r="J3" s="512"/>
      <c r="K3" s="3"/>
      <c r="L3" s="3"/>
      <c r="M3" s="143"/>
      <c r="N3" s="143"/>
      <c r="O3" s="143"/>
    </row>
    <row r="4" spans="1:23" s="549" customFormat="1" ht="30.75" customHeight="1" x14ac:dyDescent="0.25">
      <c r="B4" s="749" t="s">
        <v>94</v>
      </c>
      <c r="C4" s="749"/>
      <c r="D4" s="749"/>
      <c r="E4" s="749"/>
      <c r="F4" s="749"/>
      <c r="G4" s="749"/>
      <c r="H4" s="749"/>
      <c r="I4" s="749"/>
      <c r="J4" s="749"/>
      <c r="K4" s="749"/>
      <c r="L4" s="749"/>
      <c r="M4" s="749"/>
      <c r="N4" s="749"/>
      <c r="O4" s="749"/>
      <c r="P4" s="749"/>
    </row>
    <row r="5" spans="1:23" s="512" customFormat="1" ht="20.25" customHeight="1" x14ac:dyDescent="0.35">
      <c r="A5" s="6"/>
      <c r="B5" s="511" t="s">
        <v>447</v>
      </c>
      <c r="C5" s="342"/>
      <c r="D5" s="342"/>
      <c r="E5" s="342"/>
      <c r="F5" s="342"/>
      <c r="G5" s="342"/>
      <c r="H5" s="342"/>
      <c r="I5" s="342"/>
      <c r="J5" s="342"/>
      <c r="K5" s="342"/>
      <c r="L5" s="342"/>
      <c r="M5" s="342"/>
      <c r="N5" s="750" t="s">
        <v>364</v>
      </c>
      <c r="O5" s="750"/>
      <c r="P5" s="750"/>
      <c r="W5" s="6"/>
    </row>
    <row r="6" spans="1:23" s="512" customFormat="1" ht="17.25" customHeight="1" x14ac:dyDescent="0.3">
      <c r="A6" s="6"/>
      <c r="B6" s="91"/>
      <c r="K6" s="3"/>
      <c r="L6" s="3"/>
      <c r="M6" s="3"/>
      <c r="N6" s="3"/>
      <c r="O6" s="3"/>
      <c r="P6" s="88"/>
      <c r="W6" s="6"/>
    </row>
    <row r="7" spans="1:23" s="512" customFormat="1" ht="57.75" customHeight="1" x14ac:dyDescent="0.3">
      <c r="A7" s="6"/>
      <c r="B7" s="91"/>
      <c r="K7" s="3"/>
      <c r="L7" s="3"/>
      <c r="M7" s="3"/>
      <c r="N7" s="3"/>
      <c r="O7" s="3"/>
      <c r="P7" s="88"/>
      <c r="W7" s="6"/>
    </row>
    <row r="8" spans="1:23" s="512" customFormat="1" ht="20.25" customHeight="1" x14ac:dyDescent="0.35">
      <c r="A8" s="6"/>
      <c r="B8" s="511" t="s">
        <v>448</v>
      </c>
      <c r="C8" s="342"/>
      <c r="D8" s="342"/>
      <c r="E8" s="342"/>
      <c r="F8" s="342"/>
      <c r="G8" s="342"/>
      <c r="H8" s="342"/>
      <c r="I8" s="342"/>
      <c r="J8" s="342"/>
      <c r="K8" s="342"/>
      <c r="L8" s="342"/>
      <c r="M8" s="342"/>
      <c r="N8" s="750" t="s">
        <v>364</v>
      </c>
      <c r="O8" s="750"/>
      <c r="P8" s="750"/>
      <c r="W8" s="6"/>
    </row>
    <row r="9" spans="1:23" s="512" customFormat="1" ht="15.75" customHeight="1" x14ac:dyDescent="0.25">
      <c r="A9" s="6"/>
      <c r="B9" s="91"/>
      <c r="K9" s="3"/>
      <c r="L9" s="3"/>
      <c r="M9" s="3"/>
      <c r="N9" s="3"/>
      <c r="O9" s="3"/>
      <c r="W9" s="6"/>
    </row>
    <row r="10" spans="1:23" s="512" customFormat="1" ht="15.75" customHeight="1" x14ac:dyDescent="0.25">
      <c r="A10" s="6"/>
      <c r="B10" s="91"/>
      <c r="K10" s="3"/>
      <c r="L10" s="3"/>
      <c r="M10" s="3"/>
      <c r="N10" s="3"/>
      <c r="O10" s="3"/>
      <c r="W10" s="6"/>
    </row>
    <row r="11" spans="1:23" s="512" customFormat="1" ht="15.75" customHeight="1" x14ac:dyDescent="0.25">
      <c r="A11" s="6"/>
      <c r="B11" s="91"/>
      <c r="K11" s="3"/>
      <c r="L11" s="3"/>
      <c r="M11" s="3"/>
      <c r="N11" s="3"/>
      <c r="O11" s="3"/>
      <c r="W11" s="6"/>
    </row>
    <row r="12" spans="1:23" s="512" customFormat="1" ht="15.75" customHeight="1" x14ac:dyDescent="0.25">
      <c r="A12" s="6"/>
      <c r="B12" s="91"/>
      <c r="K12" s="3"/>
      <c r="L12" s="3"/>
      <c r="M12" s="3"/>
      <c r="N12" s="3"/>
      <c r="O12" s="3"/>
      <c r="W12" s="6"/>
    </row>
    <row r="13" spans="1:23" s="512" customFormat="1" ht="15.75" customHeight="1" x14ac:dyDescent="0.25">
      <c r="A13" s="6"/>
      <c r="B13" s="91"/>
      <c r="K13" s="3"/>
      <c r="L13" s="3"/>
      <c r="M13" s="3"/>
      <c r="N13" s="3"/>
      <c r="O13" s="3"/>
      <c r="W13" s="6"/>
    </row>
    <row r="14" spans="1:23" s="512" customFormat="1" ht="15" customHeight="1" x14ac:dyDescent="0.25">
      <c r="A14" s="6"/>
      <c r="K14" s="3"/>
      <c r="L14" s="3"/>
      <c r="M14" s="3"/>
      <c r="N14" s="3"/>
      <c r="O14" s="3"/>
      <c r="W14" s="6"/>
    </row>
    <row r="15" spans="1:23" s="512" customFormat="1" ht="15" customHeight="1" x14ac:dyDescent="0.25">
      <c r="A15" s="6"/>
      <c r="B15" s="23"/>
      <c r="C15" s="23"/>
      <c r="D15" s="23"/>
      <c r="K15" s="3"/>
      <c r="L15" s="3"/>
      <c r="M15" s="3"/>
      <c r="N15" s="3"/>
      <c r="O15" s="3"/>
      <c r="W15" s="6"/>
    </row>
    <row r="16" spans="1:23" s="512" customFormat="1" ht="15" customHeight="1" x14ac:dyDescent="0.25">
      <c r="A16" s="6"/>
      <c r="B16" s="502"/>
      <c r="C16" s="23"/>
      <c r="D16" s="23"/>
      <c r="K16" s="3"/>
      <c r="L16" s="3"/>
      <c r="M16" s="3"/>
      <c r="N16" s="3"/>
      <c r="O16" s="3"/>
      <c r="W16" s="6"/>
    </row>
    <row r="17" spans="1:23" s="512" customFormat="1" ht="15" customHeight="1" x14ac:dyDescent="0.25">
      <c r="A17" s="6"/>
      <c r="B17" s="502"/>
      <c r="C17" s="23"/>
      <c r="D17" s="23"/>
      <c r="J17" s="23"/>
      <c r="K17" s="3"/>
      <c r="L17" s="3"/>
      <c r="M17" s="3"/>
      <c r="N17" s="3"/>
      <c r="O17" s="3"/>
      <c r="W17" s="6"/>
    </row>
    <row r="18" spans="1:23" s="512" customFormat="1" ht="15" customHeight="1" x14ac:dyDescent="0.25">
      <c r="A18" s="6"/>
      <c r="B18" s="23"/>
      <c r="C18" s="23"/>
      <c r="D18" s="23"/>
      <c r="J18" s="23"/>
      <c r="K18" s="3"/>
      <c r="L18" s="3"/>
      <c r="M18" s="3"/>
      <c r="N18" s="3"/>
      <c r="O18" s="3"/>
      <c r="W18" s="6"/>
    </row>
    <row r="19" spans="1:23" s="512" customFormat="1" ht="15" customHeight="1" x14ac:dyDescent="0.3">
      <c r="A19" s="6"/>
      <c r="B19" s="504"/>
      <c r="C19" s="505"/>
      <c r="D19" s="505"/>
      <c r="J19" s="23"/>
      <c r="K19" s="3"/>
      <c r="L19" s="3"/>
      <c r="M19" s="3"/>
      <c r="N19" s="3"/>
      <c r="O19" s="3"/>
      <c r="W19" s="6"/>
    </row>
    <row r="20" spans="1:23" s="512" customFormat="1" ht="15" customHeight="1" x14ac:dyDescent="0.3">
      <c r="A20" s="6"/>
      <c r="B20" s="506"/>
      <c r="C20" s="507"/>
      <c r="D20" s="507"/>
      <c r="J20" s="23"/>
      <c r="K20" s="3"/>
      <c r="L20" s="3"/>
      <c r="M20" s="3"/>
      <c r="N20" s="3"/>
      <c r="O20" s="3"/>
      <c r="W20" s="6"/>
    </row>
    <row r="21" spans="1:23" s="512" customFormat="1" ht="15" customHeight="1" x14ac:dyDescent="0.3">
      <c r="A21" s="6"/>
      <c r="B21" s="506"/>
      <c r="C21" s="507"/>
      <c r="D21" s="507"/>
      <c r="J21" s="23"/>
      <c r="K21" s="3"/>
      <c r="L21" s="3"/>
      <c r="M21" s="3"/>
      <c r="N21" s="3"/>
      <c r="O21" s="3"/>
      <c r="W21" s="6"/>
    </row>
    <row r="22" spans="1:23" s="512" customFormat="1" ht="15" customHeight="1" x14ac:dyDescent="0.3">
      <c r="A22" s="6"/>
      <c r="B22" s="506"/>
      <c r="C22" s="506"/>
      <c r="D22" s="506"/>
      <c r="E22" s="506"/>
      <c r="F22" s="506"/>
      <c r="G22" s="506"/>
      <c r="H22" s="506"/>
      <c r="I22" s="506"/>
      <c r="J22" s="506"/>
      <c r="K22" s="506"/>
      <c r="L22" s="506"/>
      <c r="M22" s="506"/>
      <c r="N22" s="506"/>
      <c r="O22" s="3"/>
      <c r="W22" s="6"/>
    </row>
    <row r="23" spans="1:23" s="512" customFormat="1" ht="15" customHeight="1" x14ac:dyDescent="0.3">
      <c r="A23" s="6"/>
      <c r="B23" s="506"/>
      <c r="C23" s="506"/>
      <c r="D23" s="506"/>
      <c r="E23" s="506"/>
      <c r="F23" s="506"/>
      <c r="G23" s="506"/>
      <c r="H23" s="506"/>
      <c r="I23" s="506"/>
      <c r="J23" s="506"/>
      <c r="K23" s="506"/>
      <c r="L23" s="506"/>
      <c r="M23" s="506"/>
      <c r="N23" s="506"/>
      <c r="O23" s="3"/>
      <c r="W23" s="6"/>
    </row>
    <row r="24" spans="1:23" ht="21" customHeight="1" x14ac:dyDescent="0.3">
      <c r="B24" s="506"/>
      <c r="C24" s="506"/>
      <c r="D24" s="506"/>
      <c r="E24" s="506"/>
      <c r="F24" s="506"/>
      <c r="G24" s="506"/>
      <c r="H24" s="506"/>
      <c r="I24" s="506"/>
      <c r="J24" s="506"/>
      <c r="K24" s="506"/>
      <c r="L24" s="506"/>
      <c r="M24" s="506"/>
      <c r="N24" s="506"/>
    </row>
    <row r="25" spans="1:23" ht="15" customHeight="1" x14ac:dyDescent="0.3"/>
    <row r="26" spans="1:23" ht="15" customHeight="1" x14ac:dyDescent="0.3"/>
    <row r="27" spans="1:23" ht="15" customHeight="1" x14ac:dyDescent="0.3"/>
    <row r="28" spans="1:23" ht="15" customHeight="1" x14ac:dyDescent="0.3"/>
    <row r="29" spans="1:23" ht="21" customHeight="1" x14ac:dyDescent="0.3"/>
    <row r="30" spans="1:23" ht="18" customHeight="1" x14ac:dyDescent="0.3"/>
    <row r="31" spans="1:23" ht="15" customHeight="1" x14ac:dyDescent="0.3"/>
    <row r="32" spans="1:23" ht="21.75" customHeight="1" x14ac:dyDescent="0.3"/>
    <row r="37" ht="21" customHeight="1" x14ac:dyDescent="0.3"/>
    <row r="39" ht="15.75" customHeight="1" x14ac:dyDescent="0.3"/>
    <row r="47" ht="24.75" customHeight="1" x14ac:dyDescent="0.3"/>
    <row r="63" ht="21" customHeight="1" x14ac:dyDescent="0.3"/>
  </sheetData>
  <sheetProtection password="CAAF" sheet="1" objects="1" scenarios="1"/>
  <mergeCells count="3">
    <mergeCell ref="N5:P5"/>
    <mergeCell ref="N8:P8"/>
    <mergeCell ref="B4:P4"/>
  </mergeCells>
  <hyperlinks>
    <hyperlink ref="F2" location="Cover!A1" display="Cover page"/>
    <hyperlink ref="H2" location="Index!A1" display="Index"/>
    <hyperlink ref="N5" location="'Respondents'' comments_Model'!B2" tooltip="navigate to top of page" display="navigate to top of page"/>
    <hyperlink ref="N5:P5" location="'Positive aspects of care'!B2" tooltip="navigate to top of page" display="navigate to top of page"/>
    <hyperlink ref="N8" location="'Respondents'' comments_Model'!B2" tooltip="navigate to top of page" display="navigate to top of page"/>
    <hyperlink ref="N8:P8" location="'Positive aspects of care'!B2" tooltip="navigate to top of page" display="navigate to top of page"/>
    <hyperlink ref="B4" location="'DATA LIMITATIONS'!A1" display="Data limitations"/>
    <hyperlink ref="G2" location="Introduction!A1" tooltip="Introduction" display="Introduction"/>
  </hyperlinks>
  <pageMargins left="0.11811023622047245" right="0.11811023622047245" top="0.15748031496062992" bottom="0.15748031496062992" header="0" footer="0"/>
  <pageSetup paperSize="9" scale="46"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tint="0.39997558519241921"/>
    <pageSetUpPr fitToPage="1"/>
  </sheetPr>
  <dimension ref="A1:V78"/>
  <sheetViews>
    <sheetView showGridLines="0" zoomScale="93" zoomScaleNormal="93" zoomScalePageLayoutView="93" workbookViewId="0">
      <selection activeCell="O17" sqref="O17"/>
    </sheetView>
  </sheetViews>
  <sheetFormatPr defaultColWidth="8.88671875" defaultRowHeight="14.4" x14ac:dyDescent="0.3"/>
  <cols>
    <col min="1" max="1" width="1.44140625" style="23" customWidth="1"/>
    <col min="2" max="3" width="25.44140625" style="23" customWidth="1"/>
    <col min="4" max="4" width="21.44140625" style="23" customWidth="1"/>
    <col min="5" max="5" width="2.88671875" style="23" customWidth="1"/>
    <col min="6" max="6" width="11.109375" style="23" customWidth="1"/>
    <col min="7" max="8" width="18" style="23" customWidth="1"/>
    <col min="9" max="9" width="2.44140625" style="23" customWidth="1"/>
    <col min="10" max="12" width="18.6640625" style="23" customWidth="1"/>
    <col min="13" max="13" width="1.44140625" style="23" customWidth="1"/>
    <col min="14" max="21" width="8.88671875" style="23"/>
    <col min="22" max="22" width="3.88671875" style="23" customWidth="1"/>
    <col min="23" max="255" width="8.88671875" style="23"/>
    <col min="256" max="256" width="1.44140625" style="23" customWidth="1"/>
    <col min="257" max="259" width="18.6640625" style="23" customWidth="1"/>
    <col min="260" max="260" width="4.6640625" style="23" customWidth="1"/>
    <col min="261" max="263" width="18.6640625" style="23" customWidth="1"/>
    <col min="264" max="264" width="4.6640625" style="23" customWidth="1"/>
    <col min="265" max="267" width="18.6640625" style="23" customWidth="1"/>
    <col min="268" max="268" width="1.44140625" style="23" customWidth="1"/>
    <col min="269" max="277" width="8.88671875" style="23"/>
    <col min="278" max="278" width="3.88671875" style="23" customWidth="1"/>
    <col min="279" max="511" width="8.88671875" style="23"/>
    <col min="512" max="512" width="1.44140625" style="23" customWidth="1"/>
    <col min="513" max="515" width="18.6640625" style="23" customWidth="1"/>
    <col min="516" max="516" width="4.6640625" style="23" customWidth="1"/>
    <col min="517" max="519" width="18.6640625" style="23" customWidth="1"/>
    <col min="520" max="520" width="4.6640625" style="23" customWidth="1"/>
    <col min="521" max="523" width="18.6640625" style="23" customWidth="1"/>
    <col min="524" max="524" width="1.44140625" style="23" customWidth="1"/>
    <col min="525" max="533" width="8.88671875" style="23"/>
    <col min="534" max="534" width="3.88671875" style="23" customWidth="1"/>
    <col min="535" max="767" width="8.88671875" style="23"/>
    <col min="768" max="768" width="1.44140625" style="23" customWidth="1"/>
    <col min="769" max="771" width="18.6640625" style="23" customWidth="1"/>
    <col min="772" max="772" width="4.6640625" style="23" customWidth="1"/>
    <col min="773" max="775" width="18.6640625" style="23" customWidth="1"/>
    <col min="776" max="776" width="4.6640625" style="23" customWidth="1"/>
    <col min="777" max="779" width="18.6640625" style="23" customWidth="1"/>
    <col min="780" max="780" width="1.44140625" style="23" customWidth="1"/>
    <col min="781" max="789" width="8.88671875" style="23"/>
    <col min="790" max="790" width="3.88671875" style="23" customWidth="1"/>
    <col min="791" max="1023" width="8.88671875" style="23"/>
    <col min="1024" max="1024" width="1.44140625" style="23" customWidth="1"/>
    <col min="1025" max="1027" width="18.6640625" style="23" customWidth="1"/>
    <col min="1028" max="1028" width="4.6640625" style="23" customWidth="1"/>
    <col min="1029" max="1031" width="18.6640625" style="23" customWidth="1"/>
    <col min="1032" max="1032" width="4.6640625" style="23" customWidth="1"/>
    <col min="1033" max="1035" width="18.6640625" style="23" customWidth="1"/>
    <col min="1036" max="1036" width="1.44140625" style="23" customWidth="1"/>
    <col min="1037" max="1045" width="8.88671875" style="23"/>
    <col min="1046" max="1046" width="3.88671875" style="23" customWidth="1"/>
    <col min="1047" max="1279" width="8.88671875" style="23"/>
    <col min="1280" max="1280" width="1.44140625" style="23" customWidth="1"/>
    <col min="1281" max="1283" width="18.6640625" style="23" customWidth="1"/>
    <col min="1284" max="1284" width="4.6640625" style="23" customWidth="1"/>
    <col min="1285" max="1287" width="18.6640625" style="23" customWidth="1"/>
    <col min="1288" max="1288" width="4.6640625" style="23" customWidth="1"/>
    <col min="1289" max="1291" width="18.6640625" style="23" customWidth="1"/>
    <col min="1292" max="1292" width="1.44140625" style="23" customWidth="1"/>
    <col min="1293" max="1301" width="8.88671875" style="23"/>
    <col min="1302" max="1302" width="3.88671875" style="23" customWidth="1"/>
    <col min="1303" max="1535" width="8.88671875" style="23"/>
    <col min="1536" max="1536" width="1.44140625" style="23" customWidth="1"/>
    <col min="1537" max="1539" width="18.6640625" style="23" customWidth="1"/>
    <col min="1540" max="1540" width="4.6640625" style="23" customWidth="1"/>
    <col min="1541" max="1543" width="18.6640625" style="23" customWidth="1"/>
    <col min="1544" max="1544" width="4.6640625" style="23" customWidth="1"/>
    <col min="1545" max="1547" width="18.6640625" style="23" customWidth="1"/>
    <col min="1548" max="1548" width="1.44140625" style="23" customWidth="1"/>
    <col min="1549" max="1557" width="8.88671875" style="23"/>
    <col min="1558" max="1558" width="3.88671875" style="23" customWidth="1"/>
    <col min="1559" max="1791" width="8.88671875" style="23"/>
    <col min="1792" max="1792" width="1.44140625" style="23" customWidth="1"/>
    <col min="1793" max="1795" width="18.6640625" style="23" customWidth="1"/>
    <col min="1796" max="1796" width="4.6640625" style="23" customWidth="1"/>
    <col min="1797" max="1799" width="18.6640625" style="23" customWidth="1"/>
    <col min="1800" max="1800" width="4.6640625" style="23" customWidth="1"/>
    <col min="1801" max="1803" width="18.6640625" style="23" customWidth="1"/>
    <col min="1804" max="1804" width="1.44140625" style="23" customWidth="1"/>
    <col min="1805" max="1813" width="8.88671875" style="23"/>
    <col min="1814" max="1814" width="3.88671875" style="23" customWidth="1"/>
    <col min="1815" max="2047" width="8.88671875" style="23"/>
    <col min="2048" max="2048" width="1.44140625" style="23" customWidth="1"/>
    <col min="2049" max="2051" width="18.6640625" style="23" customWidth="1"/>
    <col min="2052" max="2052" width="4.6640625" style="23" customWidth="1"/>
    <col min="2053" max="2055" width="18.6640625" style="23" customWidth="1"/>
    <col min="2056" max="2056" width="4.6640625" style="23" customWidth="1"/>
    <col min="2057" max="2059" width="18.6640625" style="23" customWidth="1"/>
    <col min="2060" max="2060" width="1.44140625" style="23" customWidth="1"/>
    <col min="2061" max="2069" width="8.88671875" style="23"/>
    <col min="2070" max="2070" width="3.88671875" style="23" customWidth="1"/>
    <col min="2071" max="2303" width="8.88671875" style="23"/>
    <col min="2304" max="2304" width="1.44140625" style="23" customWidth="1"/>
    <col min="2305" max="2307" width="18.6640625" style="23" customWidth="1"/>
    <col min="2308" max="2308" width="4.6640625" style="23" customWidth="1"/>
    <col min="2309" max="2311" width="18.6640625" style="23" customWidth="1"/>
    <col min="2312" max="2312" width="4.6640625" style="23" customWidth="1"/>
    <col min="2313" max="2315" width="18.6640625" style="23" customWidth="1"/>
    <col min="2316" max="2316" width="1.44140625" style="23" customWidth="1"/>
    <col min="2317" max="2325" width="8.88671875" style="23"/>
    <col min="2326" max="2326" width="3.88671875" style="23" customWidth="1"/>
    <col min="2327" max="2559" width="8.88671875" style="23"/>
    <col min="2560" max="2560" width="1.44140625" style="23" customWidth="1"/>
    <col min="2561" max="2563" width="18.6640625" style="23" customWidth="1"/>
    <col min="2564" max="2564" width="4.6640625" style="23" customWidth="1"/>
    <col min="2565" max="2567" width="18.6640625" style="23" customWidth="1"/>
    <col min="2568" max="2568" width="4.6640625" style="23" customWidth="1"/>
    <col min="2569" max="2571" width="18.6640625" style="23" customWidth="1"/>
    <col min="2572" max="2572" width="1.44140625" style="23" customWidth="1"/>
    <col min="2573" max="2581" width="8.88671875" style="23"/>
    <col min="2582" max="2582" width="3.88671875" style="23" customWidth="1"/>
    <col min="2583" max="2815" width="8.88671875" style="23"/>
    <col min="2816" max="2816" width="1.44140625" style="23" customWidth="1"/>
    <col min="2817" max="2819" width="18.6640625" style="23" customWidth="1"/>
    <col min="2820" max="2820" width="4.6640625" style="23" customWidth="1"/>
    <col min="2821" max="2823" width="18.6640625" style="23" customWidth="1"/>
    <col min="2824" max="2824" width="4.6640625" style="23" customWidth="1"/>
    <col min="2825" max="2827" width="18.6640625" style="23" customWidth="1"/>
    <col min="2828" max="2828" width="1.44140625" style="23" customWidth="1"/>
    <col min="2829" max="2837" width="8.88671875" style="23"/>
    <col min="2838" max="2838" width="3.88671875" style="23" customWidth="1"/>
    <col min="2839" max="3071" width="8.88671875" style="23"/>
    <col min="3072" max="3072" width="1.44140625" style="23" customWidth="1"/>
    <col min="3073" max="3075" width="18.6640625" style="23" customWidth="1"/>
    <col min="3076" max="3076" width="4.6640625" style="23" customWidth="1"/>
    <col min="3077" max="3079" width="18.6640625" style="23" customWidth="1"/>
    <col min="3080" max="3080" width="4.6640625" style="23" customWidth="1"/>
    <col min="3081" max="3083" width="18.6640625" style="23" customWidth="1"/>
    <col min="3084" max="3084" width="1.44140625" style="23" customWidth="1"/>
    <col min="3085" max="3093" width="8.88671875" style="23"/>
    <col min="3094" max="3094" width="3.88671875" style="23" customWidth="1"/>
    <col min="3095" max="3327" width="8.88671875" style="23"/>
    <col min="3328" max="3328" width="1.44140625" style="23" customWidth="1"/>
    <col min="3329" max="3331" width="18.6640625" style="23" customWidth="1"/>
    <col min="3332" max="3332" width="4.6640625" style="23" customWidth="1"/>
    <col min="3333" max="3335" width="18.6640625" style="23" customWidth="1"/>
    <col min="3336" max="3336" width="4.6640625" style="23" customWidth="1"/>
    <col min="3337" max="3339" width="18.6640625" style="23" customWidth="1"/>
    <col min="3340" max="3340" width="1.44140625" style="23" customWidth="1"/>
    <col min="3341" max="3349" width="8.88671875" style="23"/>
    <col min="3350" max="3350" width="3.88671875" style="23" customWidth="1"/>
    <col min="3351" max="3583" width="8.88671875" style="23"/>
    <col min="3584" max="3584" width="1.44140625" style="23" customWidth="1"/>
    <col min="3585" max="3587" width="18.6640625" style="23" customWidth="1"/>
    <col min="3588" max="3588" width="4.6640625" style="23" customWidth="1"/>
    <col min="3589" max="3591" width="18.6640625" style="23" customWidth="1"/>
    <col min="3592" max="3592" width="4.6640625" style="23" customWidth="1"/>
    <col min="3593" max="3595" width="18.6640625" style="23" customWidth="1"/>
    <col min="3596" max="3596" width="1.44140625" style="23" customWidth="1"/>
    <col min="3597" max="3605" width="8.88671875" style="23"/>
    <col min="3606" max="3606" width="3.88671875" style="23" customWidth="1"/>
    <col min="3607" max="3839" width="8.88671875" style="23"/>
    <col min="3840" max="3840" width="1.44140625" style="23" customWidth="1"/>
    <col min="3841" max="3843" width="18.6640625" style="23" customWidth="1"/>
    <col min="3844" max="3844" width="4.6640625" style="23" customWidth="1"/>
    <col min="3845" max="3847" width="18.6640625" style="23" customWidth="1"/>
    <col min="3848" max="3848" width="4.6640625" style="23" customWidth="1"/>
    <col min="3849" max="3851" width="18.6640625" style="23" customWidth="1"/>
    <col min="3852" max="3852" width="1.44140625" style="23" customWidth="1"/>
    <col min="3853" max="3861" width="8.88671875" style="23"/>
    <col min="3862" max="3862" width="3.88671875" style="23" customWidth="1"/>
    <col min="3863" max="4095" width="8.88671875" style="23"/>
    <col min="4096" max="4096" width="1.44140625" style="23" customWidth="1"/>
    <col min="4097" max="4099" width="18.6640625" style="23" customWidth="1"/>
    <col min="4100" max="4100" width="4.6640625" style="23" customWidth="1"/>
    <col min="4101" max="4103" width="18.6640625" style="23" customWidth="1"/>
    <col min="4104" max="4104" width="4.6640625" style="23" customWidth="1"/>
    <col min="4105" max="4107" width="18.6640625" style="23" customWidth="1"/>
    <col min="4108" max="4108" width="1.44140625" style="23" customWidth="1"/>
    <col min="4109" max="4117" width="8.88671875" style="23"/>
    <col min="4118" max="4118" width="3.88671875" style="23" customWidth="1"/>
    <col min="4119" max="4351" width="8.88671875" style="23"/>
    <col min="4352" max="4352" width="1.44140625" style="23" customWidth="1"/>
    <col min="4353" max="4355" width="18.6640625" style="23" customWidth="1"/>
    <col min="4356" max="4356" width="4.6640625" style="23" customWidth="1"/>
    <col min="4357" max="4359" width="18.6640625" style="23" customWidth="1"/>
    <col min="4360" max="4360" width="4.6640625" style="23" customWidth="1"/>
    <col min="4361" max="4363" width="18.6640625" style="23" customWidth="1"/>
    <col min="4364" max="4364" width="1.44140625" style="23" customWidth="1"/>
    <col min="4365" max="4373" width="8.88671875" style="23"/>
    <col min="4374" max="4374" width="3.88671875" style="23" customWidth="1"/>
    <col min="4375" max="4607" width="8.88671875" style="23"/>
    <col min="4608" max="4608" width="1.44140625" style="23" customWidth="1"/>
    <col min="4609" max="4611" width="18.6640625" style="23" customWidth="1"/>
    <col min="4612" max="4612" width="4.6640625" style="23" customWidth="1"/>
    <col min="4613" max="4615" width="18.6640625" style="23" customWidth="1"/>
    <col min="4616" max="4616" width="4.6640625" style="23" customWidth="1"/>
    <col min="4617" max="4619" width="18.6640625" style="23" customWidth="1"/>
    <col min="4620" max="4620" width="1.44140625" style="23" customWidth="1"/>
    <col min="4621" max="4629" width="8.88671875" style="23"/>
    <col min="4630" max="4630" width="3.88671875" style="23" customWidth="1"/>
    <col min="4631" max="4863" width="8.88671875" style="23"/>
    <col min="4864" max="4864" width="1.44140625" style="23" customWidth="1"/>
    <col min="4865" max="4867" width="18.6640625" style="23" customWidth="1"/>
    <col min="4868" max="4868" width="4.6640625" style="23" customWidth="1"/>
    <col min="4869" max="4871" width="18.6640625" style="23" customWidth="1"/>
    <col min="4872" max="4872" width="4.6640625" style="23" customWidth="1"/>
    <col min="4873" max="4875" width="18.6640625" style="23" customWidth="1"/>
    <col min="4876" max="4876" width="1.44140625" style="23" customWidth="1"/>
    <col min="4877" max="4885" width="8.88671875" style="23"/>
    <col min="4886" max="4886" width="3.88671875" style="23" customWidth="1"/>
    <col min="4887" max="5119" width="8.88671875" style="23"/>
    <col min="5120" max="5120" width="1.44140625" style="23" customWidth="1"/>
    <col min="5121" max="5123" width="18.6640625" style="23" customWidth="1"/>
    <col min="5124" max="5124" width="4.6640625" style="23" customWidth="1"/>
    <col min="5125" max="5127" width="18.6640625" style="23" customWidth="1"/>
    <col min="5128" max="5128" width="4.6640625" style="23" customWidth="1"/>
    <col min="5129" max="5131" width="18.6640625" style="23" customWidth="1"/>
    <col min="5132" max="5132" width="1.44140625" style="23" customWidth="1"/>
    <col min="5133" max="5141" width="8.88671875" style="23"/>
    <col min="5142" max="5142" width="3.88671875" style="23" customWidth="1"/>
    <col min="5143" max="5375" width="8.88671875" style="23"/>
    <col min="5376" max="5376" width="1.44140625" style="23" customWidth="1"/>
    <col min="5377" max="5379" width="18.6640625" style="23" customWidth="1"/>
    <col min="5380" max="5380" width="4.6640625" style="23" customWidth="1"/>
    <col min="5381" max="5383" width="18.6640625" style="23" customWidth="1"/>
    <col min="5384" max="5384" width="4.6640625" style="23" customWidth="1"/>
    <col min="5385" max="5387" width="18.6640625" style="23" customWidth="1"/>
    <col min="5388" max="5388" width="1.44140625" style="23" customWidth="1"/>
    <col min="5389" max="5397" width="8.88671875" style="23"/>
    <col min="5398" max="5398" width="3.88671875" style="23" customWidth="1"/>
    <col min="5399" max="5631" width="8.88671875" style="23"/>
    <col min="5632" max="5632" width="1.44140625" style="23" customWidth="1"/>
    <col min="5633" max="5635" width="18.6640625" style="23" customWidth="1"/>
    <col min="5636" max="5636" width="4.6640625" style="23" customWidth="1"/>
    <col min="5637" max="5639" width="18.6640625" style="23" customWidth="1"/>
    <col min="5640" max="5640" width="4.6640625" style="23" customWidth="1"/>
    <col min="5641" max="5643" width="18.6640625" style="23" customWidth="1"/>
    <col min="5644" max="5644" width="1.44140625" style="23" customWidth="1"/>
    <col min="5645" max="5653" width="8.88671875" style="23"/>
    <col min="5654" max="5654" width="3.88671875" style="23" customWidth="1"/>
    <col min="5655" max="5887" width="8.88671875" style="23"/>
    <col min="5888" max="5888" width="1.44140625" style="23" customWidth="1"/>
    <col min="5889" max="5891" width="18.6640625" style="23" customWidth="1"/>
    <col min="5892" max="5892" width="4.6640625" style="23" customWidth="1"/>
    <col min="5893" max="5895" width="18.6640625" style="23" customWidth="1"/>
    <col min="5896" max="5896" width="4.6640625" style="23" customWidth="1"/>
    <col min="5897" max="5899" width="18.6640625" style="23" customWidth="1"/>
    <col min="5900" max="5900" width="1.44140625" style="23" customWidth="1"/>
    <col min="5901" max="5909" width="8.88671875" style="23"/>
    <col min="5910" max="5910" width="3.88671875" style="23" customWidth="1"/>
    <col min="5911" max="6143" width="8.88671875" style="23"/>
    <col min="6144" max="6144" width="1.44140625" style="23" customWidth="1"/>
    <col min="6145" max="6147" width="18.6640625" style="23" customWidth="1"/>
    <col min="6148" max="6148" width="4.6640625" style="23" customWidth="1"/>
    <col min="6149" max="6151" width="18.6640625" style="23" customWidth="1"/>
    <col min="6152" max="6152" width="4.6640625" style="23" customWidth="1"/>
    <col min="6153" max="6155" width="18.6640625" style="23" customWidth="1"/>
    <col min="6156" max="6156" width="1.44140625" style="23" customWidth="1"/>
    <col min="6157" max="6165" width="8.88671875" style="23"/>
    <col min="6166" max="6166" width="3.88671875" style="23" customWidth="1"/>
    <col min="6167" max="6399" width="8.88671875" style="23"/>
    <col min="6400" max="6400" width="1.44140625" style="23" customWidth="1"/>
    <col min="6401" max="6403" width="18.6640625" style="23" customWidth="1"/>
    <col min="6404" max="6404" width="4.6640625" style="23" customWidth="1"/>
    <col min="6405" max="6407" width="18.6640625" style="23" customWidth="1"/>
    <col min="6408" max="6408" width="4.6640625" style="23" customWidth="1"/>
    <col min="6409" max="6411" width="18.6640625" style="23" customWidth="1"/>
    <col min="6412" max="6412" width="1.44140625" style="23" customWidth="1"/>
    <col min="6413" max="6421" width="8.88671875" style="23"/>
    <col min="6422" max="6422" width="3.88671875" style="23" customWidth="1"/>
    <col min="6423" max="6655" width="8.88671875" style="23"/>
    <col min="6656" max="6656" width="1.44140625" style="23" customWidth="1"/>
    <col min="6657" max="6659" width="18.6640625" style="23" customWidth="1"/>
    <col min="6660" max="6660" width="4.6640625" style="23" customWidth="1"/>
    <col min="6661" max="6663" width="18.6640625" style="23" customWidth="1"/>
    <col min="6664" max="6664" width="4.6640625" style="23" customWidth="1"/>
    <col min="6665" max="6667" width="18.6640625" style="23" customWidth="1"/>
    <col min="6668" max="6668" width="1.44140625" style="23" customWidth="1"/>
    <col min="6669" max="6677" width="8.88671875" style="23"/>
    <col min="6678" max="6678" width="3.88671875" style="23" customWidth="1"/>
    <col min="6679" max="6911" width="8.88671875" style="23"/>
    <col min="6912" max="6912" width="1.44140625" style="23" customWidth="1"/>
    <col min="6913" max="6915" width="18.6640625" style="23" customWidth="1"/>
    <col min="6916" max="6916" width="4.6640625" style="23" customWidth="1"/>
    <col min="6917" max="6919" width="18.6640625" style="23" customWidth="1"/>
    <col min="6920" max="6920" width="4.6640625" style="23" customWidth="1"/>
    <col min="6921" max="6923" width="18.6640625" style="23" customWidth="1"/>
    <col min="6924" max="6924" width="1.44140625" style="23" customWidth="1"/>
    <col min="6925" max="6933" width="8.88671875" style="23"/>
    <col min="6934" max="6934" width="3.88671875" style="23" customWidth="1"/>
    <col min="6935" max="7167" width="8.88671875" style="23"/>
    <col min="7168" max="7168" width="1.44140625" style="23" customWidth="1"/>
    <col min="7169" max="7171" width="18.6640625" style="23" customWidth="1"/>
    <col min="7172" max="7172" width="4.6640625" style="23" customWidth="1"/>
    <col min="7173" max="7175" width="18.6640625" style="23" customWidth="1"/>
    <col min="7176" max="7176" width="4.6640625" style="23" customWidth="1"/>
    <col min="7177" max="7179" width="18.6640625" style="23" customWidth="1"/>
    <col min="7180" max="7180" width="1.44140625" style="23" customWidth="1"/>
    <col min="7181" max="7189" width="8.88671875" style="23"/>
    <col min="7190" max="7190" width="3.88671875" style="23" customWidth="1"/>
    <col min="7191" max="7423" width="8.88671875" style="23"/>
    <col min="7424" max="7424" width="1.44140625" style="23" customWidth="1"/>
    <col min="7425" max="7427" width="18.6640625" style="23" customWidth="1"/>
    <col min="7428" max="7428" width="4.6640625" style="23" customWidth="1"/>
    <col min="7429" max="7431" width="18.6640625" style="23" customWidth="1"/>
    <col min="7432" max="7432" width="4.6640625" style="23" customWidth="1"/>
    <col min="7433" max="7435" width="18.6640625" style="23" customWidth="1"/>
    <col min="7436" max="7436" width="1.44140625" style="23" customWidth="1"/>
    <col min="7437" max="7445" width="8.88671875" style="23"/>
    <col min="7446" max="7446" width="3.88671875" style="23" customWidth="1"/>
    <col min="7447" max="7679" width="8.88671875" style="23"/>
    <col min="7680" max="7680" width="1.44140625" style="23" customWidth="1"/>
    <col min="7681" max="7683" width="18.6640625" style="23" customWidth="1"/>
    <col min="7684" max="7684" width="4.6640625" style="23" customWidth="1"/>
    <col min="7685" max="7687" width="18.6640625" style="23" customWidth="1"/>
    <col min="7688" max="7688" width="4.6640625" style="23" customWidth="1"/>
    <col min="7689" max="7691" width="18.6640625" style="23" customWidth="1"/>
    <col min="7692" max="7692" width="1.44140625" style="23" customWidth="1"/>
    <col min="7693" max="7701" width="8.88671875" style="23"/>
    <col min="7702" max="7702" width="3.88671875" style="23" customWidth="1"/>
    <col min="7703" max="7935" width="8.88671875" style="23"/>
    <col min="7936" max="7936" width="1.44140625" style="23" customWidth="1"/>
    <col min="7937" max="7939" width="18.6640625" style="23" customWidth="1"/>
    <col min="7940" max="7940" width="4.6640625" style="23" customWidth="1"/>
    <col min="7941" max="7943" width="18.6640625" style="23" customWidth="1"/>
    <col min="7944" max="7944" width="4.6640625" style="23" customWidth="1"/>
    <col min="7945" max="7947" width="18.6640625" style="23" customWidth="1"/>
    <col min="7948" max="7948" width="1.44140625" style="23" customWidth="1"/>
    <col min="7949" max="7957" width="8.88671875" style="23"/>
    <col min="7958" max="7958" width="3.88671875" style="23" customWidth="1"/>
    <col min="7959" max="8191" width="8.88671875" style="23"/>
    <col min="8192" max="8192" width="1.44140625" style="23" customWidth="1"/>
    <col min="8193" max="8195" width="18.6640625" style="23" customWidth="1"/>
    <col min="8196" max="8196" width="4.6640625" style="23" customWidth="1"/>
    <col min="8197" max="8199" width="18.6640625" style="23" customWidth="1"/>
    <col min="8200" max="8200" width="4.6640625" style="23" customWidth="1"/>
    <col min="8201" max="8203" width="18.6640625" style="23" customWidth="1"/>
    <col min="8204" max="8204" width="1.44140625" style="23" customWidth="1"/>
    <col min="8205" max="8213" width="8.88671875" style="23"/>
    <col min="8214" max="8214" width="3.88671875" style="23" customWidth="1"/>
    <col min="8215" max="8447" width="8.88671875" style="23"/>
    <col min="8448" max="8448" width="1.44140625" style="23" customWidth="1"/>
    <col min="8449" max="8451" width="18.6640625" style="23" customWidth="1"/>
    <col min="8452" max="8452" width="4.6640625" style="23" customWidth="1"/>
    <col min="8453" max="8455" width="18.6640625" style="23" customWidth="1"/>
    <col min="8456" max="8456" width="4.6640625" style="23" customWidth="1"/>
    <col min="8457" max="8459" width="18.6640625" style="23" customWidth="1"/>
    <col min="8460" max="8460" width="1.44140625" style="23" customWidth="1"/>
    <col min="8461" max="8469" width="8.88671875" style="23"/>
    <col min="8470" max="8470" width="3.88671875" style="23" customWidth="1"/>
    <col min="8471" max="8703" width="8.88671875" style="23"/>
    <col min="8704" max="8704" width="1.44140625" style="23" customWidth="1"/>
    <col min="8705" max="8707" width="18.6640625" style="23" customWidth="1"/>
    <col min="8708" max="8708" width="4.6640625" style="23" customWidth="1"/>
    <col min="8709" max="8711" width="18.6640625" style="23" customWidth="1"/>
    <col min="8712" max="8712" width="4.6640625" style="23" customWidth="1"/>
    <col min="8713" max="8715" width="18.6640625" style="23" customWidth="1"/>
    <col min="8716" max="8716" width="1.44140625" style="23" customWidth="1"/>
    <col min="8717" max="8725" width="8.88671875" style="23"/>
    <col min="8726" max="8726" width="3.88671875" style="23" customWidth="1"/>
    <col min="8727" max="8959" width="8.88671875" style="23"/>
    <col min="8960" max="8960" width="1.44140625" style="23" customWidth="1"/>
    <col min="8961" max="8963" width="18.6640625" style="23" customWidth="1"/>
    <col min="8964" max="8964" width="4.6640625" style="23" customWidth="1"/>
    <col min="8965" max="8967" width="18.6640625" style="23" customWidth="1"/>
    <col min="8968" max="8968" width="4.6640625" style="23" customWidth="1"/>
    <col min="8969" max="8971" width="18.6640625" style="23" customWidth="1"/>
    <col min="8972" max="8972" width="1.44140625" style="23" customWidth="1"/>
    <col min="8973" max="8981" width="8.88671875" style="23"/>
    <col min="8982" max="8982" width="3.88671875" style="23" customWidth="1"/>
    <col min="8983" max="9215" width="8.88671875" style="23"/>
    <col min="9216" max="9216" width="1.44140625" style="23" customWidth="1"/>
    <col min="9217" max="9219" width="18.6640625" style="23" customWidth="1"/>
    <col min="9220" max="9220" width="4.6640625" style="23" customWidth="1"/>
    <col min="9221" max="9223" width="18.6640625" style="23" customWidth="1"/>
    <col min="9224" max="9224" width="4.6640625" style="23" customWidth="1"/>
    <col min="9225" max="9227" width="18.6640625" style="23" customWidth="1"/>
    <col min="9228" max="9228" width="1.44140625" style="23" customWidth="1"/>
    <col min="9229" max="9237" width="8.88671875" style="23"/>
    <col min="9238" max="9238" width="3.88671875" style="23" customWidth="1"/>
    <col min="9239" max="9471" width="8.88671875" style="23"/>
    <col min="9472" max="9472" width="1.44140625" style="23" customWidth="1"/>
    <col min="9473" max="9475" width="18.6640625" style="23" customWidth="1"/>
    <col min="9476" max="9476" width="4.6640625" style="23" customWidth="1"/>
    <col min="9477" max="9479" width="18.6640625" style="23" customWidth="1"/>
    <col min="9480" max="9480" width="4.6640625" style="23" customWidth="1"/>
    <col min="9481" max="9483" width="18.6640625" style="23" customWidth="1"/>
    <col min="9484" max="9484" width="1.44140625" style="23" customWidth="1"/>
    <col min="9485" max="9493" width="8.88671875" style="23"/>
    <col min="9494" max="9494" width="3.88671875" style="23" customWidth="1"/>
    <col min="9495" max="9727" width="8.88671875" style="23"/>
    <col min="9728" max="9728" width="1.44140625" style="23" customWidth="1"/>
    <col min="9729" max="9731" width="18.6640625" style="23" customWidth="1"/>
    <col min="9732" max="9732" width="4.6640625" style="23" customWidth="1"/>
    <col min="9733" max="9735" width="18.6640625" style="23" customWidth="1"/>
    <col min="9736" max="9736" width="4.6640625" style="23" customWidth="1"/>
    <col min="9737" max="9739" width="18.6640625" style="23" customWidth="1"/>
    <col min="9740" max="9740" width="1.44140625" style="23" customWidth="1"/>
    <col min="9741" max="9749" width="8.88671875" style="23"/>
    <col min="9750" max="9750" width="3.88671875" style="23" customWidth="1"/>
    <col min="9751" max="9983" width="8.88671875" style="23"/>
    <col min="9984" max="9984" width="1.44140625" style="23" customWidth="1"/>
    <col min="9985" max="9987" width="18.6640625" style="23" customWidth="1"/>
    <col min="9988" max="9988" width="4.6640625" style="23" customWidth="1"/>
    <col min="9989" max="9991" width="18.6640625" style="23" customWidth="1"/>
    <col min="9992" max="9992" width="4.6640625" style="23" customWidth="1"/>
    <col min="9993" max="9995" width="18.6640625" style="23" customWidth="1"/>
    <col min="9996" max="9996" width="1.44140625" style="23" customWidth="1"/>
    <col min="9997" max="10005" width="8.88671875" style="23"/>
    <col min="10006" max="10006" width="3.88671875" style="23" customWidth="1"/>
    <col min="10007" max="10239" width="8.88671875" style="23"/>
    <col min="10240" max="10240" width="1.44140625" style="23" customWidth="1"/>
    <col min="10241" max="10243" width="18.6640625" style="23" customWidth="1"/>
    <col min="10244" max="10244" width="4.6640625" style="23" customWidth="1"/>
    <col min="10245" max="10247" width="18.6640625" style="23" customWidth="1"/>
    <col min="10248" max="10248" width="4.6640625" style="23" customWidth="1"/>
    <col min="10249" max="10251" width="18.6640625" style="23" customWidth="1"/>
    <col min="10252" max="10252" width="1.44140625" style="23" customWidth="1"/>
    <col min="10253" max="10261" width="8.88671875" style="23"/>
    <col min="10262" max="10262" width="3.88671875" style="23" customWidth="1"/>
    <col min="10263" max="10495" width="8.88671875" style="23"/>
    <col min="10496" max="10496" width="1.44140625" style="23" customWidth="1"/>
    <col min="10497" max="10499" width="18.6640625" style="23" customWidth="1"/>
    <col min="10500" max="10500" width="4.6640625" style="23" customWidth="1"/>
    <col min="10501" max="10503" width="18.6640625" style="23" customWidth="1"/>
    <col min="10504" max="10504" width="4.6640625" style="23" customWidth="1"/>
    <col min="10505" max="10507" width="18.6640625" style="23" customWidth="1"/>
    <col min="10508" max="10508" width="1.44140625" style="23" customWidth="1"/>
    <col min="10509" max="10517" width="8.88671875" style="23"/>
    <col min="10518" max="10518" width="3.88671875" style="23" customWidth="1"/>
    <col min="10519" max="10751" width="8.88671875" style="23"/>
    <col min="10752" max="10752" width="1.44140625" style="23" customWidth="1"/>
    <col min="10753" max="10755" width="18.6640625" style="23" customWidth="1"/>
    <col min="10756" max="10756" width="4.6640625" style="23" customWidth="1"/>
    <col min="10757" max="10759" width="18.6640625" style="23" customWidth="1"/>
    <col min="10760" max="10760" width="4.6640625" style="23" customWidth="1"/>
    <col min="10761" max="10763" width="18.6640625" style="23" customWidth="1"/>
    <col min="10764" max="10764" width="1.44140625" style="23" customWidth="1"/>
    <col min="10765" max="10773" width="8.88671875" style="23"/>
    <col min="10774" max="10774" width="3.88671875" style="23" customWidth="1"/>
    <col min="10775" max="11007" width="8.88671875" style="23"/>
    <col min="11008" max="11008" width="1.44140625" style="23" customWidth="1"/>
    <col min="11009" max="11011" width="18.6640625" style="23" customWidth="1"/>
    <col min="11012" max="11012" width="4.6640625" style="23" customWidth="1"/>
    <col min="11013" max="11015" width="18.6640625" style="23" customWidth="1"/>
    <col min="11016" max="11016" width="4.6640625" style="23" customWidth="1"/>
    <col min="11017" max="11019" width="18.6640625" style="23" customWidth="1"/>
    <col min="11020" max="11020" width="1.44140625" style="23" customWidth="1"/>
    <col min="11021" max="11029" width="8.88671875" style="23"/>
    <col min="11030" max="11030" width="3.88671875" style="23" customWidth="1"/>
    <col min="11031" max="11263" width="8.88671875" style="23"/>
    <col min="11264" max="11264" width="1.44140625" style="23" customWidth="1"/>
    <col min="11265" max="11267" width="18.6640625" style="23" customWidth="1"/>
    <col min="11268" max="11268" width="4.6640625" style="23" customWidth="1"/>
    <col min="11269" max="11271" width="18.6640625" style="23" customWidth="1"/>
    <col min="11272" max="11272" width="4.6640625" style="23" customWidth="1"/>
    <col min="11273" max="11275" width="18.6640625" style="23" customWidth="1"/>
    <col min="11276" max="11276" width="1.44140625" style="23" customWidth="1"/>
    <col min="11277" max="11285" width="8.88671875" style="23"/>
    <col min="11286" max="11286" width="3.88671875" style="23" customWidth="1"/>
    <col min="11287" max="11519" width="8.88671875" style="23"/>
    <col min="11520" max="11520" width="1.44140625" style="23" customWidth="1"/>
    <col min="11521" max="11523" width="18.6640625" style="23" customWidth="1"/>
    <col min="11524" max="11524" width="4.6640625" style="23" customWidth="1"/>
    <col min="11525" max="11527" width="18.6640625" style="23" customWidth="1"/>
    <col min="11528" max="11528" width="4.6640625" style="23" customWidth="1"/>
    <col min="11529" max="11531" width="18.6640625" style="23" customWidth="1"/>
    <col min="11532" max="11532" width="1.44140625" style="23" customWidth="1"/>
    <col min="11533" max="11541" width="8.88671875" style="23"/>
    <col min="11542" max="11542" width="3.88671875" style="23" customWidth="1"/>
    <col min="11543" max="11775" width="8.88671875" style="23"/>
    <col min="11776" max="11776" width="1.44140625" style="23" customWidth="1"/>
    <col min="11777" max="11779" width="18.6640625" style="23" customWidth="1"/>
    <col min="11780" max="11780" width="4.6640625" style="23" customWidth="1"/>
    <col min="11781" max="11783" width="18.6640625" style="23" customWidth="1"/>
    <col min="11784" max="11784" width="4.6640625" style="23" customWidth="1"/>
    <col min="11785" max="11787" width="18.6640625" style="23" customWidth="1"/>
    <col min="11788" max="11788" width="1.44140625" style="23" customWidth="1"/>
    <col min="11789" max="11797" width="8.88671875" style="23"/>
    <col min="11798" max="11798" width="3.88671875" style="23" customWidth="1"/>
    <col min="11799" max="12031" width="8.88671875" style="23"/>
    <col min="12032" max="12032" width="1.44140625" style="23" customWidth="1"/>
    <col min="12033" max="12035" width="18.6640625" style="23" customWidth="1"/>
    <col min="12036" max="12036" width="4.6640625" style="23" customWidth="1"/>
    <col min="12037" max="12039" width="18.6640625" style="23" customWidth="1"/>
    <col min="12040" max="12040" width="4.6640625" style="23" customWidth="1"/>
    <col min="12041" max="12043" width="18.6640625" style="23" customWidth="1"/>
    <col min="12044" max="12044" width="1.44140625" style="23" customWidth="1"/>
    <col min="12045" max="12053" width="8.88671875" style="23"/>
    <col min="12054" max="12054" width="3.88671875" style="23" customWidth="1"/>
    <col min="12055" max="12287" width="8.88671875" style="23"/>
    <col min="12288" max="12288" width="1.44140625" style="23" customWidth="1"/>
    <col min="12289" max="12291" width="18.6640625" style="23" customWidth="1"/>
    <col min="12292" max="12292" width="4.6640625" style="23" customWidth="1"/>
    <col min="12293" max="12295" width="18.6640625" style="23" customWidth="1"/>
    <col min="12296" max="12296" width="4.6640625" style="23" customWidth="1"/>
    <col min="12297" max="12299" width="18.6640625" style="23" customWidth="1"/>
    <col min="12300" max="12300" width="1.44140625" style="23" customWidth="1"/>
    <col min="12301" max="12309" width="8.88671875" style="23"/>
    <col min="12310" max="12310" width="3.88671875" style="23" customWidth="1"/>
    <col min="12311" max="12543" width="8.88671875" style="23"/>
    <col min="12544" max="12544" width="1.44140625" style="23" customWidth="1"/>
    <col min="12545" max="12547" width="18.6640625" style="23" customWidth="1"/>
    <col min="12548" max="12548" width="4.6640625" style="23" customWidth="1"/>
    <col min="12549" max="12551" width="18.6640625" style="23" customWidth="1"/>
    <col min="12552" max="12552" width="4.6640625" style="23" customWidth="1"/>
    <col min="12553" max="12555" width="18.6640625" style="23" customWidth="1"/>
    <col min="12556" max="12556" width="1.44140625" style="23" customWidth="1"/>
    <col min="12557" max="12565" width="8.88671875" style="23"/>
    <col min="12566" max="12566" width="3.88671875" style="23" customWidth="1"/>
    <col min="12567" max="12799" width="8.88671875" style="23"/>
    <col min="12800" max="12800" width="1.44140625" style="23" customWidth="1"/>
    <col min="12801" max="12803" width="18.6640625" style="23" customWidth="1"/>
    <col min="12804" max="12804" width="4.6640625" style="23" customWidth="1"/>
    <col min="12805" max="12807" width="18.6640625" style="23" customWidth="1"/>
    <col min="12808" max="12808" width="4.6640625" style="23" customWidth="1"/>
    <col min="12809" max="12811" width="18.6640625" style="23" customWidth="1"/>
    <col min="12812" max="12812" width="1.44140625" style="23" customWidth="1"/>
    <col min="12813" max="12821" width="8.88671875" style="23"/>
    <col min="12822" max="12822" width="3.88671875" style="23" customWidth="1"/>
    <col min="12823" max="13055" width="8.88671875" style="23"/>
    <col min="13056" max="13056" width="1.44140625" style="23" customWidth="1"/>
    <col min="13057" max="13059" width="18.6640625" style="23" customWidth="1"/>
    <col min="13060" max="13060" width="4.6640625" style="23" customWidth="1"/>
    <col min="13061" max="13063" width="18.6640625" style="23" customWidth="1"/>
    <col min="13064" max="13064" width="4.6640625" style="23" customWidth="1"/>
    <col min="13065" max="13067" width="18.6640625" style="23" customWidth="1"/>
    <col min="13068" max="13068" width="1.44140625" style="23" customWidth="1"/>
    <col min="13069" max="13077" width="8.88671875" style="23"/>
    <col min="13078" max="13078" width="3.88671875" style="23" customWidth="1"/>
    <col min="13079" max="13311" width="8.88671875" style="23"/>
    <col min="13312" max="13312" width="1.44140625" style="23" customWidth="1"/>
    <col min="13313" max="13315" width="18.6640625" style="23" customWidth="1"/>
    <col min="13316" max="13316" width="4.6640625" style="23" customWidth="1"/>
    <col min="13317" max="13319" width="18.6640625" style="23" customWidth="1"/>
    <col min="13320" max="13320" width="4.6640625" style="23" customWidth="1"/>
    <col min="13321" max="13323" width="18.6640625" style="23" customWidth="1"/>
    <col min="13324" max="13324" width="1.44140625" style="23" customWidth="1"/>
    <col min="13325" max="13333" width="8.88671875" style="23"/>
    <col min="13334" max="13334" width="3.88671875" style="23" customWidth="1"/>
    <col min="13335" max="13567" width="8.88671875" style="23"/>
    <col min="13568" max="13568" width="1.44140625" style="23" customWidth="1"/>
    <col min="13569" max="13571" width="18.6640625" style="23" customWidth="1"/>
    <col min="13572" max="13572" width="4.6640625" style="23" customWidth="1"/>
    <col min="13573" max="13575" width="18.6640625" style="23" customWidth="1"/>
    <col min="13576" max="13576" width="4.6640625" style="23" customWidth="1"/>
    <col min="13577" max="13579" width="18.6640625" style="23" customWidth="1"/>
    <col min="13580" max="13580" width="1.44140625" style="23" customWidth="1"/>
    <col min="13581" max="13589" width="8.88671875" style="23"/>
    <col min="13590" max="13590" width="3.88671875" style="23" customWidth="1"/>
    <col min="13591" max="13823" width="8.88671875" style="23"/>
    <col min="13824" max="13824" width="1.44140625" style="23" customWidth="1"/>
    <col min="13825" max="13827" width="18.6640625" style="23" customWidth="1"/>
    <col min="13828" max="13828" width="4.6640625" style="23" customWidth="1"/>
    <col min="13829" max="13831" width="18.6640625" style="23" customWidth="1"/>
    <col min="13832" max="13832" width="4.6640625" style="23" customWidth="1"/>
    <col min="13833" max="13835" width="18.6640625" style="23" customWidth="1"/>
    <col min="13836" max="13836" width="1.44140625" style="23" customWidth="1"/>
    <col min="13837" max="13845" width="8.88671875" style="23"/>
    <col min="13846" max="13846" width="3.88671875" style="23" customWidth="1"/>
    <col min="13847" max="14079" width="8.88671875" style="23"/>
    <col min="14080" max="14080" width="1.44140625" style="23" customWidth="1"/>
    <col min="14081" max="14083" width="18.6640625" style="23" customWidth="1"/>
    <col min="14084" max="14084" width="4.6640625" style="23" customWidth="1"/>
    <col min="14085" max="14087" width="18.6640625" style="23" customWidth="1"/>
    <col min="14088" max="14088" width="4.6640625" style="23" customWidth="1"/>
    <col min="14089" max="14091" width="18.6640625" style="23" customWidth="1"/>
    <col min="14092" max="14092" width="1.44140625" style="23" customWidth="1"/>
    <col min="14093" max="14101" width="8.88671875" style="23"/>
    <col min="14102" max="14102" width="3.88671875" style="23" customWidth="1"/>
    <col min="14103" max="14335" width="8.88671875" style="23"/>
    <col min="14336" max="14336" width="1.44140625" style="23" customWidth="1"/>
    <col min="14337" max="14339" width="18.6640625" style="23" customWidth="1"/>
    <col min="14340" max="14340" width="4.6640625" style="23" customWidth="1"/>
    <col min="14341" max="14343" width="18.6640625" style="23" customWidth="1"/>
    <col min="14344" max="14344" width="4.6640625" style="23" customWidth="1"/>
    <col min="14345" max="14347" width="18.6640625" style="23" customWidth="1"/>
    <col min="14348" max="14348" width="1.44140625" style="23" customWidth="1"/>
    <col min="14349" max="14357" width="8.88671875" style="23"/>
    <col min="14358" max="14358" width="3.88671875" style="23" customWidth="1"/>
    <col min="14359" max="14591" width="8.88671875" style="23"/>
    <col min="14592" max="14592" width="1.44140625" style="23" customWidth="1"/>
    <col min="14593" max="14595" width="18.6640625" style="23" customWidth="1"/>
    <col min="14596" max="14596" width="4.6640625" style="23" customWidth="1"/>
    <col min="14597" max="14599" width="18.6640625" style="23" customWidth="1"/>
    <col min="14600" max="14600" width="4.6640625" style="23" customWidth="1"/>
    <col min="14601" max="14603" width="18.6640625" style="23" customWidth="1"/>
    <col min="14604" max="14604" width="1.44140625" style="23" customWidth="1"/>
    <col min="14605" max="14613" width="8.88671875" style="23"/>
    <col min="14614" max="14614" width="3.88671875" style="23" customWidth="1"/>
    <col min="14615" max="14847" width="8.88671875" style="23"/>
    <col min="14848" max="14848" width="1.44140625" style="23" customWidth="1"/>
    <col min="14849" max="14851" width="18.6640625" style="23" customWidth="1"/>
    <col min="14852" max="14852" width="4.6640625" style="23" customWidth="1"/>
    <col min="14853" max="14855" width="18.6640625" style="23" customWidth="1"/>
    <col min="14856" max="14856" width="4.6640625" style="23" customWidth="1"/>
    <col min="14857" max="14859" width="18.6640625" style="23" customWidth="1"/>
    <col min="14860" max="14860" width="1.44140625" style="23" customWidth="1"/>
    <col min="14861" max="14869" width="8.88671875" style="23"/>
    <col min="14870" max="14870" width="3.88671875" style="23" customWidth="1"/>
    <col min="14871" max="15103" width="8.88671875" style="23"/>
    <col min="15104" max="15104" width="1.44140625" style="23" customWidth="1"/>
    <col min="15105" max="15107" width="18.6640625" style="23" customWidth="1"/>
    <col min="15108" max="15108" width="4.6640625" style="23" customWidth="1"/>
    <col min="15109" max="15111" width="18.6640625" style="23" customWidth="1"/>
    <col min="15112" max="15112" width="4.6640625" style="23" customWidth="1"/>
    <col min="15113" max="15115" width="18.6640625" style="23" customWidth="1"/>
    <col min="15116" max="15116" width="1.44140625" style="23" customWidth="1"/>
    <col min="15117" max="15125" width="8.88671875" style="23"/>
    <col min="15126" max="15126" width="3.88671875" style="23" customWidth="1"/>
    <col min="15127" max="15359" width="8.88671875" style="23"/>
    <col min="15360" max="15360" width="1.44140625" style="23" customWidth="1"/>
    <col min="15361" max="15363" width="18.6640625" style="23" customWidth="1"/>
    <col min="15364" max="15364" width="4.6640625" style="23" customWidth="1"/>
    <col min="15365" max="15367" width="18.6640625" style="23" customWidth="1"/>
    <col min="15368" max="15368" width="4.6640625" style="23" customWidth="1"/>
    <col min="15369" max="15371" width="18.6640625" style="23" customWidth="1"/>
    <col min="15372" max="15372" width="1.44140625" style="23" customWidth="1"/>
    <col min="15373" max="15381" width="8.88671875" style="23"/>
    <col min="15382" max="15382" width="3.88671875" style="23" customWidth="1"/>
    <col min="15383" max="15615" width="8.88671875" style="23"/>
    <col min="15616" max="15616" width="1.44140625" style="23" customWidth="1"/>
    <col min="15617" max="15619" width="18.6640625" style="23" customWidth="1"/>
    <col min="15620" max="15620" width="4.6640625" style="23" customWidth="1"/>
    <col min="15621" max="15623" width="18.6640625" style="23" customWidth="1"/>
    <col min="15624" max="15624" width="4.6640625" style="23" customWidth="1"/>
    <col min="15625" max="15627" width="18.6640625" style="23" customWidth="1"/>
    <col min="15628" max="15628" width="1.44140625" style="23" customWidth="1"/>
    <col min="15629" max="15637" width="8.88671875" style="23"/>
    <col min="15638" max="15638" width="3.88671875" style="23" customWidth="1"/>
    <col min="15639" max="15871" width="8.88671875" style="23"/>
    <col min="15872" max="15872" width="1.44140625" style="23" customWidth="1"/>
    <col min="15873" max="15875" width="18.6640625" style="23" customWidth="1"/>
    <col min="15876" max="15876" width="4.6640625" style="23" customWidth="1"/>
    <col min="15877" max="15879" width="18.6640625" style="23" customWidth="1"/>
    <col min="15880" max="15880" width="4.6640625" style="23" customWidth="1"/>
    <col min="15881" max="15883" width="18.6640625" style="23" customWidth="1"/>
    <col min="15884" max="15884" width="1.44140625" style="23" customWidth="1"/>
    <col min="15885" max="15893" width="8.88671875" style="23"/>
    <col min="15894" max="15894" width="3.88671875" style="23" customWidth="1"/>
    <col min="15895" max="16127" width="8.88671875" style="23"/>
    <col min="16128" max="16128" width="1.44140625" style="23" customWidth="1"/>
    <col min="16129" max="16131" width="18.6640625" style="23" customWidth="1"/>
    <col min="16132" max="16132" width="4.6640625" style="23" customWidth="1"/>
    <col min="16133" max="16135" width="18.6640625" style="23" customWidth="1"/>
    <col min="16136" max="16136" width="4.6640625" style="23" customWidth="1"/>
    <col min="16137" max="16139" width="18.6640625" style="23" customWidth="1"/>
    <col min="16140" max="16140" width="1.44140625" style="23" customWidth="1"/>
    <col min="16141" max="16149" width="8.88671875" style="23"/>
    <col min="16150" max="16150" width="3.88671875" style="23" customWidth="1"/>
    <col min="16151" max="16384" width="8.88671875" style="23"/>
  </cols>
  <sheetData>
    <row r="1" spans="1:22" s="85" customFormat="1" ht="6.75" customHeight="1" x14ac:dyDescent="0.2">
      <c r="B1" s="86" t="s">
        <v>8</v>
      </c>
      <c r="J1" s="85" t="e">
        <f>#REF!</f>
        <v>#REF!</v>
      </c>
      <c r="K1" s="87"/>
      <c r="L1" s="85" t="e">
        <f>#REF!</f>
        <v>#REF!</v>
      </c>
      <c r="M1" s="87"/>
      <c r="N1" s="87"/>
      <c r="O1" s="87"/>
      <c r="P1" s="87"/>
      <c r="Q1" s="87"/>
      <c r="R1" s="87"/>
      <c r="S1" s="87"/>
      <c r="T1" s="87"/>
      <c r="U1" s="87"/>
      <c r="V1" s="87"/>
    </row>
    <row r="2" spans="1:22" s="89" customFormat="1" ht="21.75" customHeight="1" x14ac:dyDescent="0.3">
      <c r="A2" s="88"/>
      <c r="B2" s="232" t="s">
        <v>437</v>
      </c>
      <c r="C2" s="232"/>
      <c r="D2" s="232"/>
      <c r="E2" s="235"/>
      <c r="F2" s="70" t="s">
        <v>67</v>
      </c>
      <c r="G2" s="70" t="s">
        <v>438</v>
      </c>
      <c r="H2" s="70" t="s">
        <v>68</v>
      </c>
      <c r="I2" s="8"/>
      <c r="J2" s="9"/>
      <c r="K2" s="10" t="s">
        <v>21</v>
      </c>
      <c r="L2" s="11"/>
      <c r="M2" s="90"/>
      <c r="N2" s="90"/>
      <c r="V2" s="88"/>
    </row>
    <row r="3" spans="1:22" s="88" customFormat="1" ht="11.25" customHeight="1" x14ac:dyDescent="0.3">
      <c r="B3" s="2"/>
      <c r="C3" s="512"/>
      <c r="D3" s="512"/>
      <c r="E3" s="512"/>
      <c r="F3" s="6"/>
      <c r="G3" s="6"/>
      <c r="H3" s="6"/>
      <c r="I3" s="512"/>
      <c r="J3" s="512"/>
      <c r="K3" s="3"/>
      <c r="L3" s="3"/>
      <c r="M3" s="143"/>
      <c r="N3" s="143"/>
    </row>
    <row r="4" spans="1:22" s="88" customFormat="1" ht="21.75" customHeight="1" x14ac:dyDescent="0.3">
      <c r="B4" s="752" t="s">
        <v>94</v>
      </c>
      <c r="C4" s="752"/>
      <c r="D4" s="752"/>
      <c r="E4" s="752"/>
      <c r="F4" s="752"/>
      <c r="G4" s="752"/>
      <c r="H4" s="752"/>
      <c r="I4" s="752"/>
      <c r="J4" s="752"/>
      <c r="K4" s="752"/>
      <c r="L4" s="752"/>
      <c r="M4" s="752"/>
      <c r="N4" s="752"/>
      <c r="O4" s="752"/>
    </row>
    <row r="5" spans="1:22" s="512" customFormat="1" ht="6.75" customHeight="1" x14ac:dyDescent="0.25">
      <c r="A5" s="6"/>
      <c r="B5" s="91"/>
      <c r="K5" s="3"/>
      <c r="L5" s="3"/>
      <c r="M5" s="3"/>
      <c r="N5" s="3"/>
      <c r="V5" s="6"/>
    </row>
    <row r="6" spans="1:22" s="512" customFormat="1" ht="20.25" customHeight="1" x14ac:dyDescent="0.35">
      <c r="A6" s="6"/>
      <c r="B6" s="511" t="s">
        <v>449</v>
      </c>
      <c r="C6" s="516"/>
      <c r="D6" s="516"/>
      <c r="E6" s="516"/>
      <c r="F6" s="516"/>
      <c r="G6" s="516"/>
      <c r="H6" s="516"/>
      <c r="I6" s="516"/>
      <c r="J6" s="516"/>
      <c r="K6" s="750" t="s">
        <v>364</v>
      </c>
      <c r="L6" s="750"/>
      <c r="M6" s="3"/>
      <c r="N6" s="3"/>
      <c r="V6" s="6"/>
    </row>
    <row r="7" spans="1:22" s="512" customFormat="1" ht="17.25" customHeight="1" x14ac:dyDescent="0.25">
      <c r="A7" s="6"/>
      <c r="B7" s="91"/>
      <c r="K7" s="3"/>
      <c r="L7" s="3"/>
      <c r="M7" s="3"/>
      <c r="N7" s="3"/>
      <c r="V7" s="6"/>
    </row>
    <row r="8" spans="1:22" s="512" customFormat="1" ht="27.75" customHeight="1" x14ac:dyDescent="0.25">
      <c r="A8" s="6"/>
      <c r="B8" s="91"/>
      <c r="K8" s="3"/>
      <c r="L8" s="3"/>
      <c r="M8" s="3"/>
      <c r="N8" s="3"/>
      <c r="V8" s="6"/>
    </row>
    <row r="10" spans="1:22" s="512" customFormat="1" ht="15.75" customHeight="1" x14ac:dyDescent="0.25">
      <c r="A10" s="6"/>
      <c r="B10" s="91"/>
      <c r="K10" s="3"/>
      <c r="L10" s="3"/>
      <c r="M10" s="3"/>
      <c r="N10" s="3"/>
      <c r="V10" s="6"/>
    </row>
    <row r="11" spans="1:22" s="512" customFormat="1" ht="15.75" customHeight="1" x14ac:dyDescent="0.25">
      <c r="A11" s="6"/>
      <c r="B11" s="91"/>
      <c r="K11" s="3"/>
      <c r="L11" s="3"/>
      <c r="M11" s="3"/>
      <c r="N11" s="3"/>
      <c r="V11" s="6"/>
    </row>
    <row r="12" spans="1:22" s="512" customFormat="1" ht="15.75" customHeight="1" x14ac:dyDescent="0.25">
      <c r="A12" s="6"/>
      <c r="B12" s="91"/>
      <c r="K12" s="3"/>
      <c r="L12" s="3"/>
      <c r="M12" s="3"/>
      <c r="N12" s="3"/>
      <c r="V12" s="6"/>
    </row>
    <row r="13" spans="1:22" s="512" customFormat="1" ht="15.75" customHeight="1" x14ac:dyDescent="0.25">
      <c r="A13" s="6"/>
      <c r="B13" s="91"/>
      <c r="K13" s="3"/>
      <c r="L13" s="3"/>
      <c r="M13" s="3"/>
      <c r="N13" s="3"/>
      <c r="V13" s="6"/>
    </row>
    <row r="14" spans="1:22" s="512" customFormat="1" ht="15.75" customHeight="1" x14ac:dyDescent="0.25">
      <c r="A14" s="6"/>
      <c r="B14" s="91"/>
      <c r="K14" s="3"/>
      <c r="L14" s="3"/>
      <c r="M14" s="3"/>
      <c r="N14" s="3"/>
      <c r="V14" s="6"/>
    </row>
    <row r="77" ht="6.75" customHeight="1" x14ac:dyDescent="0.3"/>
    <row r="78" ht="21.75" customHeight="1" x14ac:dyDescent="0.3"/>
  </sheetData>
  <sheetProtection password="CAAF" sheet="1" objects="1" scenarios="1"/>
  <mergeCells count="2">
    <mergeCell ref="B4:O4"/>
    <mergeCell ref="K6:L6"/>
  </mergeCells>
  <hyperlinks>
    <hyperlink ref="F2" location="Cover!A1" display="Cover page"/>
    <hyperlink ref="H2" location="Index!A1" display="Index"/>
    <hyperlink ref="K6" location="'Respondents'' comments_Model'!B2" tooltip="navigate to top of page" display="navigate to top of page"/>
    <hyperlink ref="B4" location="'DATA LIMITATIONS'!A1" display="Data limitations"/>
    <hyperlink ref="G2" location="Introduction!A1" tooltip="Introduction" display="Introduction"/>
  </hyperlinks>
  <pageMargins left="0.11811023622047245" right="0.11811023622047245" top="0.15748031496062992" bottom="0.15748031496062992"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R271"/>
  <sheetViews>
    <sheetView showGridLines="0" topLeftCell="A177" workbookViewId="0">
      <selection activeCell="B4" sqref="B4:L8"/>
    </sheetView>
  </sheetViews>
  <sheetFormatPr defaultColWidth="9.109375" defaultRowHeight="13.8" x14ac:dyDescent="0.3"/>
  <cols>
    <col min="1" max="1" width="24" style="118" customWidth="1"/>
    <col min="2" max="2" width="22.88671875" style="103" customWidth="1"/>
    <col min="3" max="4" width="7.6640625" style="121" customWidth="1"/>
    <col min="5" max="5" width="7.6640625" style="400" customWidth="1"/>
    <col min="6" max="6" width="7.6640625" style="359" customWidth="1"/>
    <col min="7" max="8" width="7.6640625" style="121" customWidth="1"/>
    <col min="9" max="9" width="7.6640625" style="401" customWidth="1"/>
    <col min="10" max="10" width="7.6640625" style="359" customWidth="1"/>
    <col min="11" max="12" width="7.6640625" style="121" customWidth="1"/>
    <col min="13" max="13" width="7.6640625" style="401" customWidth="1"/>
    <col min="14" max="14" width="7.6640625" style="359" customWidth="1"/>
    <col min="15" max="16" width="7.6640625" style="121" customWidth="1"/>
    <col min="17" max="17" width="7.6640625" style="401" customWidth="1"/>
    <col min="18" max="18" width="7.6640625" style="118" customWidth="1"/>
    <col min="19" max="16384" width="9.109375" style="118"/>
  </cols>
  <sheetData>
    <row r="1" spans="1:18" s="117" customFormat="1" ht="12.75" x14ac:dyDescent="0.2">
      <c r="A1" s="134" t="s">
        <v>402</v>
      </c>
      <c r="B1" s="135"/>
      <c r="C1" s="279"/>
      <c r="D1" s="280"/>
      <c r="E1" s="281"/>
      <c r="F1" s="292"/>
      <c r="G1" s="279"/>
      <c r="H1" s="280"/>
      <c r="I1" s="296"/>
      <c r="J1" s="292"/>
      <c r="K1" s="279"/>
      <c r="L1" s="280"/>
      <c r="M1" s="296"/>
      <c r="N1" s="292"/>
      <c r="O1" s="279"/>
      <c r="P1" s="280"/>
      <c r="Q1" s="296"/>
      <c r="R1" s="127"/>
    </row>
    <row r="2" spans="1:18" s="117" customFormat="1" ht="12.75" x14ac:dyDescent="0.2">
      <c r="A2" s="331" t="s">
        <v>2</v>
      </c>
      <c r="B2" s="332" t="s">
        <v>402</v>
      </c>
      <c r="C2" s="333" t="s">
        <v>72</v>
      </c>
      <c r="D2" s="334" t="s">
        <v>71</v>
      </c>
      <c r="E2" s="335" t="s">
        <v>73</v>
      </c>
      <c r="F2" s="336" t="s">
        <v>9</v>
      </c>
      <c r="G2" s="333" t="s">
        <v>72</v>
      </c>
      <c r="H2" s="334" t="s">
        <v>71</v>
      </c>
      <c r="I2" s="337" t="s">
        <v>73</v>
      </c>
      <c r="J2" s="336" t="s">
        <v>46</v>
      </c>
      <c r="K2" s="333" t="s">
        <v>72</v>
      </c>
      <c r="L2" s="334" t="s">
        <v>71</v>
      </c>
      <c r="M2" s="337" t="s">
        <v>73</v>
      </c>
      <c r="N2" s="336" t="s">
        <v>10</v>
      </c>
      <c r="O2" s="333" t="s">
        <v>72</v>
      </c>
      <c r="P2" s="334" t="s">
        <v>71</v>
      </c>
      <c r="Q2" s="337" t="s">
        <v>73</v>
      </c>
      <c r="R2" s="336" t="s">
        <v>47</v>
      </c>
    </row>
    <row r="3" spans="1:18" s="117" customFormat="1" ht="12.75" x14ac:dyDescent="0.2">
      <c r="A3" s="95" t="s">
        <v>22</v>
      </c>
      <c r="B3" s="137" t="s">
        <v>23</v>
      </c>
      <c r="C3" s="282">
        <v>309</v>
      </c>
      <c r="D3" s="112">
        <v>1028</v>
      </c>
      <c r="E3" s="250">
        <f>C3/D3</f>
        <v>0.30058365758754862</v>
      </c>
      <c r="F3" s="293">
        <v>0.30058365758754862</v>
      </c>
      <c r="G3" s="282">
        <v>48</v>
      </c>
      <c r="H3" s="112">
        <v>166</v>
      </c>
      <c r="I3" s="250">
        <f>G3/H3</f>
        <v>0.28915662650602408</v>
      </c>
      <c r="J3" s="293">
        <v>0.28915662650602408</v>
      </c>
      <c r="K3" s="282">
        <v>195</v>
      </c>
      <c r="L3" s="112">
        <v>805</v>
      </c>
      <c r="M3" s="250">
        <f>K3/L3</f>
        <v>0.24223602484472051</v>
      </c>
      <c r="N3" s="293">
        <v>0.24223602484472051</v>
      </c>
      <c r="O3" s="282">
        <v>552</v>
      </c>
      <c r="P3" s="112">
        <v>1999</v>
      </c>
      <c r="Q3" s="250">
        <f>O3/P3</f>
        <v>0.27613806903451726</v>
      </c>
      <c r="R3" s="293">
        <v>0.27613806903451726</v>
      </c>
    </row>
    <row r="4" spans="1:18" s="117" customFormat="1" ht="12.75" x14ac:dyDescent="0.2">
      <c r="A4" s="95"/>
      <c r="B4" s="137" t="s">
        <v>24</v>
      </c>
      <c r="C4" s="282">
        <v>1138</v>
      </c>
      <c r="D4" s="112">
        <v>2846</v>
      </c>
      <c r="E4" s="250">
        <f t="shared" ref="E4:E35" si="0">C4/D4</f>
        <v>0.39985945186226285</v>
      </c>
      <c r="F4" s="293">
        <v>0.39985945186226285</v>
      </c>
      <c r="G4" s="282">
        <v>141</v>
      </c>
      <c r="H4" s="112">
        <v>373</v>
      </c>
      <c r="I4" s="250">
        <f t="shared" ref="I4:I35" si="1">G4/H4</f>
        <v>0.37801608579088469</v>
      </c>
      <c r="J4" s="293">
        <v>0.37801608579088469</v>
      </c>
      <c r="K4" s="282">
        <v>523</v>
      </c>
      <c r="L4" s="112">
        <v>1779</v>
      </c>
      <c r="M4" s="250">
        <f t="shared" ref="M4:M35" si="2">K4/L4</f>
        <v>0.29398538504777966</v>
      </c>
      <c r="N4" s="293">
        <v>0.29398538504777966</v>
      </c>
      <c r="O4" s="282">
        <v>1802</v>
      </c>
      <c r="P4" s="112">
        <v>4998</v>
      </c>
      <c r="Q4" s="250">
        <f t="shared" ref="Q4:Q35" si="3">O4/P4</f>
        <v>0.36054421768707484</v>
      </c>
      <c r="R4" s="293">
        <v>0.36054421768707484</v>
      </c>
    </row>
    <row r="5" spans="1:18" s="117" customFormat="1" ht="12.75" x14ac:dyDescent="0.2">
      <c r="A5" s="95"/>
      <c r="B5" s="137" t="s">
        <v>25</v>
      </c>
      <c r="C5" s="282">
        <v>2001</v>
      </c>
      <c r="D5" s="112">
        <v>4673</v>
      </c>
      <c r="E5" s="250">
        <f t="shared" si="0"/>
        <v>0.428204579499251</v>
      </c>
      <c r="F5" s="293">
        <v>0.428204579499251</v>
      </c>
      <c r="G5" s="282">
        <v>237</v>
      </c>
      <c r="H5" s="112">
        <v>537</v>
      </c>
      <c r="I5" s="250">
        <f t="shared" si="1"/>
        <v>0.44134078212290501</v>
      </c>
      <c r="J5" s="293">
        <v>0.44134078212290501</v>
      </c>
      <c r="K5" s="282">
        <v>759</v>
      </c>
      <c r="L5" s="112">
        <v>2287</v>
      </c>
      <c r="M5" s="250">
        <f t="shared" si="2"/>
        <v>0.33187581985133363</v>
      </c>
      <c r="N5" s="293">
        <v>0.33187581985133363</v>
      </c>
      <c r="O5" s="282">
        <v>2997</v>
      </c>
      <c r="P5" s="112">
        <v>7497</v>
      </c>
      <c r="Q5" s="250">
        <f t="shared" si="3"/>
        <v>0.39975990396158462</v>
      </c>
      <c r="R5" s="293">
        <v>0.39975990396158462</v>
      </c>
    </row>
    <row r="6" spans="1:18" s="117" customFormat="1" ht="12.75" x14ac:dyDescent="0.2">
      <c r="A6" s="95"/>
      <c r="B6" s="137" t="s">
        <v>26</v>
      </c>
      <c r="C6" s="282">
        <v>1176</v>
      </c>
      <c r="D6" s="112">
        <v>3617</v>
      </c>
      <c r="E6" s="250">
        <f t="shared" si="0"/>
        <v>0.32513132430190766</v>
      </c>
      <c r="F6" s="293">
        <v>0.32513132430190766</v>
      </c>
      <c r="G6" s="282">
        <v>88</v>
      </c>
      <c r="H6" s="112">
        <v>328</v>
      </c>
      <c r="I6" s="250">
        <f t="shared" si="1"/>
        <v>0.26829268292682928</v>
      </c>
      <c r="J6" s="293">
        <v>0.26829268292682928</v>
      </c>
      <c r="K6" s="282">
        <v>343</v>
      </c>
      <c r="L6" s="112">
        <v>1317</v>
      </c>
      <c r="M6" s="250">
        <f t="shared" si="2"/>
        <v>0.26044039483675019</v>
      </c>
      <c r="N6" s="293">
        <v>0.26044039483675019</v>
      </c>
      <c r="O6" s="282">
        <v>1607</v>
      </c>
      <c r="P6" s="112">
        <v>5262</v>
      </c>
      <c r="Q6" s="250">
        <f t="shared" si="3"/>
        <v>0.30539718738122384</v>
      </c>
      <c r="R6" s="293">
        <v>0.30539718738122384</v>
      </c>
    </row>
    <row r="7" spans="1:18" s="117" customFormat="1" ht="12.75" x14ac:dyDescent="0.2">
      <c r="A7" s="95"/>
      <c r="B7" s="137" t="s">
        <v>27</v>
      </c>
      <c r="C7" s="282">
        <v>155</v>
      </c>
      <c r="D7" s="112">
        <v>756</v>
      </c>
      <c r="E7" s="250">
        <f t="shared" si="0"/>
        <v>0.20502645502645503</v>
      </c>
      <c r="F7" s="293">
        <v>0.20502645502645503</v>
      </c>
      <c r="G7" s="282">
        <v>15</v>
      </c>
      <c r="H7" s="112">
        <v>57</v>
      </c>
      <c r="I7" s="250">
        <f t="shared" si="1"/>
        <v>0.26315789473684209</v>
      </c>
      <c r="J7" s="293">
        <v>0.26315789473684209</v>
      </c>
      <c r="K7" s="282">
        <v>44</v>
      </c>
      <c r="L7" s="112">
        <v>225</v>
      </c>
      <c r="M7" s="250">
        <f t="shared" si="2"/>
        <v>0.19555555555555557</v>
      </c>
      <c r="N7" s="293">
        <v>0.19555555555555557</v>
      </c>
      <c r="O7" s="282">
        <v>214</v>
      </c>
      <c r="P7" s="112">
        <v>1038</v>
      </c>
      <c r="Q7" s="250">
        <f t="shared" si="3"/>
        <v>0.20616570327552985</v>
      </c>
      <c r="R7" s="293">
        <v>0.20616570327552985</v>
      </c>
    </row>
    <row r="8" spans="1:18" ht="12.75" x14ac:dyDescent="0.2">
      <c r="A8" s="102" t="s">
        <v>3</v>
      </c>
      <c r="B8" s="138" t="s">
        <v>4</v>
      </c>
      <c r="C8" s="283">
        <v>2860</v>
      </c>
      <c r="D8" s="121">
        <v>7055</v>
      </c>
      <c r="E8" s="250">
        <f t="shared" si="0"/>
        <v>0.40538625088589653</v>
      </c>
      <c r="F8" s="294">
        <v>0.40538625088589653</v>
      </c>
      <c r="G8" s="283">
        <v>358</v>
      </c>
      <c r="H8" s="121">
        <v>929</v>
      </c>
      <c r="I8" s="250">
        <f t="shared" si="1"/>
        <v>0.38536060279870826</v>
      </c>
      <c r="J8" s="294">
        <v>0.38536060279870826</v>
      </c>
      <c r="K8" s="283">
        <v>1234</v>
      </c>
      <c r="L8" s="121">
        <v>4217</v>
      </c>
      <c r="M8" s="250">
        <f t="shared" si="2"/>
        <v>0.2926250889257766</v>
      </c>
      <c r="N8" s="294">
        <v>0.2926250889257766</v>
      </c>
      <c r="O8" s="283">
        <v>4452</v>
      </c>
      <c r="P8" s="121">
        <v>12201</v>
      </c>
      <c r="Q8" s="250">
        <f t="shared" si="3"/>
        <v>0.3648881239242685</v>
      </c>
      <c r="R8" s="294">
        <v>0.3648881239242685</v>
      </c>
    </row>
    <row r="9" spans="1:18" ht="12.75" x14ac:dyDescent="0.2">
      <c r="A9" s="102"/>
      <c r="B9" s="138" t="s">
        <v>5</v>
      </c>
      <c r="C9" s="283">
        <v>1919</v>
      </c>
      <c r="D9" s="121">
        <v>5865</v>
      </c>
      <c r="E9" s="250">
        <f t="shared" si="0"/>
        <v>0.32719522591645356</v>
      </c>
      <c r="F9" s="294">
        <v>0.32719522591645356</v>
      </c>
      <c r="G9" s="283">
        <v>171</v>
      </c>
      <c r="H9" s="121">
        <v>532</v>
      </c>
      <c r="I9" s="250">
        <f t="shared" si="1"/>
        <v>0.32142857142857145</v>
      </c>
      <c r="J9" s="294">
        <v>0.32142857142857145</v>
      </c>
      <c r="K9" s="283">
        <v>630</v>
      </c>
      <c r="L9" s="121">
        <v>2196</v>
      </c>
      <c r="M9" s="250">
        <f t="shared" si="2"/>
        <v>0.28688524590163933</v>
      </c>
      <c r="N9" s="294">
        <v>0.28688524590163933</v>
      </c>
      <c r="O9" s="283">
        <v>2720</v>
      </c>
      <c r="P9" s="121">
        <v>8593</v>
      </c>
      <c r="Q9" s="250">
        <f t="shared" si="3"/>
        <v>0.31653671593157223</v>
      </c>
      <c r="R9" s="294">
        <v>0.31653671593157223</v>
      </c>
    </row>
    <row r="10" spans="1:18" s="117" customFormat="1" ht="12.75" x14ac:dyDescent="0.2">
      <c r="A10" s="95" t="s">
        <v>7</v>
      </c>
      <c r="B10" s="137" t="s">
        <v>28</v>
      </c>
      <c r="C10" s="282">
        <v>1374</v>
      </c>
      <c r="D10" s="112">
        <v>3365</v>
      </c>
      <c r="E10" s="250">
        <f t="shared" si="0"/>
        <v>0.40832095096582466</v>
      </c>
      <c r="F10" s="293">
        <v>0.40832095096582466</v>
      </c>
      <c r="G10" s="282">
        <v>135</v>
      </c>
      <c r="H10" s="112">
        <v>336</v>
      </c>
      <c r="I10" s="250">
        <f t="shared" si="1"/>
        <v>0.4017857142857143</v>
      </c>
      <c r="J10" s="293">
        <v>0.4017857142857143</v>
      </c>
      <c r="K10" s="282">
        <v>533</v>
      </c>
      <c r="L10" s="112">
        <v>1580</v>
      </c>
      <c r="M10" s="250">
        <f t="shared" si="2"/>
        <v>0.33734177215189876</v>
      </c>
      <c r="N10" s="293">
        <v>0.33734177215189876</v>
      </c>
      <c r="O10" s="282">
        <v>2042</v>
      </c>
      <c r="P10" s="112">
        <v>5281</v>
      </c>
      <c r="Q10" s="250">
        <f t="shared" si="3"/>
        <v>0.38666919144101497</v>
      </c>
      <c r="R10" s="293">
        <v>0.38666919144101497</v>
      </c>
    </row>
    <row r="11" spans="1:18" s="117" customFormat="1" ht="12.75" x14ac:dyDescent="0.2">
      <c r="A11" s="95"/>
      <c r="B11" s="137">
        <v>2</v>
      </c>
      <c r="C11" s="282">
        <v>1256</v>
      </c>
      <c r="D11" s="112">
        <v>3258</v>
      </c>
      <c r="E11" s="250">
        <f t="shared" si="0"/>
        <v>0.38551258440761205</v>
      </c>
      <c r="F11" s="293">
        <v>0.38551258440761205</v>
      </c>
      <c r="G11" s="282">
        <v>134</v>
      </c>
      <c r="H11" s="112">
        <v>346</v>
      </c>
      <c r="I11" s="250">
        <f t="shared" si="1"/>
        <v>0.38728323699421963</v>
      </c>
      <c r="J11" s="293">
        <v>0.38728323699421963</v>
      </c>
      <c r="K11" s="282">
        <v>482</v>
      </c>
      <c r="L11" s="112">
        <v>1538</v>
      </c>
      <c r="M11" s="250">
        <f t="shared" si="2"/>
        <v>0.31339401820546164</v>
      </c>
      <c r="N11" s="293">
        <v>0.31339401820546164</v>
      </c>
      <c r="O11" s="282">
        <v>1872</v>
      </c>
      <c r="P11" s="112">
        <v>5142</v>
      </c>
      <c r="Q11" s="250">
        <f t="shared" si="3"/>
        <v>0.36406067677946324</v>
      </c>
      <c r="R11" s="293">
        <v>0.36406067677946324</v>
      </c>
    </row>
    <row r="12" spans="1:18" s="117" customFormat="1" ht="12.75" x14ac:dyDescent="0.2">
      <c r="A12" s="95"/>
      <c r="B12" s="137">
        <v>3</v>
      </c>
      <c r="C12" s="282">
        <v>1014</v>
      </c>
      <c r="D12" s="112">
        <v>2780</v>
      </c>
      <c r="E12" s="250">
        <f t="shared" si="0"/>
        <v>0.3647482014388489</v>
      </c>
      <c r="F12" s="293">
        <v>0.3647482014388489</v>
      </c>
      <c r="G12" s="282">
        <v>129</v>
      </c>
      <c r="H12" s="112">
        <v>316</v>
      </c>
      <c r="I12" s="250">
        <f t="shared" si="1"/>
        <v>0.40822784810126583</v>
      </c>
      <c r="J12" s="293">
        <v>0.40822784810126583</v>
      </c>
      <c r="K12" s="282">
        <v>362</v>
      </c>
      <c r="L12" s="112">
        <v>1416</v>
      </c>
      <c r="M12" s="250">
        <f t="shared" si="2"/>
        <v>0.2556497175141243</v>
      </c>
      <c r="N12" s="293">
        <v>0.2556497175141243</v>
      </c>
      <c r="O12" s="282">
        <v>1505</v>
      </c>
      <c r="P12" s="112">
        <v>4512</v>
      </c>
      <c r="Q12" s="250">
        <f t="shared" si="3"/>
        <v>0.33355496453900707</v>
      </c>
      <c r="R12" s="293">
        <v>0.33355496453900707</v>
      </c>
    </row>
    <row r="13" spans="1:18" s="117" customFormat="1" ht="12.75" x14ac:dyDescent="0.2">
      <c r="A13" s="95"/>
      <c r="B13" s="137">
        <v>4</v>
      </c>
      <c r="C13" s="282">
        <v>715</v>
      </c>
      <c r="D13" s="112">
        <v>2078</v>
      </c>
      <c r="E13" s="250">
        <f t="shared" si="0"/>
        <v>0.34408084696823871</v>
      </c>
      <c r="F13" s="293">
        <v>0.34408084696823871</v>
      </c>
      <c r="G13" s="282">
        <v>73</v>
      </c>
      <c r="H13" s="112">
        <v>262</v>
      </c>
      <c r="I13" s="250">
        <f t="shared" si="1"/>
        <v>0.2786259541984733</v>
      </c>
      <c r="J13" s="293">
        <v>0.2786259541984733</v>
      </c>
      <c r="K13" s="282">
        <v>300</v>
      </c>
      <c r="L13" s="112">
        <v>1114</v>
      </c>
      <c r="M13" s="250">
        <f t="shared" si="2"/>
        <v>0.26929982046678635</v>
      </c>
      <c r="N13" s="293">
        <v>0.26929982046678635</v>
      </c>
      <c r="O13" s="282">
        <v>1088</v>
      </c>
      <c r="P13" s="112">
        <v>3454</v>
      </c>
      <c r="Q13" s="250">
        <f t="shared" si="3"/>
        <v>0.314997104806022</v>
      </c>
      <c r="R13" s="293">
        <v>0.314997104806022</v>
      </c>
    </row>
    <row r="14" spans="1:18" s="117" customFormat="1" ht="12.75" x14ac:dyDescent="0.2">
      <c r="A14" s="95"/>
      <c r="B14" s="137" t="s">
        <v>6</v>
      </c>
      <c r="C14" s="282">
        <v>420</v>
      </c>
      <c r="D14" s="112">
        <v>1439</v>
      </c>
      <c r="E14" s="250">
        <f t="shared" si="0"/>
        <v>0.2918693537178596</v>
      </c>
      <c r="F14" s="293">
        <v>0.2918693537178596</v>
      </c>
      <c r="G14" s="282">
        <v>58</v>
      </c>
      <c r="H14" s="112">
        <v>201</v>
      </c>
      <c r="I14" s="250">
        <f t="shared" si="1"/>
        <v>0.28855721393034828</v>
      </c>
      <c r="J14" s="293">
        <v>0.28855721393034828</v>
      </c>
      <c r="K14" s="282">
        <v>187</v>
      </c>
      <c r="L14" s="112">
        <v>765</v>
      </c>
      <c r="M14" s="250">
        <f t="shared" si="2"/>
        <v>0.24444444444444444</v>
      </c>
      <c r="N14" s="293">
        <v>0.24444444444444444</v>
      </c>
      <c r="O14" s="282">
        <v>665</v>
      </c>
      <c r="P14" s="112">
        <v>2405</v>
      </c>
      <c r="Q14" s="250">
        <f t="shared" si="3"/>
        <v>0.27650727650727652</v>
      </c>
      <c r="R14" s="293">
        <v>0.27650727650727652</v>
      </c>
    </row>
    <row r="15" spans="1:18" s="117" customFormat="1" ht="12.75" x14ac:dyDescent="0.2">
      <c r="A15" s="102" t="s">
        <v>29</v>
      </c>
      <c r="B15" s="138" t="s">
        <v>12</v>
      </c>
      <c r="C15" s="283">
        <v>4265</v>
      </c>
      <c r="D15" s="121">
        <v>10082</v>
      </c>
      <c r="E15" s="250">
        <f t="shared" si="0"/>
        <v>0.42303114461416386</v>
      </c>
      <c r="F15" s="294">
        <v>0.42303114461416386</v>
      </c>
      <c r="G15" s="283">
        <v>470</v>
      </c>
      <c r="H15" s="121">
        <v>1124</v>
      </c>
      <c r="I15" s="250">
        <f t="shared" si="1"/>
        <v>0.4181494661921708</v>
      </c>
      <c r="J15" s="294">
        <v>0.4181494661921708</v>
      </c>
      <c r="K15" s="283">
        <v>1661</v>
      </c>
      <c r="L15" s="121">
        <v>4876</v>
      </c>
      <c r="M15" s="250">
        <f t="shared" si="2"/>
        <v>0.34064807219031995</v>
      </c>
      <c r="N15" s="294">
        <v>0.34064807219031995</v>
      </c>
      <c r="O15" s="283">
        <v>6396</v>
      </c>
      <c r="P15" s="121">
        <v>16082</v>
      </c>
      <c r="Q15" s="250">
        <f t="shared" si="3"/>
        <v>0.39771172739708993</v>
      </c>
      <c r="R15" s="294">
        <v>0.39771172739708993</v>
      </c>
    </row>
    <row r="16" spans="1:18" s="117" customFormat="1" ht="12.75" x14ac:dyDescent="0.2">
      <c r="A16" s="102"/>
      <c r="B16" s="138" t="s">
        <v>13</v>
      </c>
      <c r="C16" s="283">
        <v>51</v>
      </c>
      <c r="D16" s="121">
        <v>527</v>
      </c>
      <c r="E16" s="250">
        <f t="shared" si="0"/>
        <v>9.6774193548387094E-2</v>
      </c>
      <c r="F16" s="294">
        <v>9.6774193548387094E-2</v>
      </c>
      <c r="G16" s="283">
        <v>10</v>
      </c>
      <c r="H16" s="121">
        <v>96</v>
      </c>
      <c r="I16" s="250">
        <f t="shared" si="1"/>
        <v>0.10416666666666667</v>
      </c>
      <c r="J16" s="294">
        <v>0.10416666666666667</v>
      </c>
      <c r="K16" s="283">
        <v>34</v>
      </c>
      <c r="L16" s="121">
        <v>405</v>
      </c>
      <c r="M16" s="250">
        <f t="shared" si="2"/>
        <v>8.3950617283950618E-2</v>
      </c>
      <c r="N16" s="294">
        <v>8.3950617283950618E-2</v>
      </c>
      <c r="O16" s="283">
        <v>95</v>
      </c>
      <c r="P16" s="121">
        <v>1028</v>
      </c>
      <c r="Q16" s="250">
        <f t="shared" si="3"/>
        <v>9.2412451361867709E-2</v>
      </c>
      <c r="R16" s="294">
        <v>9.2412451361867709E-2</v>
      </c>
    </row>
    <row r="17" spans="1:18" s="117" customFormat="1" ht="12.75" x14ac:dyDescent="0.2">
      <c r="A17" s="102"/>
      <c r="B17" s="138" t="s">
        <v>14</v>
      </c>
      <c r="C17" s="283">
        <v>36</v>
      </c>
      <c r="D17" s="121">
        <v>131</v>
      </c>
      <c r="E17" s="250">
        <f t="shared" si="0"/>
        <v>0.27480916030534353</v>
      </c>
      <c r="F17" s="294">
        <v>0.27480916030534353</v>
      </c>
      <c r="G17" s="283">
        <v>7</v>
      </c>
      <c r="H17" s="121">
        <v>15</v>
      </c>
      <c r="I17" s="250">
        <f t="shared" si="1"/>
        <v>0.46666666666666667</v>
      </c>
      <c r="J17" s="294">
        <v>0.46666666666666667</v>
      </c>
      <c r="K17" s="283">
        <v>8</v>
      </c>
      <c r="L17" s="121">
        <v>30</v>
      </c>
      <c r="M17" s="250">
        <f t="shared" si="2"/>
        <v>0.26666666666666666</v>
      </c>
      <c r="N17" s="294">
        <v>0.26666666666666666</v>
      </c>
      <c r="O17" s="283">
        <v>51</v>
      </c>
      <c r="P17" s="121">
        <v>176</v>
      </c>
      <c r="Q17" s="250">
        <f t="shared" si="3"/>
        <v>0.28977272727272729</v>
      </c>
      <c r="R17" s="294">
        <v>0.28977272727272729</v>
      </c>
    </row>
    <row r="18" spans="1:18" s="117" customFormat="1" ht="12.75" x14ac:dyDescent="0.2">
      <c r="A18" s="102"/>
      <c r="B18" s="138" t="s">
        <v>15</v>
      </c>
      <c r="C18" s="283">
        <v>52</v>
      </c>
      <c r="D18" s="121">
        <v>354</v>
      </c>
      <c r="E18" s="250">
        <f t="shared" si="0"/>
        <v>0.14689265536723164</v>
      </c>
      <c r="F18" s="294">
        <v>0.14689265536723164</v>
      </c>
      <c r="G18" s="283">
        <v>5</v>
      </c>
      <c r="H18" s="121">
        <v>31</v>
      </c>
      <c r="I18" s="250">
        <f t="shared" si="1"/>
        <v>0.16129032258064516</v>
      </c>
      <c r="J18" s="294">
        <v>0.16129032258064516</v>
      </c>
      <c r="K18" s="283">
        <v>10</v>
      </c>
      <c r="L18" s="121">
        <v>169</v>
      </c>
      <c r="M18" s="250">
        <f t="shared" si="2"/>
        <v>5.9171597633136092E-2</v>
      </c>
      <c r="N18" s="294">
        <v>5.9171597633136092E-2</v>
      </c>
      <c r="O18" s="283">
        <v>67</v>
      </c>
      <c r="P18" s="121">
        <v>554</v>
      </c>
      <c r="Q18" s="250">
        <f t="shared" si="3"/>
        <v>0.12093862815884476</v>
      </c>
      <c r="R18" s="294">
        <v>0.12093862815884476</v>
      </c>
    </row>
    <row r="19" spans="1:18" s="117" customFormat="1" ht="12.75" x14ac:dyDescent="0.2">
      <c r="A19" s="102"/>
      <c r="B19" s="138" t="s">
        <v>16</v>
      </c>
      <c r="C19" s="283">
        <v>166</v>
      </c>
      <c r="D19" s="121">
        <v>1132</v>
      </c>
      <c r="E19" s="250">
        <f t="shared" si="0"/>
        <v>0.14664310954063603</v>
      </c>
      <c r="F19" s="294">
        <v>0.14664310954063603</v>
      </c>
      <c r="G19" s="283">
        <v>20</v>
      </c>
      <c r="H19" s="121">
        <v>129</v>
      </c>
      <c r="I19" s="250">
        <f t="shared" si="1"/>
        <v>0.15503875968992248</v>
      </c>
      <c r="J19" s="294">
        <v>0.15503875968992248</v>
      </c>
      <c r="K19" s="283">
        <v>93</v>
      </c>
      <c r="L19" s="121">
        <v>690</v>
      </c>
      <c r="M19" s="250">
        <f t="shared" si="2"/>
        <v>0.13478260869565217</v>
      </c>
      <c r="N19" s="294">
        <v>0.13478260869565217</v>
      </c>
      <c r="O19" s="283">
        <v>279</v>
      </c>
      <c r="P19" s="121">
        <v>1951</v>
      </c>
      <c r="Q19" s="250">
        <f t="shared" si="3"/>
        <v>0.14300358790363915</v>
      </c>
      <c r="R19" s="294">
        <v>0.14300358790363915</v>
      </c>
    </row>
    <row r="20" spans="1:18" s="117" customFormat="1" ht="12.75" x14ac:dyDescent="0.2">
      <c r="A20" s="102"/>
      <c r="B20" s="138" t="s">
        <v>30</v>
      </c>
      <c r="C20" s="283">
        <v>209</v>
      </c>
      <c r="D20" s="121">
        <v>694</v>
      </c>
      <c r="E20" s="250">
        <f t="shared" si="0"/>
        <v>0.30115273775216139</v>
      </c>
      <c r="F20" s="294">
        <v>0.30115273775216139</v>
      </c>
      <c r="G20" s="283">
        <v>17</v>
      </c>
      <c r="H20" s="121">
        <v>66</v>
      </c>
      <c r="I20" s="250">
        <f t="shared" si="1"/>
        <v>0.25757575757575757</v>
      </c>
      <c r="J20" s="294">
        <v>0.25757575757575757</v>
      </c>
      <c r="K20" s="283">
        <v>58</v>
      </c>
      <c r="L20" s="121">
        <v>243</v>
      </c>
      <c r="M20" s="250">
        <f t="shared" si="2"/>
        <v>0.23868312757201646</v>
      </c>
      <c r="N20" s="294">
        <v>0.23868312757201646</v>
      </c>
      <c r="O20" s="283">
        <v>284</v>
      </c>
      <c r="P20" s="121">
        <v>1003</v>
      </c>
      <c r="Q20" s="250">
        <f t="shared" si="3"/>
        <v>0.28315054835493519</v>
      </c>
      <c r="R20" s="294">
        <v>0.28315054835493519</v>
      </c>
    </row>
    <row r="21" spans="1:18" s="117" customFormat="1" ht="12.75" x14ac:dyDescent="0.2">
      <c r="A21" s="95" t="s">
        <v>31</v>
      </c>
      <c r="B21" s="137" t="s">
        <v>19</v>
      </c>
      <c r="C21" s="282">
        <v>1359</v>
      </c>
      <c r="D21" s="112">
        <v>2670</v>
      </c>
      <c r="E21" s="250">
        <f t="shared" si="0"/>
        <v>0.50898876404494386</v>
      </c>
      <c r="F21" s="293">
        <v>0.50898876404494386</v>
      </c>
      <c r="G21" s="282">
        <v>158</v>
      </c>
      <c r="H21" s="112">
        <v>314</v>
      </c>
      <c r="I21" s="250">
        <f t="shared" si="1"/>
        <v>0.50318471337579618</v>
      </c>
      <c r="J21" s="293">
        <v>0.50318471337579618</v>
      </c>
      <c r="K21" s="282">
        <v>636</v>
      </c>
      <c r="L21" s="112">
        <v>1539</v>
      </c>
      <c r="M21" s="250">
        <f t="shared" si="2"/>
        <v>0.41325536062378165</v>
      </c>
      <c r="N21" s="293">
        <v>0.41325536062378165</v>
      </c>
      <c r="O21" s="282">
        <v>2153</v>
      </c>
      <c r="P21" s="112">
        <v>4523</v>
      </c>
      <c r="Q21" s="250">
        <f t="shared" si="3"/>
        <v>0.47601149679416316</v>
      </c>
      <c r="R21" s="293">
        <v>0.47601149679416316</v>
      </c>
    </row>
    <row r="22" spans="1:18" s="117" customFormat="1" ht="12.75" x14ac:dyDescent="0.2">
      <c r="A22" s="95"/>
      <c r="B22" s="137">
        <v>1</v>
      </c>
      <c r="C22" s="282">
        <v>1682</v>
      </c>
      <c r="D22" s="112">
        <v>3763</v>
      </c>
      <c r="E22" s="250">
        <f t="shared" si="0"/>
        <v>0.44698378952963064</v>
      </c>
      <c r="F22" s="293">
        <v>0.44698378952963064</v>
      </c>
      <c r="G22" s="282">
        <v>198</v>
      </c>
      <c r="H22" s="112">
        <v>469</v>
      </c>
      <c r="I22" s="250">
        <f t="shared" si="1"/>
        <v>0.42217484008528783</v>
      </c>
      <c r="J22" s="293">
        <v>0.42217484008528783</v>
      </c>
      <c r="K22" s="282">
        <v>634</v>
      </c>
      <c r="L22" s="112">
        <v>2021</v>
      </c>
      <c r="M22" s="250">
        <f t="shared" si="2"/>
        <v>0.3137060860959921</v>
      </c>
      <c r="N22" s="293">
        <v>0.3137060860959921</v>
      </c>
      <c r="O22" s="282">
        <v>2514</v>
      </c>
      <c r="P22" s="112">
        <v>6253</v>
      </c>
      <c r="Q22" s="250">
        <f t="shared" si="3"/>
        <v>0.40204701743163279</v>
      </c>
      <c r="R22" s="293">
        <v>0.40204701743163279</v>
      </c>
    </row>
    <row r="23" spans="1:18" s="117" customFormat="1" ht="12.75" x14ac:dyDescent="0.2">
      <c r="A23" s="95"/>
      <c r="B23" s="137">
        <v>2</v>
      </c>
      <c r="C23" s="282">
        <v>947</v>
      </c>
      <c r="D23" s="112">
        <v>2738</v>
      </c>
      <c r="E23" s="250">
        <f t="shared" si="0"/>
        <v>0.34587289992695397</v>
      </c>
      <c r="F23" s="293">
        <v>0.34587289992695397</v>
      </c>
      <c r="G23" s="282">
        <v>97</v>
      </c>
      <c r="H23" s="112">
        <v>303</v>
      </c>
      <c r="I23" s="250">
        <f t="shared" si="1"/>
        <v>0.32013201320132012</v>
      </c>
      <c r="J23" s="293">
        <v>0.32013201320132012</v>
      </c>
      <c r="K23" s="282">
        <v>310</v>
      </c>
      <c r="L23" s="112">
        <v>1275</v>
      </c>
      <c r="M23" s="250">
        <f t="shared" si="2"/>
        <v>0.24313725490196078</v>
      </c>
      <c r="N23" s="293">
        <v>0.24313725490196078</v>
      </c>
      <c r="O23" s="282">
        <v>1354</v>
      </c>
      <c r="P23" s="112">
        <v>4316</v>
      </c>
      <c r="Q23" s="250">
        <f t="shared" si="3"/>
        <v>0.31371640407784984</v>
      </c>
      <c r="R23" s="293">
        <v>0.31371640407784984</v>
      </c>
    </row>
    <row r="24" spans="1:18" s="117" customFormat="1" x14ac:dyDescent="0.3">
      <c r="A24" s="95"/>
      <c r="B24" s="137" t="s">
        <v>32</v>
      </c>
      <c r="C24" s="282">
        <v>551</v>
      </c>
      <c r="D24" s="112">
        <v>3140</v>
      </c>
      <c r="E24" s="250">
        <f t="shared" si="0"/>
        <v>0.17547770700636942</v>
      </c>
      <c r="F24" s="293">
        <v>0.17547770700636942</v>
      </c>
      <c r="G24" s="282">
        <v>53</v>
      </c>
      <c r="H24" s="112">
        <v>297</v>
      </c>
      <c r="I24" s="250">
        <f t="shared" si="1"/>
        <v>0.17845117845117844</v>
      </c>
      <c r="J24" s="293">
        <v>0.17845117845117844</v>
      </c>
      <c r="K24" s="282">
        <v>173</v>
      </c>
      <c r="L24" s="112">
        <v>1229</v>
      </c>
      <c r="M24" s="250">
        <f t="shared" si="2"/>
        <v>0.14076484947111473</v>
      </c>
      <c r="N24" s="293">
        <v>0.14076484947111473</v>
      </c>
      <c r="O24" s="282">
        <v>777</v>
      </c>
      <c r="P24" s="112">
        <v>4666</v>
      </c>
      <c r="Q24" s="250">
        <f t="shared" si="3"/>
        <v>0.16652378911273039</v>
      </c>
      <c r="R24" s="293">
        <v>0.16652378911273039</v>
      </c>
    </row>
    <row r="25" spans="1:18" s="117" customFormat="1" ht="12.75" x14ac:dyDescent="0.2">
      <c r="A25" s="95"/>
      <c r="B25" s="137" t="s">
        <v>30</v>
      </c>
      <c r="C25" s="282">
        <v>240</v>
      </c>
      <c r="D25" s="112">
        <v>609</v>
      </c>
      <c r="E25" s="250">
        <f t="shared" si="0"/>
        <v>0.39408866995073893</v>
      </c>
      <c r="F25" s="293">
        <v>0.39408866995073893</v>
      </c>
      <c r="G25" s="282">
        <v>23</v>
      </c>
      <c r="H25" s="112">
        <v>78</v>
      </c>
      <c r="I25" s="250">
        <f t="shared" si="1"/>
        <v>0.29487179487179488</v>
      </c>
      <c r="J25" s="293">
        <v>0.29487179487179488</v>
      </c>
      <c r="K25" s="282">
        <v>111</v>
      </c>
      <c r="L25" s="112">
        <v>349</v>
      </c>
      <c r="M25" s="250">
        <f t="shared" si="2"/>
        <v>0.31805157593123207</v>
      </c>
      <c r="N25" s="293">
        <v>0.31805157593123207</v>
      </c>
      <c r="O25" s="282">
        <v>374</v>
      </c>
      <c r="P25" s="112">
        <v>1036</v>
      </c>
      <c r="Q25" s="250">
        <f t="shared" si="3"/>
        <v>0.361003861003861</v>
      </c>
      <c r="R25" s="293">
        <v>0.361003861003861</v>
      </c>
    </row>
    <row r="26" spans="1:18" ht="12.75" x14ac:dyDescent="0.2">
      <c r="A26" s="102" t="s">
        <v>33</v>
      </c>
      <c r="B26" s="138" t="s">
        <v>34</v>
      </c>
      <c r="C26" s="283">
        <v>2846</v>
      </c>
      <c r="D26" s="121">
        <v>7057</v>
      </c>
      <c r="E26" s="250">
        <f t="shared" si="0"/>
        <v>0.40328751594161827</v>
      </c>
      <c r="F26" s="294">
        <v>0.40300000000000002</v>
      </c>
      <c r="G26" s="283">
        <v>260</v>
      </c>
      <c r="H26" s="121">
        <v>626</v>
      </c>
      <c r="I26" s="250">
        <f t="shared" si="1"/>
        <v>0.41533546325878595</v>
      </c>
      <c r="J26" s="294">
        <v>0.41499999999999998</v>
      </c>
      <c r="K26" s="283">
        <v>701</v>
      </c>
      <c r="L26" s="121">
        <v>1908</v>
      </c>
      <c r="M26" s="250">
        <f t="shared" si="2"/>
        <v>0.36740041928721173</v>
      </c>
      <c r="N26" s="294">
        <v>0.36699999999999999</v>
      </c>
      <c r="O26" s="283">
        <f>C26+G26+K26</f>
        <v>3807</v>
      </c>
      <c r="P26" s="121">
        <f>D26+H26+L26</f>
        <v>9591</v>
      </c>
      <c r="Q26" s="250">
        <f t="shared" si="3"/>
        <v>0.39693462621207382</v>
      </c>
      <c r="R26" s="294">
        <v>0.39700000000000002</v>
      </c>
    </row>
    <row r="27" spans="1:18" ht="12.75" x14ac:dyDescent="0.2">
      <c r="A27" s="102"/>
      <c r="B27" s="138" t="s">
        <v>35</v>
      </c>
      <c r="C27" s="283">
        <v>1626</v>
      </c>
      <c r="D27" s="121">
        <v>4687</v>
      </c>
      <c r="E27" s="250">
        <f t="shared" si="0"/>
        <v>0.34691700448047791</v>
      </c>
      <c r="F27" s="294">
        <v>0.34699999999999998</v>
      </c>
      <c r="G27" s="283">
        <v>187</v>
      </c>
      <c r="H27" s="121">
        <v>514</v>
      </c>
      <c r="I27" s="250">
        <f t="shared" si="1"/>
        <v>0.36381322957198442</v>
      </c>
      <c r="J27" s="294">
        <v>0.36399999999999999</v>
      </c>
      <c r="K27" s="283">
        <v>267</v>
      </c>
      <c r="L27" s="121">
        <v>842</v>
      </c>
      <c r="M27" s="250">
        <f t="shared" si="2"/>
        <v>0.3171021377672209</v>
      </c>
      <c r="N27" s="294">
        <v>0.317</v>
      </c>
      <c r="O27" s="283">
        <f t="shared" ref="O27:O31" si="4">C27+G27+K27</f>
        <v>2080</v>
      </c>
      <c r="P27" s="121">
        <f t="shared" ref="P27:P31" si="5">D27+H27+L27</f>
        <v>6043</v>
      </c>
      <c r="Q27" s="250">
        <f t="shared" si="3"/>
        <v>0.34419990071156709</v>
      </c>
      <c r="R27" s="294">
        <v>0.34399999999999997</v>
      </c>
    </row>
    <row r="28" spans="1:18" ht="12.75" x14ac:dyDescent="0.2">
      <c r="A28" s="102"/>
      <c r="B28" s="138" t="s">
        <v>36</v>
      </c>
      <c r="C28" s="283">
        <v>73</v>
      </c>
      <c r="D28" s="121">
        <v>306</v>
      </c>
      <c r="E28" s="250">
        <f t="shared" si="0"/>
        <v>0.23856209150326799</v>
      </c>
      <c r="F28" s="294">
        <v>0.23899999999999999</v>
      </c>
      <c r="G28" s="283">
        <v>44</v>
      </c>
      <c r="H28" s="121">
        <v>176</v>
      </c>
      <c r="I28" s="250">
        <f t="shared" si="1"/>
        <v>0.25</v>
      </c>
      <c r="J28" s="294">
        <v>0.25</v>
      </c>
      <c r="K28" s="283">
        <v>572</v>
      </c>
      <c r="L28" s="121">
        <v>2351</v>
      </c>
      <c r="M28" s="250">
        <f t="shared" si="2"/>
        <v>0.24330072309655465</v>
      </c>
      <c r="N28" s="294">
        <v>0.24299999999999999</v>
      </c>
      <c r="O28" s="283">
        <f t="shared" si="4"/>
        <v>689</v>
      </c>
      <c r="P28" s="121">
        <f t="shared" si="5"/>
        <v>2833</v>
      </c>
      <c r="Q28" s="250">
        <f t="shared" si="3"/>
        <v>0.2432050829509354</v>
      </c>
      <c r="R28" s="294">
        <v>0.24299999999999999</v>
      </c>
    </row>
    <row r="29" spans="1:18" ht="12.75" x14ac:dyDescent="0.2">
      <c r="A29" s="102"/>
      <c r="B29" s="138" t="s">
        <v>37</v>
      </c>
      <c r="C29" s="283">
        <v>20</v>
      </c>
      <c r="D29" s="121">
        <v>87</v>
      </c>
      <c r="E29" s="250">
        <f t="shared" si="0"/>
        <v>0.22988505747126436</v>
      </c>
      <c r="F29" s="294">
        <v>0.23</v>
      </c>
      <c r="G29" s="283">
        <v>16</v>
      </c>
      <c r="H29" s="121">
        <v>45</v>
      </c>
      <c r="I29" s="250">
        <f t="shared" si="1"/>
        <v>0.35555555555555557</v>
      </c>
      <c r="J29" s="294">
        <v>0.35599999999999998</v>
      </c>
      <c r="K29" s="283">
        <v>171</v>
      </c>
      <c r="L29" s="121">
        <v>666</v>
      </c>
      <c r="M29" s="250">
        <f t="shared" si="2"/>
        <v>0.25675675675675674</v>
      </c>
      <c r="N29" s="294">
        <v>0.25700000000000001</v>
      </c>
      <c r="O29" s="283">
        <f t="shared" si="4"/>
        <v>207</v>
      </c>
      <c r="P29" s="121">
        <f t="shared" si="5"/>
        <v>798</v>
      </c>
      <c r="Q29" s="250">
        <f t="shared" si="3"/>
        <v>0.25939849624060152</v>
      </c>
      <c r="R29" s="294">
        <v>0.25900000000000001</v>
      </c>
    </row>
    <row r="30" spans="1:18" ht="12.75" x14ac:dyDescent="0.2">
      <c r="A30" s="102"/>
      <c r="B30" s="138" t="s">
        <v>38</v>
      </c>
      <c r="C30" s="283">
        <v>159</v>
      </c>
      <c r="D30" s="121">
        <v>538</v>
      </c>
      <c r="E30" s="250">
        <f t="shared" si="0"/>
        <v>0.29553903345724908</v>
      </c>
      <c r="F30" s="294">
        <v>0.29599999999999999</v>
      </c>
      <c r="G30" s="283">
        <v>14</v>
      </c>
      <c r="H30" s="121">
        <v>74</v>
      </c>
      <c r="I30" s="250">
        <f t="shared" si="1"/>
        <v>0.1891891891891892</v>
      </c>
      <c r="J30" s="294">
        <v>0.189</v>
      </c>
      <c r="K30" s="283">
        <v>130</v>
      </c>
      <c r="L30" s="121">
        <v>555</v>
      </c>
      <c r="M30" s="250">
        <f t="shared" si="2"/>
        <v>0.23423423423423423</v>
      </c>
      <c r="N30" s="294">
        <v>0.23400000000000001</v>
      </c>
      <c r="O30" s="283">
        <f t="shared" si="4"/>
        <v>303</v>
      </c>
      <c r="P30" s="121">
        <f t="shared" si="5"/>
        <v>1167</v>
      </c>
      <c r="Q30" s="250">
        <f t="shared" si="3"/>
        <v>0.25964010282776351</v>
      </c>
      <c r="R30" s="294">
        <v>0.26</v>
      </c>
    </row>
    <row r="31" spans="1:18" ht="12.75" x14ac:dyDescent="0.2">
      <c r="A31" s="102"/>
      <c r="B31" s="138" t="s">
        <v>30</v>
      </c>
      <c r="C31" s="283">
        <v>55</v>
      </c>
      <c r="D31" s="121">
        <v>245</v>
      </c>
      <c r="E31" s="250">
        <f t="shared" si="0"/>
        <v>0.22448979591836735</v>
      </c>
      <c r="F31" s="294">
        <v>0.224</v>
      </c>
      <c r="G31" s="283">
        <v>8</v>
      </c>
      <c r="H31" s="121">
        <v>26</v>
      </c>
      <c r="I31" s="250">
        <f t="shared" si="1"/>
        <v>0.30769230769230771</v>
      </c>
      <c r="J31" s="294">
        <v>0.308</v>
      </c>
      <c r="K31" s="283">
        <v>23</v>
      </c>
      <c r="L31" s="121">
        <v>91</v>
      </c>
      <c r="M31" s="250">
        <f t="shared" si="2"/>
        <v>0.25274725274725274</v>
      </c>
      <c r="N31" s="294">
        <v>0.253</v>
      </c>
      <c r="O31" s="283">
        <f t="shared" si="4"/>
        <v>86</v>
      </c>
      <c r="P31" s="121">
        <f t="shared" si="5"/>
        <v>362</v>
      </c>
      <c r="Q31" s="250">
        <f t="shared" si="3"/>
        <v>0.23756906077348067</v>
      </c>
      <c r="R31" s="294">
        <v>0.23799999999999999</v>
      </c>
    </row>
    <row r="32" spans="1:18" s="117" customFormat="1" ht="12.75" x14ac:dyDescent="0.2">
      <c r="A32" s="95" t="s">
        <v>39</v>
      </c>
      <c r="B32" s="137" t="s">
        <v>17</v>
      </c>
      <c r="C32" s="282">
        <v>210</v>
      </c>
      <c r="D32" s="112">
        <v>1273</v>
      </c>
      <c r="E32" s="250">
        <f t="shared" si="0"/>
        <v>0.16496465043205027</v>
      </c>
      <c r="F32" s="293">
        <v>0.16496465043205027</v>
      </c>
      <c r="G32" s="282">
        <v>67</v>
      </c>
      <c r="H32" s="112">
        <v>307</v>
      </c>
      <c r="I32" s="250">
        <f t="shared" si="1"/>
        <v>0.21824104234527689</v>
      </c>
      <c r="J32" s="293">
        <v>0.21824104234527689</v>
      </c>
      <c r="K32" s="282">
        <v>574</v>
      </c>
      <c r="L32" s="112">
        <v>2729</v>
      </c>
      <c r="M32" s="250">
        <f t="shared" si="2"/>
        <v>0.21033345547819715</v>
      </c>
      <c r="N32" s="293">
        <v>0.21033345547819715</v>
      </c>
      <c r="O32" s="282">
        <v>851</v>
      </c>
      <c r="P32" s="112">
        <v>4309</v>
      </c>
      <c r="Q32" s="250">
        <f t="shared" si="3"/>
        <v>0.19749361800881876</v>
      </c>
      <c r="R32" s="293">
        <v>0.19749361800881876</v>
      </c>
    </row>
    <row r="33" spans="1:18" s="117" customFormat="1" ht="12.75" x14ac:dyDescent="0.2">
      <c r="A33" s="95"/>
      <c r="B33" s="137" t="s">
        <v>0</v>
      </c>
      <c r="C33" s="282">
        <v>330</v>
      </c>
      <c r="D33" s="112">
        <v>928</v>
      </c>
      <c r="E33" s="250">
        <f t="shared" si="0"/>
        <v>0.35560344827586204</v>
      </c>
      <c r="F33" s="293">
        <v>0.35560344827586204</v>
      </c>
      <c r="G33" s="282">
        <v>125</v>
      </c>
      <c r="H33" s="112">
        <v>339</v>
      </c>
      <c r="I33" s="250">
        <f t="shared" si="1"/>
        <v>0.36873156342182889</v>
      </c>
      <c r="J33" s="293">
        <v>0.36873156342182889</v>
      </c>
      <c r="K33" s="282">
        <v>687</v>
      </c>
      <c r="L33" s="112">
        <v>2002</v>
      </c>
      <c r="M33" s="250">
        <f t="shared" si="2"/>
        <v>0.34315684315684314</v>
      </c>
      <c r="N33" s="293">
        <v>0.34315684315684314</v>
      </c>
      <c r="O33" s="282">
        <v>1142</v>
      </c>
      <c r="P33" s="112">
        <v>3269</v>
      </c>
      <c r="Q33" s="250">
        <f t="shared" si="3"/>
        <v>0.34934230651575404</v>
      </c>
      <c r="R33" s="293">
        <v>0.34934230651575404</v>
      </c>
    </row>
    <row r="34" spans="1:18" s="117" customFormat="1" ht="12.75" x14ac:dyDescent="0.2">
      <c r="A34" s="95"/>
      <c r="B34" s="137" t="s">
        <v>18</v>
      </c>
      <c r="C34" s="282">
        <v>3705</v>
      </c>
      <c r="D34" s="112">
        <v>9288</v>
      </c>
      <c r="E34" s="250">
        <f t="shared" si="0"/>
        <v>0.39890180878552972</v>
      </c>
      <c r="F34" s="293">
        <v>0.39890180878552972</v>
      </c>
      <c r="G34" s="282">
        <v>298</v>
      </c>
      <c r="H34" s="112">
        <v>717</v>
      </c>
      <c r="I34" s="250">
        <f t="shared" si="1"/>
        <v>0.41562064156206413</v>
      </c>
      <c r="J34" s="293">
        <v>0.41562064156206413</v>
      </c>
      <c r="K34" s="282">
        <v>518</v>
      </c>
      <c r="L34" s="112">
        <v>1367</v>
      </c>
      <c r="M34" s="250">
        <f t="shared" si="2"/>
        <v>0.37893196781272859</v>
      </c>
      <c r="N34" s="293">
        <v>0.37893196781272859</v>
      </c>
      <c r="O34" s="282">
        <v>4521</v>
      </c>
      <c r="P34" s="112">
        <v>11372</v>
      </c>
      <c r="Q34" s="250">
        <f t="shared" si="3"/>
        <v>0.39755539922616956</v>
      </c>
      <c r="R34" s="293">
        <v>0.39755539922616956</v>
      </c>
    </row>
    <row r="35" spans="1:18" s="117" customFormat="1" ht="12.75" x14ac:dyDescent="0.2">
      <c r="A35" s="95"/>
      <c r="B35" s="137" t="s">
        <v>30</v>
      </c>
      <c r="C35" s="282">
        <v>534</v>
      </c>
      <c r="D35" s="112">
        <v>1431</v>
      </c>
      <c r="E35" s="250">
        <f t="shared" si="0"/>
        <v>0.37316561844863733</v>
      </c>
      <c r="F35" s="293">
        <v>0.37316561844863733</v>
      </c>
      <c r="G35" s="282">
        <v>39</v>
      </c>
      <c r="H35" s="112">
        <v>98</v>
      </c>
      <c r="I35" s="250">
        <f t="shared" si="1"/>
        <v>0.39795918367346939</v>
      </c>
      <c r="J35" s="293">
        <v>0.39795918367346939</v>
      </c>
      <c r="K35" s="282">
        <v>85</v>
      </c>
      <c r="L35" s="112">
        <v>315</v>
      </c>
      <c r="M35" s="250">
        <f t="shared" si="2"/>
        <v>0.26984126984126983</v>
      </c>
      <c r="N35" s="293">
        <v>0.26984126984126983</v>
      </c>
      <c r="O35" s="282">
        <v>658</v>
      </c>
      <c r="P35" s="112">
        <v>1844</v>
      </c>
      <c r="Q35" s="250">
        <f t="shared" si="3"/>
        <v>0.35683297180043383</v>
      </c>
      <c r="R35" s="293">
        <v>0.35683297180043383</v>
      </c>
    </row>
    <row r="36" spans="1:18" s="117" customFormat="1" ht="12.75" x14ac:dyDescent="0.2">
      <c r="A36" s="288" t="s">
        <v>40</v>
      </c>
      <c r="B36" s="289" t="s">
        <v>41</v>
      </c>
      <c r="C36" s="284"/>
      <c r="D36" s="121"/>
      <c r="E36" s="250"/>
      <c r="F36" s="294"/>
      <c r="G36" s="283"/>
      <c r="H36" s="121"/>
      <c r="I36" s="250"/>
      <c r="J36" s="294"/>
      <c r="K36" s="283"/>
      <c r="L36" s="121"/>
      <c r="M36" s="250"/>
      <c r="N36" s="294"/>
      <c r="O36" s="283"/>
      <c r="P36" s="121"/>
      <c r="Q36" s="250"/>
      <c r="R36" s="298">
        <v>0.63191305184187752</v>
      </c>
    </row>
    <row r="37" spans="1:18" s="117" customFormat="1" ht="12.75" x14ac:dyDescent="0.2">
      <c r="A37" s="288"/>
      <c r="B37" s="289" t="s">
        <v>42</v>
      </c>
      <c r="C37" s="284"/>
      <c r="D37" s="121"/>
      <c r="E37" s="250"/>
      <c r="F37" s="294"/>
      <c r="G37" s="283"/>
      <c r="H37" s="121"/>
      <c r="I37" s="250"/>
      <c r="J37" s="294"/>
      <c r="K37" s="283"/>
      <c r="L37" s="121"/>
      <c r="M37" s="250"/>
      <c r="N37" s="294"/>
      <c r="O37" s="283"/>
      <c r="P37" s="121"/>
      <c r="Q37" s="250"/>
      <c r="R37" s="298">
        <v>0.8299990381840916</v>
      </c>
    </row>
    <row r="38" spans="1:18" s="117" customFormat="1" ht="12.75" x14ac:dyDescent="0.2">
      <c r="A38" s="288"/>
      <c r="B38" s="289" t="s">
        <v>43</v>
      </c>
      <c r="C38" s="284"/>
      <c r="D38" s="121"/>
      <c r="E38" s="250"/>
      <c r="F38" s="294"/>
      <c r="G38" s="283"/>
      <c r="H38" s="121"/>
      <c r="I38" s="250"/>
      <c r="J38" s="294"/>
      <c r="K38" s="283"/>
      <c r="L38" s="121"/>
      <c r="M38" s="250"/>
      <c r="N38" s="294"/>
      <c r="O38" s="283"/>
      <c r="P38" s="121"/>
      <c r="Q38" s="250"/>
      <c r="R38" s="298">
        <v>0.57122246801962107</v>
      </c>
    </row>
    <row r="39" spans="1:18" s="117" customFormat="1" ht="12.75" x14ac:dyDescent="0.2">
      <c r="A39" s="288"/>
      <c r="B39" s="289" t="s">
        <v>44</v>
      </c>
      <c r="C39" s="284"/>
      <c r="D39" s="121"/>
      <c r="E39" s="250"/>
      <c r="F39" s="294"/>
      <c r="G39" s="283"/>
      <c r="H39" s="121"/>
      <c r="I39" s="250"/>
      <c r="J39" s="294"/>
      <c r="K39" s="283"/>
      <c r="L39" s="121"/>
      <c r="M39" s="250"/>
      <c r="N39" s="294"/>
      <c r="O39" s="283"/>
      <c r="P39" s="121"/>
      <c r="Q39" s="250"/>
      <c r="R39" s="298">
        <v>0.56872174665768971</v>
      </c>
    </row>
    <row r="40" spans="1:18" s="117" customFormat="1" ht="12.75" x14ac:dyDescent="0.2">
      <c r="A40" s="290"/>
      <c r="B40" s="291" t="s">
        <v>45</v>
      </c>
      <c r="C40" s="285"/>
      <c r="D40" s="286"/>
      <c r="E40" s="287"/>
      <c r="F40" s="295"/>
      <c r="G40" s="297"/>
      <c r="H40" s="286"/>
      <c r="I40" s="287"/>
      <c r="J40" s="295"/>
      <c r="K40" s="297"/>
      <c r="L40" s="286"/>
      <c r="M40" s="287"/>
      <c r="N40" s="295"/>
      <c r="O40" s="297"/>
      <c r="P40" s="286"/>
      <c r="Q40" s="287"/>
      <c r="R40" s="299">
        <v>0.63725113013369239</v>
      </c>
    </row>
    <row r="41" spans="1:18" s="117" customFormat="1" ht="12.75" x14ac:dyDescent="0.2">
      <c r="B41" s="101"/>
      <c r="C41" s="113"/>
      <c r="D41" s="113"/>
      <c r="E41" s="249"/>
      <c r="F41" s="119"/>
      <c r="G41" s="113"/>
      <c r="H41" s="113"/>
      <c r="I41" s="250"/>
      <c r="J41" s="119"/>
      <c r="K41" s="113"/>
      <c r="L41" s="113"/>
      <c r="M41" s="250"/>
      <c r="N41" s="119"/>
      <c r="O41" s="113"/>
      <c r="P41" s="113"/>
      <c r="Q41" s="250"/>
      <c r="R41" s="119" t="s">
        <v>70</v>
      </c>
    </row>
    <row r="42" spans="1:18" s="117" customFormat="1" ht="12.75" x14ac:dyDescent="0.2">
      <c r="B42" s="101"/>
      <c r="C42" s="113"/>
      <c r="D42" s="113"/>
      <c r="E42" s="249"/>
      <c r="F42" s="119"/>
      <c r="G42" s="113"/>
      <c r="H42" s="113"/>
      <c r="I42" s="250"/>
      <c r="J42" s="119"/>
      <c r="K42" s="113"/>
      <c r="L42" s="113"/>
      <c r="M42" s="250"/>
      <c r="N42" s="119"/>
      <c r="O42" s="113"/>
      <c r="P42" s="113"/>
      <c r="Q42" s="250"/>
    </row>
    <row r="43" spans="1:18" s="117" customFormat="1" ht="12.75" x14ac:dyDescent="0.2">
      <c r="A43" s="134" t="s">
        <v>48</v>
      </c>
      <c r="B43" s="135"/>
      <c r="C43" s="279"/>
      <c r="D43" s="280"/>
      <c r="E43" s="281"/>
      <c r="F43" s="292"/>
      <c r="G43" s="279"/>
      <c r="H43" s="280"/>
      <c r="I43" s="296"/>
      <c r="J43" s="292"/>
      <c r="K43" s="279"/>
      <c r="L43" s="280"/>
      <c r="M43" s="296"/>
      <c r="N43" s="292"/>
      <c r="O43" s="279"/>
      <c r="P43" s="280"/>
      <c r="Q43" s="296"/>
      <c r="R43" s="127"/>
    </row>
    <row r="44" spans="1:18" s="117" customFormat="1" ht="12.75" x14ac:dyDescent="0.2">
      <c r="A44" s="331" t="s">
        <v>2</v>
      </c>
      <c r="B44" s="332" t="s">
        <v>11</v>
      </c>
      <c r="C44" s="333" t="s">
        <v>72</v>
      </c>
      <c r="D44" s="334" t="s">
        <v>71</v>
      </c>
      <c r="E44" s="335" t="s">
        <v>73</v>
      </c>
      <c r="F44" s="336" t="s">
        <v>9</v>
      </c>
      <c r="G44" s="333" t="s">
        <v>72</v>
      </c>
      <c r="H44" s="334" t="s">
        <v>71</v>
      </c>
      <c r="I44" s="337" t="s">
        <v>73</v>
      </c>
      <c r="J44" s="336" t="s">
        <v>46</v>
      </c>
      <c r="K44" s="333" t="s">
        <v>72</v>
      </c>
      <c r="L44" s="334" t="s">
        <v>71</v>
      </c>
      <c r="M44" s="337" t="s">
        <v>73</v>
      </c>
      <c r="N44" s="336" t="s">
        <v>10</v>
      </c>
      <c r="O44" s="333" t="s">
        <v>72</v>
      </c>
      <c r="P44" s="334" t="s">
        <v>71</v>
      </c>
      <c r="Q44" s="337" t="s">
        <v>73</v>
      </c>
      <c r="R44" s="338" t="s">
        <v>47</v>
      </c>
    </row>
    <row r="45" spans="1:18" s="117" customFormat="1" ht="12.75" x14ac:dyDescent="0.2">
      <c r="A45" s="95" t="s">
        <v>60</v>
      </c>
      <c r="B45" s="137" t="s">
        <v>52</v>
      </c>
      <c r="C45" s="282">
        <f>SUM('data FACT C breakdown'!C5:C6)</f>
        <v>11327</v>
      </c>
      <c r="D45" s="112">
        <f>'data FACT C breakdown'!D5</f>
        <v>12529</v>
      </c>
      <c r="E45" s="250">
        <f>C45/D45</f>
        <v>0.90406257482640273</v>
      </c>
      <c r="F45" s="293">
        <v>0.90406257482640273</v>
      </c>
      <c r="G45" s="282">
        <f>SUM('data FACT C breakdown'!G5:G6)</f>
        <v>1265</v>
      </c>
      <c r="H45" s="112">
        <f>'data FACT C breakdown'!H5</f>
        <v>1411</v>
      </c>
      <c r="I45" s="250">
        <f>G45/H45</f>
        <v>0.8965272856130404</v>
      </c>
      <c r="J45" s="293">
        <v>0.8965272856130404</v>
      </c>
      <c r="K45" s="282">
        <f>SUM('data FACT C breakdown'!K5:K6)</f>
        <v>5415</v>
      </c>
      <c r="L45" s="112">
        <f>'data FACT C breakdown'!L5</f>
        <v>6235</v>
      </c>
      <c r="M45" s="250">
        <f>K45/L45</f>
        <v>0.86848436246992777</v>
      </c>
      <c r="N45" s="293">
        <v>0.86848436246992777</v>
      </c>
      <c r="O45" s="282">
        <f>SUM('data FACT C breakdown'!O5:O6)</f>
        <v>18007</v>
      </c>
      <c r="P45" s="112">
        <f>'data FACT C breakdown'!P5</f>
        <v>20175</v>
      </c>
      <c r="Q45" s="250">
        <f>O45/P45</f>
        <v>0.8925402726146221</v>
      </c>
      <c r="R45" s="99">
        <v>0.8925402726146221</v>
      </c>
    </row>
    <row r="46" spans="1:18" s="117" customFormat="1" ht="12.75" x14ac:dyDescent="0.2">
      <c r="A46" s="95"/>
      <c r="B46" s="137" t="s">
        <v>51</v>
      </c>
      <c r="C46" s="282">
        <f>'data FACT C breakdown'!C7</f>
        <v>544</v>
      </c>
      <c r="D46" s="112">
        <f>'data FACT C breakdown'!D6</f>
        <v>12529</v>
      </c>
      <c r="E46" s="250">
        <f t="shared" ref="E46:E74" si="6">C46/D46</f>
        <v>4.3419267299864311E-2</v>
      </c>
      <c r="F46" s="293">
        <v>4.3419267299864311E-2</v>
      </c>
      <c r="G46" s="282">
        <f>'data FACT C breakdown'!G7</f>
        <v>60</v>
      </c>
      <c r="H46" s="112">
        <f>'data FACT C breakdown'!H6</f>
        <v>1411</v>
      </c>
      <c r="I46" s="250">
        <f t="shared" ref="I46:I74" si="7">G46/H46</f>
        <v>4.2523033309709427E-2</v>
      </c>
      <c r="J46" s="293">
        <v>4.2523033309709427E-2</v>
      </c>
      <c r="K46" s="282">
        <f>'data FACT C breakdown'!K7</f>
        <v>360</v>
      </c>
      <c r="L46" s="112">
        <f>'data FACT C breakdown'!L6</f>
        <v>6235</v>
      </c>
      <c r="M46" s="250">
        <f t="shared" ref="M46:M74" si="8">K46/L46</f>
        <v>5.7738572574178026E-2</v>
      </c>
      <c r="N46" s="293">
        <v>5.7738572574178026E-2</v>
      </c>
      <c r="O46" s="282">
        <f>'data FACT C breakdown'!O7</f>
        <v>964</v>
      </c>
      <c r="P46" s="112">
        <f>'data FACT C breakdown'!P6</f>
        <v>20175</v>
      </c>
      <c r="Q46" s="250">
        <f t="shared" ref="Q46:Q74" si="9">O46/P46</f>
        <v>4.7781908302354396E-2</v>
      </c>
      <c r="R46" s="99">
        <v>4.7781908302354396E-2</v>
      </c>
    </row>
    <row r="47" spans="1:18" s="117" customFormat="1" ht="12.75" x14ac:dyDescent="0.2">
      <c r="A47" s="95"/>
      <c r="B47" s="137" t="s">
        <v>50</v>
      </c>
      <c r="C47" s="282">
        <f>SUM('data FACT C breakdown'!C8:C9)</f>
        <v>658</v>
      </c>
      <c r="D47" s="112">
        <f>'data FACT C breakdown'!D7</f>
        <v>12529</v>
      </c>
      <c r="E47" s="250">
        <f t="shared" si="6"/>
        <v>5.2518157873732943E-2</v>
      </c>
      <c r="F47" s="293">
        <v>5.2518157873732943E-2</v>
      </c>
      <c r="G47" s="282">
        <f>SUM('data FACT C breakdown'!G8:G9)</f>
        <v>86</v>
      </c>
      <c r="H47" s="112">
        <f>'data FACT C breakdown'!H7</f>
        <v>1411</v>
      </c>
      <c r="I47" s="250">
        <f t="shared" si="7"/>
        <v>6.0949681077250177E-2</v>
      </c>
      <c r="J47" s="293">
        <v>6.0949681077250177E-2</v>
      </c>
      <c r="K47" s="282">
        <f>SUM('data FACT C breakdown'!K8:K9)</f>
        <v>460</v>
      </c>
      <c r="L47" s="112">
        <f>'data FACT C breakdown'!L7</f>
        <v>6235</v>
      </c>
      <c r="M47" s="250">
        <f t="shared" si="8"/>
        <v>7.3777064955894145E-2</v>
      </c>
      <c r="N47" s="293">
        <v>7.3777064955894145E-2</v>
      </c>
      <c r="O47" s="282">
        <f>SUM('data FACT C breakdown'!O8:O9)</f>
        <v>1204</v>
      </c>
      <c r="P47" s="112">
        <f>'data FACT C breakdown'!P7</f>
        <v>20175</v>
      </c>
      <c r="Q47" s="250">
        <f t="shared" si="9"/>
        <v>5.9677819083023546E-2</v>
      </c>
      <c r="R47" s="99">
        <v>5.9677819083023546E-2</v>
      </c>
    </row>
    <row r="48" spans="1:18" s="117" customFormat="1" ht="12.75" x14ac:dyDescent="0.2">
      <c r="A48" s="102" t="s">
        <v>61</v>
      </c>
      <c r="B48" s="138" t="s">
        <v>52</v>
      </c>
      <c r="C48" s="283">
        <f>SUM('data FACT C breakdown'!C10:C11)</f>
        <v>11861</v>
      </c>
      <c r="D48" s="121">
        <f>'data FACT C breakdown'!D10</f>
        <v>12326</v>
      </c>
      <c r="E48" s="250">
        <f t="shared" si="6"/>
        <v>0.96227486613662172</v>
      </c>
      <c r="F48" s="294">
        <v>0.96227486613662172</v>
      </c>
      <c r="G48" s="283">
        <f>SUM('data FACT C breakdown'!G10:G11)</f>
        <v>1321</v>
      </c>
      <c r="H48" s="121">
        <f>'data FACT C breakdown'!H10</f>
        <v>1379</v>
      </c>
      <c r="I48" s="250">
        <f t="shared" si="7"/>
        <v>0.95794053662073964</v>
      </c>
      <c r="J48" s="294">
        <v>0.95794053662073964</v>
      </c>
      <c r="K48" s="283">
        <f>SUM('data FACT C breakdown'!K10:K11)</f>
        <v>5861</v>
      </c>
      <c r="L48" s="121">
        <f>'data FACT C breakdown'!L10</f>
        <v>6145</v>
      </c>
      <c r="M48" s="250">
        <f t="shared" si="8"/>
        <v>0.95378356387306751</v>
      </c>
      <c r="N48" s="294">
        <v>0.95378356387306751</v>
      </c>
      <c r="O48" s="283">
        <f>SUM('data FACT C breakdown'!O10:O11)</f>
        <v>19043</v>
      </c>
      <c r="P48" s="121">
        <f>'data FACT C breakdown'!P10</f>
        <v>19850</v>
      </c>
      <c r="Q48" s="250">
        <f t="shared" si="9"/>
        <v>0.95934508816120911</v>
      </c>
      <c r="R48" s="106">
        <v>0.95934508816120911</v>
      </c>
    </row>
    <row r="49" spans="1:18" s="117" customFormat="1" ht="12.75" x14ac:dyDescent="0.2">
      <c r="A49" s="102"/>
      <c r="B49" s="138" t="s">
        <v>51</v>
      </c>
      <c r="C49" s="283">
        <f>'data FACT C breakdown'!C12</f>
        <v>229</v>
      </c>
      <c r="D49" s="121">
        <f>'data FACT C breakdown'!D11</f>
        <v>12326</v>
      </c>
      <c r="E49" s="250">
        <f t="shared" si="6"/>
        <v>1.8578614311212074E-2</v>
      </c>
      <c r="F49" s="294">
        <v>1.8578614311212074E-2</v>
      </c>
      <c r="G49" s="283">
        <f>'data FACT C breakdown'!G12</f>
        <v>28</v>
      </c>
      <c r="H49" s="121">
        <f>'data FACT C breakdown'!H11</f>
        <v>1379</v>
      </c>
      <c r="I49" s="250">
        <f t="shared" si="7"/>
        <v>2.030456852791878E-2</v>
      </c>
      <c r="J49" s="294">
        <v>2.030456852791878E-2</v>
      </c>
      <c r="K49" s="283">
        <f>'data FACT C breakdown'!K12</f>
        <v>148</v>
      </c>
      <c r="L49" s="121">
        <f>'data FACT C breakdown'!L11</f>
        <v>6145</v>
      </c>
      <c r="M49" s="250">
        <f t="shared" si="8"/>
        <v>2.4084621643612695E-2</v>
      </c>
      <c r="N49" s="294">
        <v>2.4084621643612695E-2</v>
      </c>
      <c r="O49" s="283">
        <f>'data FACT C breakdown'!O12</f>
        <v>405</v>
      </c>
      <c r="P49" s="121">
        <f>'data FACT C breakdown'!P11</f>
        <v>19850</v>
      </c>
      <c r="Q49" s="250">
        <f t="shared" si="9"/>
        <v>2.0403022670025188E-2</v>
      </c>
      <c r="R49" s="106">
        <v>2.0403022670025188E-2</v>
      </c>
    </row>
    <row r="50" spans="1:18" s="117" customFormat="1" ht="12.75" x14ac:dyDescent="0.2">
      <c r="A50" s="102"/>
      <c r="B50" s="138" t="s">
        <v>50</v>
      </c>
      <c r="C50" s="283">
        <f>SUM('data FACT C breakdown'!C13:C14)</f>
        <v>236</v>
      </c>
      <c r="D50" s="121">
        <f>'data FACT C breakdown'!D12</f>
        <v>12326</v>
      </c>
      <c r="E50" s="250">
        <f t="shared" si="6"/>
        <v>1.9146519552166154E-2</v>
      </c>
      <c r="F50" s="294">
        <v>1.9146519552166154E-2</v>
      </c>
      <c r="G50" s="283">
        <f>SUM('data FACT C breakdown'!G13:G14)</f>
        <v>30</v>
      </c>
      <c r="H50" s="121">
        <f>'data FACT C breakdown'!H12</f>
        <v>1379</v>
      </c>
      <c r="I50" s="250">
        <f t="shared" si="7"/>
        <v>2.1754894851341553E-2</v>
      </c>
      <c r="J50" s="294">
        <v>2.1754894851341553E-2</v>
      </c>
      <c r="K50" s="283">
        <f>SUM('data FACT C breakdown'!K13:K14)</f>
        <v>136</v>
      </c>
      <c r="L50" s="121">
        <f>'data FACT C breakdown'!L12</f>
        <v>6145</v>
      </c>
      <c r="M50" s="250">
        <f t="shared" si="8"/>
        <v>2.2131814483319773E-2</v>
      </c>
      <c r="N50" s="294">
        <v>2.2131814483319773E-2</v>
      </c>
      <c r="O50" s="283">
        <f>SUM('data FACT C breakdown'!O13:O14)</f>
        <v>402</v>
      </c>
      <c r="P50" s="121">
        <f>'data FACT C breakdown'!P12</f>
        <v>19850</v>
      </c>
      <c r="Q50" s="250">
        <f t="shared" si="9"/>
        <v>2.0251889168765743E-2</v>
      </c>
      <c r="R50" s="106">
        <v>2.0251889168765743E-2</v>
      </c>
    </row>
    <row r="51" spans="1:18" s="117" customFormat="1" ht="12.75" x14ac:dyDescent="0.2">
      <c r="A51" s="300" t="s">
        <v>49</v>
      </c>
      <c r="B51" s="301" t="s">
        <v>52</v>
      </c>
      <c r="C51" s="302">
        <f>SUM('data FACT C breakdown'!C15:C16)</f>
        <v>2234</v>
      </c>
      <c r="D51" s="142">
        <f>'data FACT C breakdown'!D15</f>
        <v>10131</v>
      </c>
      <c r="E51" s="250">
        <f t="shared" si="6"/>
        <v>0.2205113019445267</v>
      </c>
      <c r="F51" s="303">
        <v>0.221</v>
      </c>
      <c r="G51" s="302">
        <f>SUM('data FACT C breakdown'!G15:G16)</f>
        <v>222</v>
      </c>
      <c r="H51" s="142">
        <f>'data FACT C breakdown'!H15</f>
        <v>1041</v>
      </c>
      <c r="I51" s="250">
        <f t="shared" si="7"/>
        <v>0.2132564841498559</v>
      </c>
      <c r="J51" s="303">
        <v>0.21299999999999999</v>
      </c>
      <c r="K51" s="302">
        <f>SUM('data FACT C breakdown'!K15:K16)</f>
        <v>753</v>
      </c>
      <c r="L51" s="142">
        <f>'data FACT C breakdown'!L15</f>
        <v>3353</v>
      </c>
      <c r="M51" s="250">
        <f t="shared" si="8"/>
        <v>0.22457500745600956</v>
      </c>
      <c r="N51" s="303">
        <v>0.22500000000000001</v>
      </c>
      <c r="O51" s="302">
        <f>SUM('data FACT C breakdown'!O15:O16)</f>
        <v>3209</v>
      </c>
      <c r="P51" s="142">
        <f>'data FACT C breakdown'!P15</f>
        <v>14525</v>
      </c>
      <c r="Q51" s="250">
        <f t="shared" si="9"/>
        <v>0.22092943201376936</v>
      </c>
      <c r="R51" s="306">
        <v>0.221</v>
      </c>
    </row>
    <row r="52" spans="1:18" s="117" customFormat="1" ht="12.75" x14ac:dyDescent="0.2">
      <c r="A52" s="300"/>
      <c r="B52" s="301" t="s">
        <v>51</v>
      </c>
      <c r="C52" s="302">
        <f>'data FACT C breakdown'!C17</f>
        <v>902</v>
      </c>
      <c r="D52" s="142">
        <f>'data FACT C breakdown'!D16</f>
        <v>10131</v>
      </c>
      <c r="E52" s="250">
        <f t="shared" si="6"/>
        <v>8.9033659066232354E-2</v>
      </c>
      <c r="F52" s="303">
        <v>8.8999999999999996E-2</v>
      </c>
      <c r="G52" s="302">
        <f>'data FACT C breakdown'!G17</f>
        <v>128</v>
      </c>
      <c r="H52" s="142">
        <f>'data FACT C breakdown'!H16</f>
        <v>1041</v>
      </c>
      <c r="I52" s="250">
        <f t="shared" si="7"/>
        <v>0.12295869356388088</v>
      </c>
      <c r="J52" s="303">
        <v>0.123</v>
      </c>
      <c r="K52" s="302">
        <f>'data FACT C breakdown'!K17</f>
        <v>552</v>
      </c>
      <c r="L52" s="142">
        <f>'data FACT C breakdown'!L16</f>
        <v>3353</v>
      </c>
      <c r="M52" s="250">
        <f t="shared" si="8"/>
        <v>0.16462869072472414</v>
      </c>
      <c r="N52" s="303">
        <v>0.16500000000000001</v>
      </c>
      <c r="O52" s="302">
        <f>'data FACT C breakdown'!O17</f>
        <v>1582</v>
      </c>
      <c r="P52" s="142">
        <f>'data FACT C breakdown'!P16</f>
        <v>14525</v>
      </c>
      <c r="Q52" s="250">
        <f t="shared" si="9"/>
        <v>0.10891566265060242</v>
      </c>
      <c r="R52" s="306">
        <v>0.109</v>
      </c>
    </row>
    <row r="53" spans="1:18" s="117" customFormat="1" ht="12.75" x14ac:dyDescent="0.2">
      <c r="A53" s="300"/>
      <c r="B53" s="301" t="s">
        <v>50</v>
      </c>
      <c r="C53" s="302">
        <f>SUM('data FACT C breakdown'!C18:C19)</f>
        <v>6995</v>
      </c>
      <c r="D53" s="142">
        <f>'data FACT C breakdown'!D17</f>
        <v>10131</v>
      </c>
      <c r="E53" s="250">
        <f t="shared" si="6"/>
        <v>0.69045503898924099</v>
      </c>
      <c r="F53" s="303">
        <v>0.69</v>
      </c>
      <c r="G53" s="302">
        <f>SUM('data FACT C breakdown'!G18:G19)</f>
        <v>691</v>
      </c>
      <c r="H53" s="142">
        <f>'data FACT C breakdown'!H17</f>
        <v>1041</v>
      </c>
      <c r="I53" s="250">
        <f t="shared" si="7"/>
        <v>0.66378482228626323</v>
      </c>
      <c r="J53" s="303">
        <v>0.66400000000000003</v>
      </c>
      <c r="K53" s="302">
        <f>SUM('data FACT C breakdown'!K18:K19)</f>
        <v>2048</v>
      </c>
      <c r="L53" s="142">
        <f>'data FACT C breakdown'!L17</f>
        <v>3353</v>
      </c>
      <c r="M53" s="250">
        <f t="shared" si="8"/>
        <v>0.61079630181926636</v>
      </c>
      <c r="N53" s="303">
        <v>0.61099999999999999</v>
      </c>
      <c r="O53" s="302">
        <f>SUM('data FACT C breakdown'!O18:O19)</f>
        <v>9734</v>
      </c>
      <c r="P53" s="142">
        <f>'data FACT C breakdown'!P17</f>
        <v>14525</v>
      </c>
      <c r="Q53" s="250">
        <f t="shared" si="9"/>
        <v>0.67015490533562827</v>
      </c>
      <c r="R53" s="306">
        <v>0.67</v>
      </c>
    </row>
    <row r="54" spans="1:18" ht="12.75" x14ac:dyDescent="0.2">
      <c r="A54" s="102" t="s">
        <v>62</v>
      </c>
      <c r="B54" s="138" t="s">
        <v>52</v>
      </c>
      <c r="C54" s="283">
        <f>SUM('data FACT C breakdown'!C20:C21)</f>
        <v>2599</v>
      </c>
      <c r="D54" s="121">
        <f>'data FACT C breakdown'!D20</f>
        <v>12685</v>
      </c>
      <c r="E54" s="250">
        <f t="shared" si="6"/>
        <v>0.20488766259361452</v>
      </c>
      <c r="F54" s="294">
        <v>0.20488766259361452</v>
      </c>
      <c r="G54" s="283">
        <f>SUM('data FACT C breakdown'!G20:G21)</f>
        <v>266</v>
      </c>
      <c r="H54" s="121">
        <f>'data FACT C breakdown'!H20</f>
        <v>1406</v>
      </c>
      <c r="I54" s="250">
        <f t="shared" si="7"/>
        <v>0.1891891891891892</v>
      </c>
      <c r="J54" s="294">
        <v>0.1891891891891892</v>
      </c>
      <c r="K54" s="283">
        <f>SUM('data FACT C breakdown'!K20:K21)</f>
        <v>1133</v>
      </c>
      <c r="L54" s="121">
        <f>'data FACT C breakdown'!L20</f>
        <v>6235</v>
      </c>
      <c r="M54" s="250">
        <f t="shared" si="8"/>
        <v>0.18171611868484364</v>
      </c>
      <c r="N54" s="294">
        <v>0.18171611868484364</v>
      </c>
      <c r="O54" s="283">
        <f>SUM('data FACT C breakdown'!O20:O21)</f>
        <v>3998</v>
      </c>
      <c r="P54" s="121">
        <f>'data FACT C breakdown'!P20</f>
        <v>20326</v>
      </c>
      <c r="Q54" s="250">
        <f t="shared" si="9"/>
        <v>0.19669388959952769</v>
      </c>
      <c r="R54" s="106">
        <v>0.19669388959952769</v>
      </c>
    </row>
    <row r="55" spans="1:18" ht="12.75" x14ac:dyDescent="0.2">
      <c r="A55" s="102"/>
      <c r="B55" s="138" t="s">
        <v>51</v>
      </c>
      <c r="C55" s="283">
        <f>'data FACT C breakdown'!C22</f>
        <v>846</v>
      </c>
      <c r="D55" s="121">
        <f>'data FACT C breakdown'!D21</f>
        <v>12685</v>
      </c>
      <c r="E55" s="250">
        <f t="shared" si="6"/>
        <v>6.6692944422546321E-2</v>
      </c>
      <c r="F55" s="294">
        <v>6.6692944422546321E-2</v>
      </c>
      <c r="G55" s="283">
        <f>'data FACT C breakdown'!G22</f>
        <v>91</v>
      </c>
      <c r="H55" s="121">
        <f>'data FACT C breakdown'!H21</f>
        <v>1406</v>
      </c>
      <c r="I55" s="250">
        <f t="shared" si="7"/>
        <v>6.4722617354196307E-2</v>
      </c>
      <c r="J55" s="294">
        <v>6.4722617354196307E-2</v>
      </c>
      <c r="K55" s="283">
        <f>'data FACT C breakdown'!K22</f>
        <v>503</v>
      </c>
      <c r="L55" s="121">
        <f>'data FACT C breakdown'!L21</f>
        <v>6235</v>
      </c>
      <c r="M55" s="250">
        <f t="shared" si="8"/>
        <v>8.0673616680032076E-2</v>
      </c>
      <c r="N55" s="294">
        <v>8.0673616680032076E-2</v>
      </c>
      <c r="O55" s="283">
        <f>'data FACT C breakdown'!O22</f>
        <v>1440</v>
      </c>
      <c r="P55" s="121">
        <f>'data FACT C breakdown'!P21</f>
        <v>20326</v>
      </c>
      <c r="Q55" s="250">
        <f t="shared" si="9"/>
        <v>7.0845222867263608E-2</v>
      </c>
      <c r="R55" s="106">
        <v>7.0845222867263608E-2</v>
      </c>
    </row>
    <row r="56" spans="1:18" ht="12.75" x14ac:dyDescent="0.2">
      <c r="A56" s="102"/>
      <c r="B56" s="138" t="s">
        <v>50</v>
      </c>
      <c r="C56" s="283">
        <f>SUM('data FACT C breakdown'!C23:C24)</f>
        <v>9240</v>
      </c>
      <c r="D56" s="121">
        <f>'data FACT C breakdown'!D22</f>
        <v>12685</v>
      </c>
      <c r="E56" s="250">
        <f t="shared" si="6"/>
        <v>0.72841939298383918</v>
      </c>
      <c r="F56" s="294">
        <v>0.72841939298383918</v>
      </c>
      <c r="G56" s="283">
        <f>SUM('data FACT C breakdown'!G23:G24)</f>
        <v>1049</v>
      </c>
      <c r="H56" s="121">
        <f>'data FACT C breakdown'!H22</f>
        <v>1406</v>
      </c>
      <c r="I56" s="250">
        <f t="shared" si="7"/>
        <v>0.74608819345661448</v>
      </c>
      <c r="J56" s="294">
        <v>0.74608819345661448</v>
      </c>
      <c r="K56" s="283">
        <f>SUM('data FACT C breakdown'!K23:K24)</f>
        <v>4599</v>
      </c>
      <c r="L56" s="121">
        <f>'data FACT C breakdown'!L22</f>
        <v>6235</v>
      </c>
      <c r="M56" s="250">
        <f t="shared" si="8"/>
        <v>0.73761026463512425</v>
      </c>
      <c r="N56" s="294">
        <v>0.73761026463512425</v>
      </c>
      <c r="O56" s="283">
        <f>SUM('data FACT C breakdown'!O23:O24)</f>
        <v>14888</v>
      </c>
      <c r="P56" s="121">
        <f>'data FACT C breakdown'!P22</f>
        <v>20326</v>
      </c>
      <c r="Q56" s="250">
        <f t="shared" si="9"/>
        <v>0.7324608875332087</v>
      </c>
      <c r="R56" s="106">
        <v>0.7324608875332087</v>
      </c>
    </row>
    <row r="57" spans="1:18" s="117" customFormat="1" ht="12.75" x14ac:dyDescent="0.2">
      <c r="A57" s="300" t="s">
        <v>53</v>
      </c>
      <c r="B57" s="301" t="s">
        <v>52</v>
      </c>
      <c r="C57" s="302">
        <f>SUM('data FACT C breakdown'!C25:C26)</f>
        <v>8575</v>
      </c>
      <c r="D57" s="142">
        <f>'data FACT C breakdown'!D25</f>
        <v>9857</v>
      </c>
      <c r="E57" s="250">
        <f t="shared" si="6"/>
        <v>0.86994014406005882</v>
      </c>
      <c r="F57" s="303">
        <v>0.87</v>
      </c>
      <c r="G57" s="302">
        <f>SUM('data FACT C breakdown'!G25:G26)</f>
        <v>907</v>
      </c>
      <c r="H57" s="142">
        <f>'data FACT C breakdown'!H25</f>
        <v>1015</v>
      </c>
      <c r="I57" s="250">
        <f t="shared" si="7"/>
        <v>0.89359605911330053</v>
      </c>
      <c r="J57" s="303">
        <v>0.89400000000000002</v>
      </c>
      <c r="K57" s="302">
        <f>SUM('data FACT C breakdown'!K25:K26)</f>
        <v>2725</v>
      </c>
      <c r="L57" s="142">
        <f>'data FACT C breakdown'!L25</f>
        <v>3249</v>
      </c>
      <c r="M57" s="250">
        <f t="shared" si="8"/>
        <v>0.83871960603262541</v>
      </c>
      <c r="N57" s="303">
        <v>0.83899999999999997</v>
      </c>
      <c r="O57" s="302">
        <f>SUM('data FACT C breakdown'!O25:O26)</f>
        <v>12207</v>
      </c>
      <c r="P57" s="142">
        <f>'data FACT C breakdown'!P25</f>
        <v>14121</v>
      </c>
      <c r="Q57" s="250">
        <f t="shared" si="9"/>
        <v>0.86445719141703847</v>
      </c>
      <c r="R57" s="306">
        <v>0.86399999999999999</v>
      </c>
    </row>
    <row r="58" spans="1:18" s="117" customFormat="1" ht="12.75" x14ac:dyDescent="0.2">
      <c r="A58" s="300"/>
      <c r="B58" s="301" t="s">
        <v>51</v>
      </c>
      <c r="C58" s="302">
        <f>'data FACT C breakdown'!C27</f>
        <v>621</v>
      </c>
      <c r="D58" s="142">
        <f>'data FACT C breakdown'!D26</f>
        <v>9857</v>
      </c>
      <c r="E58" s="250">
        <f t="shared" si="6"/>
        <v>6.3000913056710961E-2</v>
      </c>
      <c r="F58" s="303">
        <v>6.3E-2</v>
      </c>
      <c r="G58" s="302">
        <f>'data FACT C breakdown'!G27</f>
        <v>51</v>
      </c>
      <c r="H58" s="142">
        <f>'data FACT C breakdown'!H26</f>
        <v>1015</v>
      </c>
      <c r="I58" s="250">
        <f t="shared" si="7"/>
        <v>5.024630541871921E-2</v>
      </c>
      <c r="J58" s="303">
        <v>0.05</v>
      </c>
      <c r="K58" s="302">
        <f>'data FACT C breakdown'!K27</f>
        <v>299</v>
      </c>
      <c r="L58" s="142">
        <f>'data FACT C breakdown'!L26</f>
        <v>3249</v>
      </c>
      <c r="M58" s="250">
        <f t="shared" si="8"/>
        <v>9.2028316405047703E-2</v>
      </c>
      <c r="N58" s="303">
        <v>9.1999999999999998E-2</v>
      </c>
      <c r="O58" s="302">
        <f>'data FACT C breakdown'!O27</f>
        <v>971</v>
      </c>
      <c r="P58" s="142">
        <f>'data FACT C breakdown'!P26</f>
        <v>14121</v>
      </c>
      <c r="Q58" s="250">
        <f t="shared" si="9"/>
        <v>6.8762835493237029E-2</v>
      </c>
      <c r="R58" s="306">
        <v>6.9000000000000006E-2</v>
      </c>
    </row>
    <row r="59" spans="1:18" s="117" customFormat="1" ht="12.75" x14ac:dyDescent="0.2">
      <c r="A59" s="300"/>
      <c r="B59" s="301" t="s">
        <v>50</v>
      </c>
      <c r="C59" s="302">
        <f>SUM('data FACT C breakdown'!C28:C29)</f>
        <v>661</v>
      </c>
      <c r="D59" s="142">
        <f>'data FACT C breakdown'!D27</f>
        <v>9857</v>
      </c>
      <c r="E59" s="250">
        <f t="shared" si="6"/>
        <v>6.7058942883230194E-2</v>
      </c>
      <c r="F59" s="303">
        <v>6.7000000000000004E-2</v>
      </c>
      <c r="G59" s="302">
        <f>SUM('data FACT C breakdown'!G28:G29)</f>
        <v>57</v>
      </c>
      <c r="H59" s="142">
        <f>'data FACT C breakdown'!H27</f>
        <v>1015</v>
      </c>
      <c r="I59" s="250">
        <f t="shared" si="7"/>
        <v>5.6157635467980298E-2</v>
      </c>
      <c r="J59" s="303">
        <v>5.6000000000000001E-2</v>
      </c>
      <c r="K59" s="302">
        <f>SUM('data FACT C breakdown'!K28:K29)</f>
        <v>225</v>
      </c>
      <c r="L59" s="142">
        <f>'data FACT C breakdown'!L27</f>
        <v>3249</v>
      </c>
      <c r="M59" s="250">
        <f t="shared" si="8"/>
        <v>6.9252077562326875E-2</v>
      </c>
      <c r="N59" s="303">
        <v>6.9000000000000006E-2</v>
      </c>
      <c r="O59" s="302">
        <f>SUM('data FACT C breakdown'!O28:O29)</f>
        <v>943</v>
      </c>
      <c r="P59" s="142">
        <f>'data FACT C breakdown'!P27</f>
        <v>14121</v>
      </c>
      <c r="Q59" s="250">
        <f t="shared" si="9"/>
        <v>6.6779973089724526E-2</v>
      </c>
      <c r="R59" s="306">
        <v>6.7000000000000004E-2</v>
      </c>
    </row>
    <row r="60" spans="1:18" ht="12.75" x14ac:dyDescent="0.2">
      <c r="A60" s="102" t="s">
        <v>530</v>
      </c>
      <c r="B60" s="138" t="s">
        <v>52</v>
      </c>
      <c r="C60" s="283">
        <f>SUM('data FACT C breakdown'!C30:C31)</f>
        <v>2664</v>
      </c>
      <c r="D60" s="121">
        <f>'data FACT C breakdown'!D30</f>
        <v>12756</v>
      </c>
      <c r="E60" s="250">
        <f t="shared" si="6"/>
        <v>0.20884289746001883</v>
      </c>
      <c r="F60" s="294">
        <v>0.20884289746001883</v>
      </c>
      <c r="G60" s="283">
        <f>SUM('data FACT C breakdown'!G30:G31)</f>
        <v>260</v>
      </c>
      <c r="H60" s="121">
        <f>'data FACT C breakdown'!H30</f>
        <v>1434</v>
      </c>
      <c r="I60" s="250">
        <f t="shared" si="7"/>
        <v>0.18131101813110181</v>
      </c>
      <c r="J60" s="294">
        <v>0.18131101813110181</v>
      </c>
      <c r="K60" s="283">
        <f>SUM('data FACT C breakdown'!K30:K31)</f>
        <v>1201</v>
      </c>
      <c r="L60" s="121">
        <f>'data FACT C breakdown'!L30</f>
        <v>6307</v>
      </c>
      <c r="M60" s="250">
        <f t="shared" si="8"/>
        <v>0.19042333914697954</v>
      </c>
      <c r="N60" s="294">
        <v>0.19042333914697954</v>
      </c>
      <c r="O60" s="283">
        <f>SUM('data FACT C breakdown'!O30:O31)</f>
        <v>4125</v>
      </c>
      <c r="P60" s="121">
        <f>'data FACT C breakdown'!P30</f>
        <v>20497</v>
      </c>
      <c r="Q60" s="250">
        <f t="shared" si="9"/>
        <v>0.20124896326291652</v>
      </c>
      <c r="R60" s="106">
        <v>0.20124896326291652</v>
      </c>
    </row>
    <row r="61" spans="1:18" ht="12.75" x14ac:dyDescent="0.2">
      <c r="A61" s="102"/>
      <c r="B61" s="138" t="s">
        <v>51</v>
      </c>
      <c r="C61" s="283">
        <f>'data FACT C breakdown'!C32</f>
        <v>1201</v>
      </c>
      <c r="D61" s="121">
        <f>'data FACT C breakdown'!D31</f>
        <v>12756</v>
      </c>
      <c r="E61" s="250">
        <f t="shared" si="6"/>
        <v>9.415177171527124E-2</v>
      </c>
      <c r="F61" s="294">
        <v>9.415177171527124E-2</v>
      </c>
      <c r="G61" s="283">
        <f>'data FACT C breakdown'!G32</f>
        <v>156</v>
      </c>
      <c r="H61" s="121">
        <f>'data FACT C breakdown'!H31</f>
        <v>1434</v>
      </c>
      <c r="I61" s="250">
        <f t="shared" si="7"/>
        <v>0.10878661087866109</v>
      </c>
      <c r="J61" s="294">
        <v>0.10878661087866109</v>
      </c>
      <c r="K61" s="283">
        <f>'data FACT C breakdown'!K32</f>
        <v>676</v>
      </c>
      <c r="L61" s="121">
        <f>'data FACT C breakdown'!L31</f>
        <v>6307</v>
      </c>
      <c r="M61" s="250">
        <f t="shared" si="8"/>
        <v>0.10718249563976534</v>
      </c>
      <c r="N61" s="294">
        <v>0.10718249563976534</v>
      </c>
      <c r="O61" s="283">
        <f>'data FACT C breakdown'!O32</f>
        <v>2033</v>
      </c>
      <c r="P61" s="121">
        <f>'data FACT C breakdown'!P31</f>
        <v>20497</v>
      </c>
      <c r="Q61" s="250">
        <f t="shared" si="9"/>
        <v>9.9185246621456793E-2</v>
      </c>
      <c r="R61" s="106">
        <v>9.9185246621456793E-2</v>
      </c>
    </row>
    <row r="62" spans="1:18" ht="12.75" x14ac:dyDescent="0.2">
      <c r="A62" s="102"/>
      <c r="B62" s="138" t="s">
        <v>50</v>
      </c>
      <c r="C62" s="283">
        <f>SUM('data FACT C breakdown'!C33:C34)</f>
        <v>8891</v>
      </c>
      <c r="D62" s="121">
        <f>'data FACT C breakdown'!D32</f>
        <v>12756</v>
      </c>
      <c r="E62" s="250">
        <f t="shared" si="6"/>
        <v>0.69700533082470995</v>
      </c>
      <c r="F62" s="294">
        <v>0.69700533082470995</v>
      </c>
      <c r="G62" s="283">
        <f>SUM('data FACT C breakdown'!G33:G34)</f>
        <v>1018</v>
      </c>
      <c r="H62" s="121">
        <f>'data FACT C breakdown'!H32</f>
        <v>1434</v>
      </c>
      <c r="I62" s="250">
        <f t="shared" si="7"/>
        <v>0.70990237099023712</v>
      </c>
      <c r="J62" s="294">
        <v>0.70990237099023712</v>
      </c>
      <c r="K62" s="283">
        <f>SUM('data FACT C breakdown'!K33:K34)</f>
        <v>4430</v>
      </c>
      <c r="L62" s="121">
        <f>'data FACT C breakdown'!L32</f>
        <v>6307</v>
      </c>
      <c r="M62" s="250">
        <f t="shared" si="8"/>
        <v>0.70239416521325515</v>
      </c>
      <c r="N62" s="294">
        <v>0.70239416521325515</v>
      </c>
      <c r="O62" s="283">
        <f>SUM('data FACT C breakdown'!O33:O34)</f>
        <v>14339</v>
      </c>
      <c r="P62" s="121">
        <f>'data FACT C breakdown'!P32</f>
        <v>20497</v>
      </c>
      <c r="Q62" s="250">
        <f t="shared" si="9"/>
        <v>0.6995657901156267</v>
      </c>
      <c r="R62" s="106">
        <v>0.6995657901156267</v>
      </c>
    </row>
    <row r="63" spans="1:18" s="117" customFormat="1" ht="12.75" x14ac:dyDescent="0.2">
      <c r="A63" s="95" t="s">
        <v>64</v>
      </c>
      <c r="B63" s="137" t="s">
        <v>52</v>
      </c>
      <c r="C63" s="282">
        <f>SUM('data FACT C breakdown'!C35:C36)</f>
        <v>4436</v>
      </c>
      <c r="D63" s="112">
        <f>'data FACT C breakdown'!D35</f>
        <v>11920</v>
      </c>
      <c r="E63" s="250">
        <f t="shared" si="6"/>
        <v>0.37214765100671143</v>
      </c>
      <c r="F63" s="293">
        <v>0.37214765100671143</v>
      </c>
      <c r="G63" s="282">
        <f>SUM('data FACT C breakdown'!G35:G36)</f>
        <v>493</v>
      </c>
      <c r="H63" s="112">
        <f>'data FACT C breakdown'!H35</f>
        <v>1336</v>
      </c>
      <c r="I63" s="250">
        <f t="shared" si="7"/>
        <v>0.3690119760479042</v>
      </c>
      <c r="J63" s="293">
        <v>0.3690119760479042</v>
      </c>
      <c r="K63" s="282">
        <f>SUM('data FACT C breakdown'!K35:K36)</f>
        <v>2634</v>
      </c>
      <c r="L63" s="112">
        <f>'data FACT C breakdown'!L35</f>
        <v>5991</v>
      </c>
      <c r="M63" s="250">
        <f t="shared" si="8"/>
        <v>0.43965948923385079</v>
      </c>
      <c r="N63" s="293">
        <v>0.43965948923385079</v>
      </c>
      <c r="O63" s="282">
        <f>SUM('data FACT C breakdown'!O35:O36)</f>
        <v>7563</v>
      </c>
      <c r="P63" s="112">
        <f>'data FACT C breakdown'!P35</f>
        <v>19247</v>
      </c>
      <c r="Q63" s="250">
        <f t="shared" si="9"/>
        <v>0.39294435496441005</v>
      </c>
      <c r="R63" s="99">
        <v>0.39294435496441005</v>
      </c>
    </row>
    <row r="64" spans="1:18" s="117" customFormat="1" ht="12.75" x14ac:dyDescent="0.2">
      <c r="A64" s="95"/>
      <c r="B64" s="137" t="s">
        <v>51</v>
      </c>
      <c r="C64" s="282">
        <f>'data FACT C breakdown'!C37</f>
        <v>3056</v>
      </c>
      <c r="D64" s="112">
        <f>'data FACT C breakdown'!D36</f>
        <v>11920</v>
      </c>
      <c r="E64" s="250">
        <f t="shared" si="6"/>
        <v>0.25637583892617449</v>
      </c>
      <c r="F64" s="293">
        <v>0.25637583892617449</v>
      </c>
      <c r="G64" s="282">
        <f>'data FACT C breakdown'!G37</f>
        <v>352</v>
      </c>
      <c r="H64" s="112">
        <f>'data FACT C breakdown'!H36</f>
        <v>1336</v>
      </c>
      <c r="I64" s="250">
        <f t="shared" si="7"/>
        <v>0.26347305389221559</v>
      </c>
      <c r="J64" s="293">
        <v>0.26347305389221559</v>
      </c>
      <c r="K64" s="282">
        <f>'data FACT C breakdown'!K37</f>
        <v>1486</v>
      </c>
      <c r="L64" s="112">
        <f>'data FACT C breakdown'!L36</f>
        <v>5991</v>
      </c>
      <c r="M64" s="250">
        <f t="shared" si="8"/>
        <v>0.24803872475379737</v>
      </c>
      <c r="N64" s="293">
        <v>0.24803872475379737</v>
      </c>
      <c r="O64" s="282">
        <f>'data FACT C breakdown'!O37</f>
        <v>4894</v>
      </c>
      <c r="P64" s="112">
        <f>'data FACT C breakdown'!P36</f>
        <v>19247</v>
      </c>
      <c r="Q64" s="250">
        <f t="shared" si="9"/>
        <v>0.25427339325609188</v>
      </c>
      <c r="R64" s="99">
        <v>0.25427339325609188</v>
      </c>
    </row>
    <row r="65" spans="1:18" s="117" customFormat="1" ht="12.75" x14ac:dyDescent="0.2">
      <c r="A65" s="95"/>
      <c r="B65" s="137" t="s">
        <v>50</v>
      </c>
      <c r="C65" s="282">
        <f>SUM('data FACT C breakdown'!C38:C39)</f>
        <v>4428</v>
      </c>
      <c r="D65" s="112">
        <f>'data FACT C breakdown'!D37</f>
        <v>11920</v>
      </c>
      <c r="E65" s="250">
        <f t="shared" si="6"/>
        <v>0.37147651006711407</v>
      </c>
      <c r="F65" s="293">
        <v>0.37147651006711407</v>
      </c>
      <c r="G65" s="282">
        <f>SUM('data FACT C breakdown'!G38:G39)</f>
        <v>491</v>
      </c>
      <c r="H65" s="112">
        <f>'data FACT C breakdown'!H37</f>
        <v>1336</v>
      </c>
      <c r="I65" s="250">
        <f t="shared" si="7"/>
        <v>0.36751497005988026</v>
      </c>
      <c r="J65" s="293">
        <v>0.36751497005988026</v>
      </c>
      <c r="K65" s="282">
        <f>SUM('data FACT C breakdown'!K38:K39)</f>
        <v>1871</v>
      </c>
      <c r="L65" s="112">
        <f>'data FACT C breakdown'!L37</f>
        <v>5991</v>
      </c>
      <c r="M65" s="250">
        <f t="shared" si="8"/>
        <v>0.31230178601235187</v>
      </c>
      <c r="N65" s="293">
        <v>0.31230178601235187</v>
      </c>
      <c r="O65" s="282">
        <f>SUM('data FACT C breakdown'!O38:O39)</f>
        <v>6790</v>
      </c>
      <c r="P65" s="112">
        <f>'data FACT C breakdown'!P37</f>
        <v>19247</v>
      </c>
      <c r="Q65" s="250">
        <f t="shared" si="9"/>
        <v>0.35278225177949812</v>
      </c>
      <c r="R65" s="99">
        <v>0.35278225177949812</v>
      </c>
    </row>
    <row r="66" spans="1:18" ht="12.75" x14ac:dyDescent="0.2">
      <c r="A66" s="102" t="s">
        <v>54</v>
      </c>
      <c r="B66" s="138" t="s">
        <v>52</v>
      </c>
      <c r="C66" s="283">
        <f>SUM('data FACT C breakdown'!C40:C41)</f>
        <v>11650</v>
      </c>
      <c r="D66" s="121">
        <f>'data FACT C breakdown'!D40</f>
        <v>12410</v>
      </c>
      <c r="E66" s="250">
        <f t="shared" si="6"/>
        <v>0.93875906526994357</v>
      </c>
      <c r="F66" s="304">
        <v>0.93899999999999995</v>
      </c>
      <c r="G66" s="283">
        <f>SUM('data FACT C breakdown'!G40:G41)</f>
        <v>1283</v>
      </c>
      <c r="H66" s="121">
        <f>'data FACT C breakdown'!H40</f>
        <v>1376</v>
      </c>
      <c r="I66" s="250">
        <f t="shared" si="7"/>
        <v>0.93241279069767447</v>
      </c>
      <c r="J66" s="304">
        <v>0.93200000000000005</v>
      </c>
      <c r="K66" s="283">
        <f>SUM('data FACT C breakdown'!K40:K41)</f>
        <v>5554</v>
      </c>
      <c r="L66" s="121">
        <f>'data FACT C breakdown'!L40</f>
        <v>6162</v>
      </c>
      <c r="M66" s="250">
        <f t="shared" si="8"/>
        <v>0.90133073677377473</v>
      </c>
      <c r="N66" s="304">
        <v>0.90100000000000002</v>
      </c>
      <c r="O66" s="283">
        <f>SUM('data FACT C breakdown'!O40:O41)</f>
        <v>18487</v>
      </c>
      <c r="P66" s="121">
        <f>'data FACT C breakdown'!P40</f>
        <v>19948</v>
      </c>
      <c r="Q66" s="250">
        <f t="shared" si="9"/>
        <v>0.92675957489472627</v>
      </c>
      <c r="R66" s="109">
        <v>0.92700000000000005</v>
      </c>
    </row>
    <row r="67" spans="1:18" ht="12.75" x14ac:dyDescent="0.2">
      <c r="A67" s="102"/>
      <c r="B67" s="138" t="s">
        <v>51</v>
      </c>
      <c r="C67" s="283">
        <f>'data FACT C breakdown'!C42</f>
        <v>371</v>
      </c>
      <c r="D67" s="121">
        <f>'data FACT C breakdown'!D41</f>
        <v>12410</v>
      </c>
      <c r="E67" s="250">
        <f t="shared" si="6"/>
        <v>2.9895245769540692E-2</v>
      </c>
      <c r="F67" s="304">
        <v>0.03</v>
      </c>
      <c r="G67" s="283">
        <f>'data FACT C breakdown'!G42</f>
        <v>45</v>
      </c>
      <c r="H67" s="121">
        <f>'data FACT C breakdown'!H41</f>
        <v>1376</v>
      </c>
      <c r="I67" s="250">
        <f t="shared" si="7"/>
        <v>3.2703488372093026E-2</v>
      </c>
      <c r="J67" s="304">
        <v>3.3000000000000002E-2</v>
      </c>
      <c r="K67" s="283">
        <f>'data FACT C breakdown'!K42</f>
        <v>294</v>
      </c>
      <c r="L67" s="121">
        <f>'data FACT C breakdown'!L41</f>
        <v>6162</v>
      </c>
      <c r="M67" s="250">
        <f t="shared" si="8"/>
        <v>4.7711781888997079E-2</v>
      </c>
      <c r="N67" s="304">
        <v>4.8000000000000001E-2</v>
      </c>
      <c r="O67" s="283">
        <f>'data FACT C breakdown'!O42</f>
        <v>710</v>
      </c>
      <c r="P67" s="121">
        <f>'data FACT C breakdown'!P41</f>
        <v>19948</v>
      </c>
      <c r="Q67" s="250">
        <f t="shared" si="9"/>
        <v>3.5592540605574492E-2</v>
      </c>
      <c r="R67" s="109">
        <v>3.5999999999999997E-2</v>
      </c>
    </row>
    <row r="68" spans="1:18" ht="12.75" x14ac:dyDescent="0.2">
      <c r="A68" s="102"/>
      <c r="B68" s="138" t="s">
        <v>50</v>
      </c>
      <c r="C68" s="283">
        <f>SUM('data FACT C breakdown'!C43:C44)</f>
        <v>389</v>
      </c>
      <c r="D68" s="121">
        <f>'data FACT C breakdown'!D42</f>
        <v>12410</v>
      </c>
      <c r="E68" s="250">
        <f t="shared" si="6"/>
        <v>3.1345688960515712E-2</v>
      </c>
      <c r="F68" s="304">
        <v>3.1E-2</v>
      </c>
      <c r="G68" s="283">
        <f>SUM('data FACT C breakdown'!G43:G44)</f>
        <v>48</v>
      </c>
      <c r="H68" s="121">
        <f>'data FACT C breakdown'!H42</f>
        <v>1376</v>
      </c>
      <c r="I68" s="250">
        <f t="shared" si="7"/>
        <v>3.4883720930232558E-2</v>
      </c>
      <c r="J68" s="304">
        <v>3.5000000000000003E-2</v>
      </c>
      <c r="K68" s="283">
        <f>SUM('data FACT C breakdown'!K43:K44)</f>
        <v>314</v>
      </c>
      <c r="L68" s="121">
        <f>'data FACT C breakdown'!L42</f>
        <v>6162</v>
      </c>
      <c r="M68" s="250">
        <f t="shared" si="8"/>
        <v>5.0957481337228175E-2</v>
      </c>
      <c r="N68" s="304">
        <v>5.0999999999999997E-2</v>
      </c>
      <c r="O68" s="283">
        <f>SUM('data FACT C breakdown'!O43:O44)</f>
        <v>751</v>
      </c>
      <c r="P68" s="121">
        <f>'data FACT C breakdown'!P42</f>
        <v>19948</v>
      </c>
      <c r="Q68" s="250">
        <f t="shared" si="9"/>
        <v>3.7647884499699219E-2</v>
      </c>
      <c r="R68" s="109">
        <v>3.7999999999999999E-2</v>
      </c>
    </row>
    <row r="69" spans="1:18" s="117" customFormat="1" ht="12.75" x14ac:dyDescent="0.2">
      <c r="A69" s="95" t="s">
        <v>55</v>
      </c>
      <c r="B69" s="137" t="s">
        <v>52</v>
      </c>
      <c r="C69" s="282">
        <f>SUM('data FACT C breakdown'!C45:C46)</f>
        <v>9803</v>
      </c>
      <c r="D69" s="112">
        <f>'data FACT C breakdown'!D45</f>
        <v>12523</v>
      </c>
      <c r="E69" s="250">
        <f t="shared" si="6"/>
        <v>0.78279964864649043</v>
      </c>
      <c r="F69" s="305">
        <v>0.78300000000000003</v>
      </c>
      <c r="G69" s="282">
        <f>SUM('data FACT C breakdown'!G45:G46)</f>
        <v>1080</v>
      </c>
      <c r="H69" s="112">
        <f>'data FACT C breakdown'!H45</f>
        <v>1394</v>
      </c>
      <c r="I69" s="250">
        <f t="shared" si="7"/>
        <v>0.77474892395982786</v>
      </c>
      <c r="J69" s="305">
        <v>0.77500000000000002</v>
      </c>
      <c r="K69" s="282">
        <f>SUM('data FACT C breakdown'!K45:K46)</f>
        <v>4593</v>
      </c>
      <c r="L69" s="112">
        <f>'data FACT C breakdown'!L45</f>
        <v>6240</v>
      </c>
      <c r="M69" s="250">
        <f t="shared" si="8"/>
        <v>0.73605769230769236</v>
      </c>
      <c r="N69" s="305">
        <v>0.73599999999999999</v>
      </c>
      <c r="O69" s="282">
        <f>SUM('data FACT C breakdown'!O45:O46)</f>
        <v>15476</v>
      </c>
      <c r="P69" s="112">
        <f>'data FACT C breakdown'!P45</f>
        <v>20157</v>
      </c>
      <c r="Q69" s="250">
        <f t="shared" si="9"/>
        <v>0.76777298209058886</v>
      </c>
      <c r="R69" s="110">
        <v>0.76800000000000002</v>
      </c>
    </row>
    <row r="70" spans="1:18" s="117" customFormat="1" ht="12.75" x14ac:dyDescent="0.2">
      <c r="A70" s="95"/>
      <c r="B70" s="137" t="s">
        <v>51</v>
      </c>
      <c r="C70" s="282">
        <f>'data FACT C breakdown'!C47</f>
        <v>1254</v>
      </c>
      <c r="D70" s="112">
        <f>'data FACT C breakdown'!D46</f>
        <v>12523</v>
      </c>
      <c r="E70" s="250">
        <f t="shared" si="6"/>
        <v>0.10013575021959595</v>
      </c>
      <c r="F70" s="305">
        <v>0.1</v>
      </c>
      <c r="G70" s="282">
        <f>'data FACT C breakdown'!G47</f>
        <v>141</v>
      </c>
      <c r="H70" s="112">
        <f>'data FACT C breakdown'!H46</f>
        <v>1394</v>
      </c>
      <c r="I70" s="250">
        <f t="shared" si="7"/>
        <v>0.10114777618364419</v>
      </c>
      <c r="J70" s="305">
        <v>0.10100000000000001</v>
      </c>
      <c r="K70" s="282">
        <f>'data FACT C breakdown'!K47</f>
        <v>733</v>
      </c>
      <c r="L70" s="112">
        <f>'data FACT C breakdown'!L46</f>
        <v>6240</v>
      </c>
      <c r="M70" s="250">
        <f t="shared" si="8"/>
        <v>0.11746794871794872</v>
      </c>
      <c r="N70" s="305">
        <v>0.11700000000000001</v>
      </c>
      <c r="O70" s="282">
        <f>'data FACT C breakdown'!O47</f>
        <v>2128</v>
      </c>
      <c r="P70" s="112">
        <f>'data FACT C breakdown'!P46</f>
        <v>20157</v>
      </c>
      <c r="Q70" s="250">
        <f t="shared" si="9"/>
        <v>0.10557126556531229</v>
      </c>
      <c r="R70" s="110">
        <v>0.106</v>
      </c>
    </row>
    <row r="71" spans="1:18" s="117" customFormat="1" ht="12.75" x14ac:dyDescent="0.2">
      <c r="A71" s="95"/>
      <c r="B71" s="137" t="s">
        <v>50</v>
      </c>
      <c r="C71" s="282">
        <f>SUM('data FACT C breakdown'!C48:C49)</f>
        <v>1466</v>
      </c>
      <c r="D71" s="112">
        <f>'data FACT C breakdown'!D47</f>
        <v>12523</v>
      </c>
      <c r="E71" s="250">
        <f t="shared" si="6"/>
        <v>0.11706460113391359</v>
      </c>
      <c r="F71" s="305">
        <v>0.11700000000000001</v>
      </c>
      <c r="G71" s="282">
        <f>SUM('data FACT C breakdown'!G48:G49)</f>
        <v>173</v>
      </c>
      <c r="H71" s="112">
        <f>'data FACT C breakdown'!H47</f>
        <v>1394</v>
      </c>
      <c r="I71" s="250">
        <f t="shared" si="7"/>
        <v>0.12410329985652797</v>
      </c>
      <c r="J71" s="305">
        <v>0.124</v>
      </c>
      <c r="K71" s="282">
        <f>SUM('data FACT C breakdown'!K48:K49)</f>
        <v>914</v>
      </c>
      <c r="L71" s="112">
        <f>'data FACT C breakdown'!L47</f>
        <v>6240</v>
      </c>
      <c r="M71" s="250">
        <f t="shared" si="8"/>
        <v>0.14647435897435898</v>
      </c>
      <c r="N71" s="305">
        <v>0.14599999999999999</v>
      </c>
      <c r="O71" s="282">
        <f>SUM('data FACT C breakdown'!O48:O49)</f>
        <v>2553</v>
      </c>
      <c r="P71" s="112">
        <f>'data FACT C breakdown'!P47</f>
        <v>20157</v>
      </c>
      <c r="Q71" s="250">
        <f t="shared" si="9"/>
        <v>0.12665575234409882</v>
      </c>
      <c r="R71" s="110">
        <v>0.127</v>
      </c>
    </row>
    <row r="72" spans="1:18" ht="12.75" x14ac:dyDescent="0.2">
      <c r="A72" s="102" t="s">
        <v>56</v>
      </c>
      <c r="B72" s="138" t="s">
        <v>52</v>
      </c>
      <c r="C72" s="283">
        <f>SUM('data FACT C breakdown'!C50:C51)</f>
        <v>11465</v>
      </c>
      <c r="D72" s="121">
        <f>'data FACT C breakdown'!D50</f>
        <v>12377</v>
      </c>
      <c r="E72" s="250">
        <f t="shared" si="6"/>
        <v>0.92631493899975759</v>
      </c>
      <c r="F72" s="304">
        <v>0.92600000000000005</v>
      </c>
      <c r="G72" s="283">
        <f>SUM('data FACT C breakdown'!G50:G51)</f>
        <v>1262</v>
      </c>
      <c r="H72" s="121">
        <f>'data FACT C breakdown'!H50</f>
        <v>1373</v>
      </c>
      <c r="I72" s="250">
        <f t="shared" si="7"/>
        <v>0.91915513474144206</v>
      </c>
      <c r="J72" s="304">
        <v>0.91900000000000004</v>
      </c>
      <c r="K72" s="283">
        <f>SUM('data FACT C breakdown'!K50:K51)</f>
        <v>5571</v>
      </c>
      <c r="L72" s="121">
        <f>'data FACT C breakdown'!L50</f>
        <v>6206</v>
      </c>
      <c r="M72" s="250">
        <f t="shared" si="8"/>
        <v>0.89767966484047701</v>
      </c>
      <c r="N72" s="304">
        <v>0.89800000000000002</v>
      </c>
      <c r="O72" s="283">
        <f>SUM('data FACT C breakdown'!O50:O51)</f>
        <v>18298</v>
      </c>
      <c r="P72" s="121">
        <f>'data FACT C breakdown'!P50</f>
        <v>19956</v>
      </c>
      <c r="Q72" s="250">
        <f t="shared" si="9"/>
        <v>0.91691721787933456</v>
      </c>
      <c r="R72" s="109">
        <v>0.91700000000000004</v>
      </c>
    </row>
    <row r="73" spans="1:18" ht="12.75" x14ac:dyDescent="0.2">
      <c r="A73" s="102"/>
      <c r="B73" s="138" t="s">
        <v>51</v>
      </c>
      <c r="C73" s="283">
        <f>'data FACT C breakdown'!C52</f>
        <v>417</v>
      </c>
      <c r="D73" s="121">
        <f>'data FACT C breakdown'!D51</f>
        <v>12377</v>
      </c>
      <c r="E73" s="250">
        <f t="shared" si="6"/>
        <v>3.3691524602084515E-2</v>
      </c>
      <c r="F73" s="304">
        <v>3.4000000000000002E-2</v>
      </c>
      <c r="G73" s="283">
        <f>'data FACT C breakdown'!G52</f>
        <v>57</v>
      </c>
      <c r="H73" s="121">
        <f>'data FACT C breakdown'!H51</f>
        <v>1373</v>
      </c>
      <c r="I73" s="250">
        <f t="shared" si="7"/>
        <v>4.1514930808448654E-2</v>
      </c>
      <c r="J73" s="304">
        <v>4.2000000000000003E-2</v>
      </c>
      <c r="K73" s="283">
        <f>'data FACT C breakdown'!K52</f>
        <v>266</v>
      </c>
      <c r="L73" s="121">
        <f>'data FACT C breakdown'!L51</f>
        <v>6206</v>
      </c>
      <c r="M73" s="250">
        <f t="shared" si="8"/>
        <v>4.2861746696745084E-2</v>
      </c>
      <c r="N73" s="304">
        <v>4.2999999999999997E-2</v>
      </c>
      <c r="O73" s="283">
        <f>'data FACT C breakdown'!O52</f>
        <v>740</v>
      </c>
      <c r="P73" s="121">
        <f>'data FACT C breakdown'!P51</f>
        <v>19956</v>
      </c>
      <c r="Q73" s="250">
        <f t="shared" si="9"/>
        <v>3.708157947484466E-2</v>
      </c>
      <c r="R73" s="109">
        <v>3.6999999999999998E-2</v>
      </c>
    </row>
    <row r="74" spans="1:18" ht="12.75" x14ac:dyDescent="0.2">
      <c r="A74" s="102"/>
      <c r="B74" s="138" t="s">
        <v>50</v>
      </c>
      <c r="C74" s="283">
        <f>SUM('data FACT C breakdown'!C53:C54)</f>
        <v>495</v>
      </c>
      <c r="D74" s="121">
        <f>'data FACT C breakdown'!D52</f>
        <v>12377</v>
      </c>
      <c r="E74" s="250">
        <f t="shared" si="6"/>
        <v>3.9993536398157871E-2</v>
      </c>
      <c r="F74" s="304">
        <v>0.04</v>
      </c>
      <c r="G74" s="283">
        <f>SUM('data FACT C breakdown'!G53:G54)</f>
        <v>54</v>
      </c>
      <c r="H74" s="121">
        <f>'data FACT C breakdown'!H52</f>
        <v>1373</v>
      </c>
      <c r="I74" s="250">
        <f t="shared" si="7"/>
        <v>3.9329934450109252E-2</v>
      </c>
      <c r="J74" s="304">
        <v>3.9E-2</v>
      </c>
      <c r="K74" s="283">
        <f>SUM('data FACT C breakdown'!K53:K54)</f>
        <v>369</v>
      </c>
      <c r="L74" s="121">
        <f>'data FACT C breakdown'!L52</f>
        <v>6206</v>
      </c>
      <c r="M74" s="250">
        <f t="shared" si="8"/>
        <v>5.9458588462777955E-2</v>
      </c>
      <c r="N74" s="304">
        <v>5.8999999999999997E-2</v>
      </c>
      <c r="O74" s="283">
        <f>SUM('data FACT C breakdown'!O53:O54)</f>
        <v>918</v>
      </c>
      <c r="P74" s="121">
        <f>'data FACT C breakdown'!P52</f>
        <v>19956</v>
      </c>
      <c r="Q74" s="250">
        <f t="shared" si="9"/>
        <v>4.6001202645820805E-2</v>
      </c>
      <c r="R74" s="109">
        <v>4.5999999999999999E-2</v>
      </c>
    </row>
    <row r="75" spans="1:18" s="117" customFormat="1" ht="12.75" x14ac:dyDescent="0.2">
      <c r="A75" s="95" t="s">
        <v>57</v>
      </c>
      <c r="B75" s="137" t="s">
        <v>59</v>
      </c>
      <c r="C75" s="282"/>
      <c r="D75" s="112"/>
      <c r="E75" s="250"/>
      <c r="F75" s="293"/>
      <c r="G75" s="282"/>
      <c r="H75" s="112"/>
      <c r="I75" s="250"/>
      <c r="J75" s="293"/>
      <c r="K75" s="282"/>
      <c r="L75" s="112"/>
      <c r="M75" s="250"/>
      <c r="N75" s="293"/>
      <c r="O75" s="282"/>
      <c r="P75" s="112"/>
      <c r="Q75" s="250"/>
      <c r="R75" s="99"/>
    </row>
    <row r="76" spans="1:18" s="117" customFormat="1" ht="12.75" x14ac:dyDescent="0.2">
      <c r="A76" s="95"/>
      <c r="B76" s="137" t="s">
        <v>50</v>
      </c>
      <c r="C76" s="282"/>
      <c r="D76" s="112"/>
      <c r="E76" s="250"/>
      <c r="F76" s="293"/>
      <c r="G76" s="282"/>
      <c r="H76" s="112"/>
      <c r="I76" s="250"/>
      <c r="J76" s="293"/>
      <c r="K76" s="282"/>
      <c r="L76" s="112"/>
      <c r="M76" s="250"/>
      <c r="N76" s="293"/>
      <c r="O76" s="282"/>
      <c r="P76" s="112"/>
      <c r="Q76" s="250"/>
      <c r="R76" s="99"/>
    </row>
    <row r="77" spans="1:18" s="117" customFormat="1" ht="12.75" x14ac:dyDescent="0.2">
      <c r="A77" s="95"/>
      <c r="B77" s="137" t="s">
        <v>20</v>
      </c>
      <c r="C77" s="282"/>
      <c r="D77" s="112"/>
      <c r="E77" s="250"/>
      <c r="F77" s="293"/>
      <c r="G77" s="282"/>
      <c r="H77" s="112"/>
      <c r="I77" s="250"/>
      <c r="J77" s="293"/>
      <c r="K77" s="282"/>
      <c r="L77" s="112"/>
      <c r="M77" s="250"/>
      <c r="N77" s="293"/>
      <c r="O77" s="282"/>
      <c r="P77" s="112"/>
      <c r="Q77" s="250"/>
      <c r="R77" s="99"/>
    </row>
    <row r="78" spans="1:18" ht="12.75" x14ac:dyDescent="0.2">
      <c r="A78" s="102" t="s">
        <v>58</v>
      </c>
      <c r="B78" s="138" t="s">
        <v>59</v>
      </c>
      <c r="C78" s="283"/>
      <c r="E78" s="250"/>
      <c r="F78" s="294"/>
      <c r="G78" s="283"/>
      <c r="I78" s="250"/>
      <c r="J78" s="294"/>
      <c r="K78" s="283"/>
      <c r="M78" s="250"/>
      <c r="N78" s="294"/>
      <c r="O78" s="283"/>
      <c r="Q78" s="250"/>
      <c r="R78" s="106"/>
    </row>
    <row r="79" spans="1:18" ht="12.75" x14ac:dyDescent="0.2">
      <c r="A79" s="102"/>
      <c r="B79" s="138" t="s">
        <v>50</v>
      </c>
      <c r="C79" s="283"/>
      <c r="E79" s="250"/>
      <c r="F79" s="294"/>
      <c r="G79" s="283"/>
      <c r="I79" s="250"/>
      <c r="J79" s="294"/>
      <c r="K79" s="283"/>
      <c r="M79" s="250"/>
      <c r="N79" s="294"/>
      <c r="O79" s="283"/>
      <c r="Q79" s="250"/>
      <c r="R79" s="106"/>
    </row>
    <row r="80" spans="1:18" ht="12.75" x14ac:dyDescent="0.2">
      <c r="A80" s="107"/>
      <c r="B80" s="139" t="s">
        <v>20</v>
      </c>
      <c r="C80" s="297"/>
      <c r="D80" s="286"/>
      <c r="E80" s="287"/>
      <c r="F80" s="295"/>
      <c r="G80" s="297"/>
      <c r="H80" s="286"/>
      <c r="I80" s="287"/>
      <c r="J80" s="295"/>
      <c r="K80" s="297"/>
      <c r="L80" s="286"/>
      <c r="M80" s="287"/>
      <c r="N80" s="295"/>
      <c r="O80" s="297"/>
      <c r="P80" s="286"/>
      <c r="Q80" s="287"/>
      <c r="R80" s="108"/>
    </row>
    <row r="81" spans="1:18" s="117" customFormat="1" ht="12.75" x14ac:dyDescent="0.2">
      <c r="B81" s="101"/>
      <c r="C81" s="113"/>
      <c r="D81" s="113"/>
      <c r="E81" s="249"/>
      <c r="F81" s="119"/>
      <c r="G81" s="113"/>
      <c r="H81" s="113"/>
      <c r="I81" s="250"/>
      <c r="J81" s="119"/>
      <c r="K81" s="113"/>
      <c r="L81" s="113"/>
      <c r="M81" s="250"/>
      <c r="N81" s="119"/>
      <c r="O81" s="113"/>
      <c r="P81" s="113"/>
      <c r="Q81" s="250"/>
    </row>
    <row r="82" spans="1:18" s="117" customFormat="1" ht="12.75" x14ac:dyDescent="0.2">
      <c r="B82" s="101"/>
      <c r="C82" s="113"/>
      <c r="D82" s="113"/>
      <c r="E82" s="249"/>
      <c r="F82" s="119"/>
      <c r="G82" s="113"/>
      <c r="H82" s="113"/>
      <c r="I82" s="250"/>
      <c r="J82" s="119"/>
      <c r="K82" s="113"/>
      <c r="L82" s="113"/>
      <c r="M82" s="250"/>
      <c r="N82" s="119"/>
      <c r="O82" s="113"/>
      <c r="P82" s="113"/>
      <c r="Q82" s="250"/>
    </row>
    <row r="83" spans="1:18" s="117" customFormat="1" ht="12.75" x14ac:dyDescent="0.2">
      <c r="A83" s="134" t="s">
        <v>1</v>
      </c>
      <c r="B83" s="269"/>
      <c r="C83" s="279"/>
      <c r="D83" s="280"/>
      <c r="E83" s="281"/>
      <c r="F83" s="292"/>
      <c r="G83" s="279"/>
      <c r="H83" s="280"/>
      <c r="I83" s="296"/>
      <c r="J83" s="292"/>
      <c r="K83" s="279"/>
      <c r="L83" s="280"/>
      <c r="M83" s="296"/>
      <c r="N83" s="292"/>
      <c r="O83" s="279"/>
      <c r="P83" s="280"/>
      <c r="Q83" s="296"/>
      <c r="R83" s="127"/>
    </row>
    <row r="84" spans="1:18" s="117" customFormat="1" ht="12.75" x14ac:dyDescent="0.2">
      <c r="A84" s="331" t="s">
        <v>2</v>
      </c>
      <c r="B84" s="339" t="s">
        <v>1</v>
      </c>
      <c r="C84" s="333" t="s">
        <v>72</v>
      </c>
      <c r="D84" s="334" t="s">
        <v>71</v>
      </c>
      <c r="E84" s="335" t="s">
        <v>73</v>
      </c>
      <c r="F84" s="336" t="s">
        <v>9</v>
      </c>
      <c r="G84" s="333" t="s">
        <v>72</v>
      </c>
      <c r="H84" s="334" t="s">
        <v>71</v>
      </c>
      <c r="I84" s="337" t="s">
        <v>73</v>
      </c>
      <c r="J84" s="336" t="s">
        <v>46</v>
      </c>
      <c r="K84" s="333" t="s">
        <v>72</v>
      </c>
      <c r="L84" s="334" t="s">
        <v>71</v>
      </c>
      <c r="M84" s="337" t="s">
        <v>73</v>
      </c>
      <c r="N84" s="336" t="s">
        <v>10</v>
      </c>
      <c r="O84" s="333" t="s">
        <v>72</v>
      </c>
      <c r="P84" s="334" t="s">
        <v>71</v>
      </c>
      <c r="Q84" s="337" t="s">
        <v>73</v>
      </c>
      <c r="R84" s="338" t="s">
        <v>47</v>
      </c>
    </row>
    <row r="85" spans="1:18" s="117" customFormat="1" ht="12.75" x14ac:dyDescent="0.2">
      <c r="A85" s="120" t="s">
        <v>22</v>
      </c>
      <c r="B85" s="111" t="s">
        <v>23</v>
      </c>
      <c r="C85" s="307">
        <v>255</v>
      </c>
      <c r="D85" s="140">
        <v>962</v>
      </c>
      <c r="E85" s="250">
        <f>C85/D85</f>
        <v>0.26507276507276506</v>
      </c>
      <c r="F85" s="308">
        <v>0.26507276507276506</v>
      </c>
      <c r="G85" s="307">
        <v>41</v>
      </c>
      <c r="H85" s="140">
        <v>151</v>
      </c>
      <c r="I85" s="250">
        <f>G85/H85</f>
        <v>0.27152317880794702</v>
      </c>
      <c r="J85" s="308">
        <v>0.27152317880794702</v>
      </c>
      <c r="K85" s="307">
        <v>244</v>
      </c>
      <c r="L85" s="140">
        <v>747</v>
      </c>
      <c r="M85" s="250">
        <f>K85/L85</f>
        <v>0.32663989290495316</v>
      </c>
      <c r="N85" s="308">
        <v>0.32663989290495316</v>
      </c>
      <c r="O85" s="307">
        <v>540</v>
      </c>
      <c r="P85" s="140">
        <v>1860</v>
      </c>
      <c r="Q85" s="250">
        <f>O85/P85</f>
        <v>0.29032258064516131</v>
      </c>
      <c r="R85" s="312">
        <v>0.29032258064516131</v>
      </c>
    </row>
    <row r="86" spans="1:18" s="117" customFormat="1" ht="12.75" x14ac:dyDescent="0.2">
      <c r="A86" s="120"/>
      <c r="B86" s="111" t="s">
        <v>24</v>
      </c>
      <c r="C86" s="307">
        <v>377</v>
      </c>
      <c r="D86" s="140">
        <v>2603</v>
      </c>
      <c r="E86" s="250">
        <f t="shared" ref="E86:E117" si="10">C86/D86</f>
        <v>0.14483288513253939</v>
      </c>
      <c r="F86" s="308">
        <v>0.14483288513253939</v>
      </c>
      <c r="G86" s="307">
        <v>64</v>
      </c>
      <c r="H86" s="140">
        <v>356</v>
      </c>
      <c r="I86" s="250">
        <f t="shared" ref="I86:I117" si="11">G86/H86</f>
        <v>0.1797752808988764</v>
      </c>
      <c r="J86" s="308">
        <v>0.17977528089887643</v>
      </c>
      <c r="K86" s="307">
        <v>320</v>
      </c>
      <c r="L86" s="140">
        <v>1643</v>
      </c>
      <c r="M86" s="250">
        <f t="shared" ref="M86:M117" si="12">K86/L86</f>
        <v>0.19476567255021301</v>
      </c>
      <c r="N86" s="308">
        <v>0.19476567255021301</v>
      </c>
      <c r="O86" s="307">
        <v>761</v>
      </c>
      <c r="P86" s="140">
        <v>4602</v>
      </c>
      <c r="Q86" s="250">
        <f>O86/P86</f>
        <v>0.16536288570186874</v>
      </c>
      <c r="R86" s="312">
        <v>0.16536288570186877</v>
      </c>
    </row>
    <row r="87" spans="1:18" s="117" customFormat="1" ht="12.75" x14ac:dyDescent="0.2">
      <c r="A87" s="120"/>
      <c r="B87" s="111" t="s">
        <v>25</v>
      </c>
      <c r="C87" s="307">
        <v>384</v>
      </c>
      <c r="D87" s="140">
        <v>4004</v>
      </c>
      <c r="E87" s="250">
        <f t="shared" si="10"/>
        <v>9.5904095904095904E-2</v>
      </c>
      <c r="F87" s="308">
        <v>9.5904095904095904E-2</v>
      </c>
      <c r="G87" s="307">
        <v>48</v>
      </c>
      <c r="H87" s="140">
        <v>462</v>
      </c>
      <c r="I87" s="250">
        <f t="shared" si="11"/>
        <v>0.1038961038961039</v>
      </c>
      <c r="J87" s="308">
        <v>0.10389610389610389</v>
      </c>
      <c r="K87" s="307">
        <v>258</v>
      </c>
      <c r="L87" s="140">
        <v>1962</v>
      </c>
      <c r="M87" s="250">
        <f t="shared" si="12"/>
        <v>0.13149847094801223</v>
      </c>
      <c r="N87" s="308">
        <v>0.13149847094801223</v>
      </c>
      <c r="O87" s="307">
        <v>690</v>
      </c>
      <c r="P87" s="140">
        <v>6428</v>
      </c>
      <c r="Q87" s="250">
        <f>O87/P87</f>
        <v>0.10734287492221531</v>
      </c>
      <c r="R87" s="312">
        <v>0.10734287492221531</v>
      </c>
    </row>
    <row r="88" spans="1:18" s="117" customFormat="1" ht="12.75" x14ac:dyDescent="0.2">
      <c r="A88" s="120"/>
      <c r="B88" s="111" t="s">
        <v>26</v>
      </c>
      <c r="C88" s="307">
        <v>375</v>
      </c>
      <c r="D88" s="140">
        <v>2890</v>
      </c>
      <c r="E88" s="250">
        <f t="shared" si="10"/>
        <v>0.12975778546712802</v>
      </c>
      <c r="F88" s="308">
        <v>0.12975778546712802</v>
      </c>
      <c r="G88" s="307">
        <v>22</v>
      </c>
      <c r="H88" s="140">
        <v>241</v>
      </c>
      <c r="I88" s="250">
        <f t="shared" si="11"/>
        <v>9.1286307053941904E-2</v>
      </c>
      <c r="J88" s="308">
        <v>9.1286307053941904E-2</v>
      </c>
      <c r="K88" s="307">
        <v>137</v>
      </c>
      <c r="L88" s="140">
        <v>1020</v>
      </c>
      <c r="M88" s="250">
        <f t="shared" si="12"/>
        <v>0.13431372549019607</v>
      </c>
      <c r="N88" s="308">
        <v>0.13431372549019607</v>
      </c>
      <c r="O88" s="307">
        <v>534</v>
      </c>
      <c r="P88" s="140">
        <v>4151</v>
      </c>
      <c r="Q88" s="250">
        <f>O88/P88</f>
        <v>0.12864370031317754</v>
      </c>
      <c r="R88" s="312">
        <v>0.12864370031317754</v>
      </c>
    </row>
    <row r="89" spans="1:18" s="117" customFormat="1" ht="12.75" x14ac:dyDescent="0.2">
      <c r="A89" s="120"/>
      <c r="B89" s="111" t="s">
        <v>27</v>
      </c>
      <c r="C89" s="307">
        <v>115</v>
      </c>
      <c r="D89" s="140">
        <v>572</v>
      </c>
      <c r="E89" s="250">
        <f t="shared" si="10"/>
        <v>0.20104895104895104</v>
      </c>
      <c r="F89" s="308">
        <v>0.20104895104895104</v>
      </c>
      <c r="G89" s="307">
        <v>10</v>
      </c>
      <c r="H89" s="140">
        <v>42</v>
      </c>
      <c r="I89" s="250">
        <f t="shared" si="11"/>
        <v>0.23809523809523808</v>
      </c>
      <c r="J89" s="308">
        <v>0.23809523809523805</v>
      </c>
      <c r="K89" s="307">
        <v>38</v>
      </c>
      <c r="L89" s="140">
        <v>175</v>
      </c>
      <c r="M89" s="250">
        <f t="shared" si="12"/>
        <v>0.21714285714285714</v>
      </c>
      <c r="N89" s="308">
        <v>0.21714285714285717</v>
      </c>
      <c r="O89" s="307">
        <v>163</v>
      </c>
      <c r="P89" s="140">
        <v>789</v>
      </c>
      <c r="Q89" s="250">
        <f t="shared" ref="Q89:Q117" si="13">O89/P89</f>
        <v>0.20659062103929024</v>
      </c>
      <c r="R89" s="312">
        <v>0.20659062103929024</v>
      </c>
    </row>
    <row r="90" spans="1:18" ht="12.75" x14ac:dyDescent="0.2">
      <c r="A90" s="118" t="s">
        <v>3</v>
      </c>
      <c r="B90" s="103" t="s">
        <v>4</v>
      </c>
      <c r="C90" s="283">
        <v>828</v>
      </c>
      <c r="D90" s="121">
        <v>6176</v>
      </c>
      <c r="E90" s="250">
        <f t="shared" si="10"/>
        <v>0.13406735751295337</v>
      </c>
      <c r="F90" s="294">
        <v>0.13406735751295337</v>
      </c>
      <c r="G90" s="283">
        <v>108</v>
      </c>
      <c r="H90" s="121">
        <v>809</v>
      </c>
      <c r="I90" s="250">
        <f t="shared" si="11"/>
        <v>0.13349814585908529</v>
      </c>
      <c r="J90" s="294">
        <v>0.13349814585908529</v>
      </c>
      <c r="K90" s="283">
        <v>667</v>
      </c>
      <c r="L90" s="121">
        <v>3730</v>
      </c>
      <c r="M90" s="250">
        <f t="shared" si="12"/>
        <v>0.17882037533512066</v>
      </c>
      <c r="N90" s="294">
        <v>0.17882037533512066</v>
      </c>
      <c r="O90" s="283">
        <v>1603</v>
      </c>
      <c r="P90" s="121">
        <v>10715</v>
      </c>
      <c r="Q90" s="250">
        <f t="shared" si="13"/>
        <v>0.14960335977601494</v>
      </c>
      <c r="R90" s="106">
        <v>0.14960335977601494</v>
      </c>
    </row>
    <row r="91" spans="1:18" ht="12.75" x14ac:dyDescent="0.2">
      <c r="B91" s="103" t="s">
        <v>5</v>
      </c>
      <c r="C91" s="283">
        <v>678</v>
      </c>
      <c r="D91" s="121">
        <v>4855</v>
      </c>
      <c r="E91" s="250">
        <f t="shared" si="10"/>
        <v>0.13964984552008239</v>
      </c>
      <c r="F91" s="294">
        <v>0.13964984552008239</v>
      </c>
      <c r="G91" s="283">
        <v>77</v>
      </c>
      <c r="H91" s="121">
        <v>443</v>
      </c>
      <c r="I91" s="250">
        <f t="shared" si="11"/>
        <v>0.17381489841986456</v>
      </c>
      <c r="J91" s="294">
        <v>0.17381489841986453</v>
      </c>
      <c r="K91" s="283">
        <v>330</v>
      </c>
      <c r="L91" s="121">
        <v>1817</v>
      </c>
      <c r="M91" s="250">
        <f t="shared" si="12"/>
        <v>0.18161805173362686</v>
      </c>
      <c r="N91" s="294">
        <v>0.18161805173362688</v>
      </c>
      <c r="O91" s="283">
        <v>1085</v>
      </c>
      <c r="P91" s="121">
        <v>7115</v>
      </c>
      <c r="Q91" s="250">
        <f t="shared" si="13"/>
        <v>0.15249472944483486</v>
      </c>
      <c r="R91" s="106">
        <v>0.15249472944483486</v>
      </c>
    </row>
    <row r="92" spans="1:18" s="117" customFormat="1" ht="12.75" x14ac:dyDescent="0.2">
      <c r="A92" s="120" t="s">
        <v>7</v>
      </c>
      <c r="B92" s="111" t="s">
        <v>28</v>
      </c>
      <c r="C92" s="307">
        <v>305</v>
      </c>
      <c r="D92" s="140">
        <v>2992</v>
      </c>
      <c r="E92" s="250">
        <f t="shared" si="10"/>
        <v>0.1019385026737968</v>
      </c>
      <c r="F92" s="308">
        <v>0.10193850267379681</v>
      </c>
      <c r="G92" s="307">
        <v>32</v>
      </c>
      <c r="H92" s="140">
        <v>297</v>
      </c>
      <c r="I92" s="250">
        <f t="shared" si="11"/>
        <v>0.10774410774410774</v>
      </c>
      <c r="J92" s="308">
        <v>0.10774410774410774</v>
      </c>
      <c r="K92" s="307">
        <v>198</v>
      </c>
      <c r="L92" s="140">
        <v>1393</v>
      </c>
      <c r="M92" s="250">
        <f t="shared" si="12"/>
        <v>0.14213926776740848</v>
      </c>
      <c r="N92" s="308">
        <v>0.14213926776740848</v>
      </c>
      <c r="O92" s="307">
        <v>535</v>
      </c>
      <c r="P92" s="140">
        <v>4682</v>
      </c>
      <c r="Q92" s="250">
        <f t="shared" si="13"/>
        <v>0.11426740709098676</v>
      </c>
      <c r="R92" s="312">
        <v>0.11426740709098676</v>
      </c>
    </row>
    <row r="93" spans="1:18" s="117" customFormat="1" ht="12.75" x14ac:dyDescent="0.2">
      <c r="A93" s="120"/>
      <c r="B93" s="111">
        <v>2</v>
      </c>
      <c r="C93" s="307">
        <v>335</v>
      </c>
      <c r="D93" s="140">
        <v>2774</v>
      </c>
      <c r="E93" s="250">
        <f t="shared" si="10"/>
        <v>0.12076423936553712</v>
      </c>
      <c r="F93" s="308">
        <v>0.12076423936553712</v>
      </c>
      <c r="G93" s="307">
        <v>34</v>
      </c>
      <c r="H93" s="140">
        <v>308</v>
      </c>
      <c r="I93" s="250">
        <f t="shared" si="11"/>
        <v>0.11038961038961038</v>
      </c>
      <c r="J93" s="308">
        <v>0.1103896103896104</v>
      </c>
      <c r="K93" s="307">
        <v>201</v>
      </c>
      <c r="L93" s="140">
        <v>1353</v>
      </c>
      <c r="M93" s="250">
        <f t="shared" si="12"/>
        <v>0.14855875831485588</v>
      </c>
      <c r="N93" s="308">
        <v>0.14855875831485588</v>
      </c>
      <c r="O93" s="307">
        <v>570</v>
      </c>
      <c r="P93" s="140">
        <v>4435</v>
      </c>
      <c r="Q93" s="250">
        <f t="shared" si="13"/>
        <v>0.12852311161217586</v>
      </c>
      <c r="R93" s="312">
        <v>0.12852311161217586</v>
      </c>
    </row>
    <row r="94" spans="1:18" s="117" customFormat="1" ht="12.75" x14ac:dyDescent="0.2">
      <c r="A94" s="120"/>
      <c r="B94" s="111">
        <v>3</v>
      </c>
      <c r="C94" s="307">
        <v>324</v>
      </c>
      <c r="D94" s="140">
        <v>2352</v>
      </c>
      <c r="E94" s="250">
        <f t="shared" si="10"/>
        <v>0.13775510204081631</v>
      </c>
      <c r="F94" s="308">
        <v>0.13775510204081631</v>
      </c>
      <c r="G94" s="307">
        <v>39</v>
      </c>
      <c r="H94" s="140">
        <v>261</v>
      </c>
      <c r="I94" s="250">
        <f t="shared" si="11"/>
        <v>0.14942528735632185</v>
      </c>
      <c r="J94" s="308">
        <v>0.14942528735632185</v>
      </c>
      <c r="K94" s="307">
        <v>232</v>
      </c>
      <c r="L94" s="140">
        <v>1245</v>
      </c>
      <c r="M94" s="250">
        <f t="shared" si="12"/>
        <v>0.18634538152610441</v>
      </c>
      <c r="N94" s="308">
        <v>0.18634538152610441</v>
      </c>
      <c r="O94" s="307">
        <v>595</v>
      </c>
      <c r="P94" s="140">
        <v>3858</v>
      </c>
      <c r="Q94" s="250">
        <f t="shared" si="13"/>
        <v>0.15422498703991705</v>
      </c>
      <c r="R94" s="312">
        <v>0.15422498703991705</v>
      </c>
    </row>
    <row r="95" spans="1:18" s="117" customFormat="1" ht="12.75" x14ac:dyDescent="0.2">
      <c r="A95" s="120"/>
      <c r="B95" s="111">
        <v>4</v>
      </c>
      <c r="C95" s="307">
        <v>290</v>
      </c>
      <c r="D95" s="140">
        <v>1739</v>
      </c>
      <c r="E95" s="250">
        <f t="shared" si="10"/>
        <v>0.16676250718803912</v>
      </c>
      <c r="F95" s="308">
        <v>0.16676250718803909</v>
      </c>
      <c r="G95" s="307">
        <v>42</v>
      </c>
      <c r="H95" s="140">
        <v>222</v>
      </c>
      <c r="I95" s="250">
        <f t="shared" si="11"/>
        <v>0.1891891891891892</v>
      </c>
      <c r="J95" s="308">
        <v>0.1891891891891892</v>
      </c>
      <c r="K95" s="307">
        <v>198</v>
      </c>
      <c r="L95" s="140">
        <v>933</v>
      </c>
      <c r="M95" s="250">
        <f t="shared" si="12"/>
        <v>0.21221864951768488</v>
      </c>
      <c r="N95" s="308">
        <v>0.21221864951768488</v>
      </c>
      <c r="O95" s="307">
        <v>530</v>
      </c>
      <c r="P95" s="140">
        <v>2894</v>
      </c>
      <c r="Q95" s="250">
        <f t="shared" si="13"/>
        <v>0.18313752591568763</v>
      </c>
      <c r="R95" s="312">
        <v>0.18313752591568766</v>
      </c>
    </row>
    <row r="96" spans="1:18" s="117" customFormat="1" ht="12.75" x14ac:dyDescent="0.2">
      <c r="A96" s="120"/>
      <c r="B96" s="111" t="s">
        <v>6</v>
      </c>
      <c r="C96" s="307">
        <v>252</v>
      </c>
      <c r="D96" s="140">
        <v>1174</v>
      </c>
      <c r="E96" s="250">
        <f t="shared" si="10"/>
        <v>0.21465076660988075</v>
      </c>
      <c r="F96" s="308">
        <v>0.21465076660988075</v>
      </c>
      <c r="G96" s="307">
        <v>38</v>
      </c>
      <c r="H96" s="140">
        <v>164</v>
      </c>
      <c r="I96" s="250">
        <f t="shared" si="11"/>
        <v>0.23170731707317074</v>
      </c>
      <c r="J96" s="308">
        <v>0.23170731707317074</v>
      </c>
      <c r="K96" s="307">
        <v>168</v>
      </c>
      <c r="L96" s="140">
        <v>623</v>
      </c>
      <c r="M96" s="250">
        <f t="shared" si="12"/>
        <v>0.2696629213483146</v>
      </c>
      <c r="N96" s="308">
        <v>0.2696629213483146</v>
      </c>
      <c r="O96" s="307">
        <v>458</v>
      </c>
      <c r="P96" s="140">
        <v>1961</v>
      </c>
      <c r="Q96" s="250">
        <f t="shared" si="13"/>
        <v>0.23355430902600713</v>
      </c>
      <c r="R96" s="312">
        <v>0.23355430902600713</v>
      </c>
    </row>
    <row r="97" spans="1:18" ht="12.75" x14ac:dyDescent="0.2">
      <c r="A97" s="118" t="s">
        <v>29</v>
      </c>
      <c r="B97" s="103" t="s">
        <v>12</v>
      </c>
      <c r="C97" s="283">
        <v>869</v>
      </c>
      <c r="D97" s="121">
        <v>8759</v>
      </c>
      <c r="E97" s="250">
        <f t="shared" si="10"/>
        <v>9.9212238840050232E-2</v>
      </c>
      <c r="F97" s="294">
        <v>9.9212238840050232E-2</v>
      </c>
      <c r="G97" s="283">
        <v>114</v>
      </c>
      <c r="H97" s="121">
        <v>985</v>
      </c>
      <c r="I97" s="250">
        <f t="shared" si="11"/>
        <v>0.11573604060913706</v>
      </c>
      <c r="J97" s="294">
        <v>0.11573604060913706</v>
      </c>
      <c r="K97" s="283">
        <v>604</v>
      </c>
      <c r="L97" s="121">
        <v>4323</v>
      </c>
      <c r="M97" s="250">
        <f t="shared" si="12"/>
        <v>0.13971778857275041</v>
      </c>
      <c r="N97" s="294">
        <v>0.13971778857275041</v>
      </c>
      <c r="O97" s="283">
        <v>1587</v>
      </c>
      <c r="P97" s="121">
        <v>14067</v>
      </c>
      <c r="Q97" s="250">
        <f t="shared" si="13"/>
        <v>0.11281723181915121</v>
      </c>
      <c r="R97" s="106">
        <v>0.11281723181915121</v>
      </c>
    </row>
    <row r="98" spans="1:18" ht="12.75" x14ac:dyDescent="0.2">
      <c r="B98" s="103" t="s">
        <v>13</v>
      </c>
      <c r="C98" s="283">
        <v>170</v>
      </c>
      <c r="D98" s="121">
        <v>460</v>
      </c>
      <c r="E98" s="250">
        <f t="shared" si="10"/>
        <v>0.36956521739130432</v>
      </c>
      <c r="F98" s="294">
        <v>0.36956521739130432</v>
      </c>
      <c r="G98" s="283">
        <v>23</v>
      </c>
      <c r="H98" s="121">
        <v>84</v>
      </c>
      <c r="I98" s="250">
        <f t="shared" si="11"/>
        <v>0.27380952380952384</v>
      </c>
      <c r="J98" s="294">
        <v>0.27380952380952384</v>
      </c>
      <c r="K98" s="283">
        <v>118</v>
      </c>
      <c r="L98" s="121">
        <v>336</v>
      </c>
      <c r="M98" s="250">
        <f t="shared" si="12"/>
        <v>0.35119047619047616</v>
      </c>
      <c r="N98" s="294">
        <v>0.35119047619047611</v>
      </c>
      <c r="O98" s="283">
        <v>311</v>
      </c>
      <c r="P98" s="121">
        <v>880</v>
      </c>
      <c r="Q98" s="250">
        <f t="shared" si="13"/>
        <v>0.35340909090909089</v>
      </c>
      <c r="R98" s="106">
        <v>0.35340909090909084</v>
      </c>
    </row>
    <row r="99" spans="1:18" ht="12.75" x14ac:dyDescent="0.2">
      <c r="B99" s="103" t="s">
        <v>14</v>
      </c>
      <c r="C99" s="283">
        <v>23</v>
      </c>
      <c r="D99" s="121">
        <v>99</v>
      </c>
      <c r="E99" s="250">
        <f t="shared" si="10"/>
        <v>0.23232323232323232</v>
      </c>
      <c r="F99" s="294">
        <v>0.23232323232323232</v>
      </c>
      <c r="G99" s="283">
        <v>4</v>
      </c>
      <c r="H99" s="121">
        <v>12</v>
      </c>
      <c r="I99" s="250">
        <f t="shared" si="11"/>
        <v>0.33333333333333331</v>
      </c>
      <c r="J99" s="294">
        <v>0.33333333333333326</v>
      </c>
      <c r="K99" s="283">
        <v>5</v>
      </c>
      <c r="L99" s="121">
        <v>26</v>
      </c>
      <c r="M99" s="250">
        <f t="shared" si="12"/>
        <v>0.19230769230769232</v>
      </c>
      <c r="N99" s="294">
        <v>0.19230769230769235</v>
      </c>
      <c r="O99" s="283">
        <v>32</v>
      </c>
      <c r="P99" s="121">
        <v>137</v>
      </c>
      <c r="Q99" s="250">
        <f t="shared" si="13"/>
        <v>0.23357664233576642</v>
      </c>
      <c r="R99" s="106">
        <v>0.23357664233576642</v>
      </c>
    </row>
    <row r="100" spans="1:18" ht="12.75" x14ac:dyDescent="0.2">
      <c r="B100" s="103" t="s">
        <v>15</v>
      </c>
      <c r="C100" s="283">
        <v>90</v>
      </c>
      <c r="D100" s="121">
        <v>314</v>
      </c>
      <c r="E100" s="250">
        <f t="shared" si="10"/>
        <v>0.28662420382165604</v>
      </c>
      <c r="F100" s="294">
        <v>0.28662420382165604</v>
      </c>
      <c r="G100" s="283">
        <v>10</v>
      </c>
      <c r="H100" s="121">
        <v>27</v>
      </c>
      <c r="I100" s="250">
        <f t="shared" si="11"/>
        <v>0.37037037037037035</v>
      </c>
      <c r="J100" s="294">
        <v>0.37037037037037041</v>
      </c>
      <c r="K100" s="283">
        <v>72</v>
      </c>
      <c r="L100" s="121">
        <v>156</v>
      </c>
      <c r="M100" s="250">
        <f t="shared" si="12"/>
        <v>0.46153846153846156</v>
      </c>
      <c r="N100" s="294">
        <v>0.46153846153846151</v>
      </c>
      <c r="O100" s="283">
        <v>172</v>
      </c>
      <c r="P100" s="121">
        <v>497</v>
      </c>
      <c r="Q100" s="250">
        <f t="shared" si="13"/>
        <v>0.34607645875251508</v>
      </c>
      <c r="R100" s="106">
        <v>0.34607645875251508</v>
      </c>
    </row>
    <row r="101" spans="1:18" ht="12.75" x14ac:dyDescent="0.2">
      <c r="B101" s="103" t="s">
        <v>16</v>
      </c>
      <c r="C101" s="283">
        <v>267</v>
      </c>
      <c r="D101" s="121">
        <v>923</v>
      </c>
      <c r="E101" s="250">
        <f t="shared" si="10"/>
        <v>0.28927410617551463</v>
      </c>
      <c r="F101" s="294">
        <v>0.28927410617551463</v>
      </c>
      <c r="G101" s="283">
        <v>31</v>
      </c>
      <c r="H101" s="121">
        <v>102</v>
      </c>
      <c r="I101" s="250">
        <f t="shared" si="11"/>
        <v>0.30392156862745096</v>
      </c>
      <c r="J101" s="294">
        <v>0.30392156862745096</v>
      </c>
      <c r="K101" s="283">
        <v>170</v>
      </c>
      <c r="L101" s="121">
        <v>546</v>
      </c>
      <c r="M101" s="250">
        <f t="shared" si="12"/>
        <v>0.31135531135531136</v>
      </c>
      <c r="N101" s="294">
        <v>0.31135531135531136</v>
      </c>
      <c r="O101" s="283">
        <v>468</v>
      </c>
      <c r="P101" s="121">
        <v>1571</v>
      </c>
      <c r="Q101" s="250">
        <f t="shared" si="13"/>
        <v>0.29789942711648632</v>
      </c>
      <c r="R101" s="106">
        <v>0.29789942711648632</v>
      </c>
    </row>
    <row r="102" spans="1:18" ht="12.75" x14ac:dyDescent="0.2">
      <c r="B102" s="103" t="s">
        <v>30</v>
      </c>
      <c r="C102" s="283">
        <v>87</v>
      </c>
      <c r="D102" s="121">
        <v>476</v>
      </c>
      <c r="E102" s="250">
        <f t="shared" si="10"/>
        <v>0.18277310924369747</v>
      </c>
      <c r="F102" s="294">
        <v>0.18277310924369747</v>
      </c>
      <c r="G102" s="283">
        <v>3</v>
      </c>
      <c r="H102" s="121">
        <v>42</v>
      </c>
      <c r="I102" s="250">
        <f t="shared" si="11"/>
        <v>7.1428571428571425E-2</v>
      </c>
      <c r="J102" s="294">
        <v>7.1428571428571425E-2</v>
      </c>
      <c r="K102" s="283">
        <v>28</v>
      </c>
      <c r="L102" s="121">
        <v>160</v>
      </c>
      <c r="M102" s="250">
        <f t="shared" si="12"/>
        <v>0.17499999999999999</v>
      </c>
      <c r="N102" s="294">
        <v>0.17499999999999999</v>
      </c>
      <c r="O102" s="283">
        <v>118</v>
      </c>
      <c r="P102" s="121">
        <v>678</v>
      </c>
      <c r="Q102" s="250">
        <f t="shared" si="13"/>
        <v>0.17404129793510326</v>
      </c>
      <c r="R102" s="106">
        <v>0.17404129793510326</v>
      </c>
    </row>
    <row r="103" spans="1:18" s="117" customFormat="1" ht="12.75" x14ac:dyDescent="0.2">
      <c r="A103" s="120" t="s">
        <v>31</v>
      </c>
      <c r="B103" s="111" t="s">
        <v>19</v>
      </c>
      <c r="C103" s="307">
        <v>181</v>
      </c>
      <c r="D103" s="140">
        <v>2399</v>
      </c>
      <c r="E103" s="250">
        <f t="shared" si="10"/>
        <v>7.5448103376406839E-2</v>
      </c>
      <c r="F103" s="308">
        <v>7.5448103376406839E-2</v>
      </c>
      <c r="G103" s="307">
        <v>23</v>
      </c>
      <c r="H103" s="140">
        <v>289</v>
      </c>
      <c r="I103" s="250">
        <f t="shared" si="11"/>
        <v>7.9584775086505188E-2</v>
      </c>
      <c r="J103" s="308">
        <v>7.9584775086505188E-2</v>
      </c>
      <c r="K103" s="307">
        <v>149</v>
      </c>
      <c r="L103" s="140">
        <v>1402</v>
      </c>
      <c r="M103" s="250">
        <f t="shared" si="12"/>
        <v>0.10627674750356633</v>
      </c>
      <c r="N103" s="308">
        <v>0.10627674750356633</v>
      </c>
      <c r="O103" s="307">
        <v>353</v>
      </c>
      <c r="P103" s="140">
        <v>4090</v>
      </c>
      <c r="Q103" s="250">
        <f t="shared" si="13"/>
        <v>8.6308068459657702E-2</v>
      </c>
      <c r="R103" s="312">
        <v>8.6308068459657702E-2</v>
      </c>
    </row>
    <row r="104" spans="1:18" s="117" customFormat="1" ht="12.75" x14ac:dyDescent="0.2">
      <c r="A104" s="120"/>
      <c r="B104" s="111">
        <v>1</v>
      </c>
      <c r="C104" s="307">
        <v>313</v>
      </c>
      <c r="D104" s="140">
        <v>3253</v>
      </c>
      <c r="E104" s="250">
        <f t="shared" si="10"/>
        <v>9.6218874884721792E-2</v>
      </c>
      <c r="F104" s="308">
        <v>9.6218874884721792E-2</v>
      </c>
      <c r="G104" s="307">
        <v>46</v>
      </c>
      <c r="H104" s="140">
        <v>407</v>
      </c>
      <c r="I104" s="250">
        <f t="shared" si="11"/>
        <v>0.11302211302211303</v>
      </c>
      <c r="J104" s="308">
        <v>0.11302211302211303</v>
      </c>
      <c r="K104" s="307">
        <v>264</v>
      </c>
      <c r="L104" s="140">
        <v>1754</v>
      </c>
      <c r="M104" s="250">
        <f t="shared" si="12"/>
        <v>0.15051311288483465</v>
      </c>
      <c r="N104" s="308">
        <v>0.15051311288483465</v>
      </c>
      <c r="O104" s="307">
        <v>623</v>
      </c>
      <c r="P104" s="140">
        <v>5414</v>
      </c>
      <c r="Q104" s="250">
        <f t="shared" si="13"/>
        <v>0.11507203546361286</v>
      </c>
      <c r="R104" s="312">
        <v>0.11507203546361286</v>
      </c>
    </row>
    <row r="105" spans="1:18" s="117" customFormat="1" ht="12.75" x14ac:dyDescent="0.2">
      <c r="A105" s="120"/>
      <c r="B105" s="111">
        <v>2</v>
      </c>
      <c r="C105" s="307">
        <v>259</v>
      </c>
      <c r="D105" s="140">
        <v>2296</v>
      </c>
      <c r="E105" s="250">
        <f t="shared" si="10"/>
        <v>0.11280487804878049</v>
      </c>
      <c r="F105" s="308">
        <v>0.11280487804878049</v>
      </c>
      <c r="G105" s="307">
        <v>41</v>
      </c>
      <c r="H105" s="140">
        <v>257</v>
      </c>
      <c r="I105" s="250">
        <f t="shared" si="11"/>
        <v>0.15953307392996108</v>
      </c>
      <c r="J105" s="308">
        <v>0.15953307392996108</v>
      </c>
      <c r="K105" s="307">
        <v>221</v>
      </c>
      <c r="L105" s="140">
        <v>1092</v>
      </c>
      <c r="M105" s="250">
        <f t="shared" si="12"/>
        <v>0.20238095238095238</v>
      </c>
      <c r="N105" s="308">
        <v>0.20238095238095238</v>
      </c>
      <c r="O105" s="307">
        <v>521</v>
      </c>
      <c r="P105" s="140">
        <v>3645</v>
      </c>
      <c r="Q105" s="250">
        <f t="shared" si="13"/>
        <v>0.14293552812071331</v>
      </c>
      <c r="R105" s="312">
        <v>0.14293552812071331</v>
      </c>
    </row>
    <row r="106" spans="1:18" s="117" customFormat="1" x14ac:dyDescent="0.3">
      <c r="A106" s="120"/>
      <c r="B106" s="111" t="s">
        <v>32</v>
      </c>
      <c r="C106" s="307">
        <v>681</v>
      </c>
      <c r="D106" s="140">
        <v>2612</v>
      </c>
      <c r="E106" s="250">
        <f t="shared" si="10"/>
        <v>0.26071975497702909</v>
      </c>
      <c r="F106" s="308">
        <v>0.26071975497702909</v>
      </c>
      <c r="G106" s="307">
        <v>66</v>
      </c>
      <c r="H106" s="140">
        <v>237</v>
      </c>
      <c r="I106" s="250">
        <f t="shared" si="11"/>
        <v>0.27848101265822783</v>
      </c>
      <c r="J106" s="308">
        <v>0.27848101265822783</v>
      </c>
      <c r="K106" s="307">
        <v>303</v>
      </c>
      <c r="L106" s="140">
        <v>1009</v>
      </c>
      <c r="M106" s="250">
        <f t="shared" si="12"/>
        <v>0.30029732408325072</v>
      </c>
      <c r="N106" s="308">
        <v>0.30029732408325072</v>
      </c>
      <c r="O106" s="307">
        <v>1050</v>
      </c>
      <c r="P106" s="140">
        <v>3858</v>
      </c>
      <c r="Q106" s="250">
        <f t="shared" si="13"/>
        <v>0.27216174183514774</v>
      </c>
      <c r="R106" s="312">
        <v>0.27216174183514774</v>
      </c>
    </row>
    <row r="107" spans="1:18" s="117" customFormat="1" ht="12.75" x14ac:dyDescent="0.2">
      <c r="A107" s="120"/>
      <c r="B107" s="111" t="s">
        <v>30</v>
      </c>
      <c r="C107" s="307">
        <v>72</v>
      </c>
      <c r="D107" s="140">
        <v>471</v>
      </c>
      <c r="E107" s="250">
        <f t="shared" si="10"/>
        <v>0.15286624203821655</v>
      </c>
      <c r="F107" s="308">
        <v>0.15286624203821655</v>
      </c>
      <c r="G107" s="307">
        <v>9</v>
      </c>
      <c r="H107" s="140">
        <v>62</v>
      </c>
      <c r="I107" s="250">
        <f t="shared" si="11"/>
        <v>0.14516129032258066</v>
      </c>
      <c r="J107" s="308">
        <v>0.14516129032258066</v>
      </c>
      <c r="K107" s="307">
        <v>60</v>
      </c>
      <c r="L107" s="140">
        <v>290</v>
      </c>
      <c r="M107" s="250">
        <f t="shared" si="12"/>
        <v>0.20689655172413793</v>
      </c>
      <c r="N107" s="308">
        <v>0.20689655172413793</v>
      </c>
      <c r="O107" s="307">
        <v>141</v>
      </c>
      <c r="P107" s="140">
        <v>823</v>
      </c>
      <c r="Q107" s="250">
        <f t="shared" si="13"/>
        <v>0.17132442284325639</v>
      </c>
      <c r="R107" s="312">
        <v>0.17132442284325639</v>
      </c>
    </row>
    <row r="108" spans="1:18" ht="12.75" x14ac:dyDescent="0.2">
      <c r="A108" s="118" t="s">
        <v>33</v>
      </c>
      <c r="B108" s="103" t="s">
        <v>34</v>
      </c>
      <c r="C108" s="283">
        <v>685</v>
      </c>
      <c r="D108" s="121">
        <v>5913</v>
      </c>
      <c r="E108" s="250">
        <f t="shared" si="10"/>
        <v>0.11584644004735328</v>
      </c>
      <c r="F108" s="294">
        <v>0.11584644004735328</v>
      </c>
      <c r="G108" s="283">
        <v>49</v>
      </c>
      <c r="H108" s="121">
        <v>523</v>
      </c>
      <c r="I108" s="250">
        <f t="shared" si="11"/>
        <v>9.3690248565965584E-2</v>
      </c>
      <c r="J108" s="294">
        <v>9.3690248565965584E-2</v>
      </c>
      <c r="K108" s="283">
        <v>200</v>
      </c>
      <c r="L108" s="121">
        <v>1654</v>
      </c>
      <c r="M108" s="250">
        <f t="shared" si="12"/>
        <v>0.12091898428053205</v>
      </c>
      <c r="N108" s="294">
        <v>0.12091898428053206</v>
      </c>
      <c r="O108" s="283">
        <f>C108+G108+K108</f>
        <v>934</v>
      </c>
      <c r="P108" s="121">
        <f>D108+H108+L108</f>
        <v>8090</v>
      </c>
      <c r="Q108" s="250">
        <f t="shared" si="13"/>
        <v>0.11545117428924598</v>
      </c>
      <c r="R108" s="106">
        <v>0.11545117428924598</v>
      </c>
    </row>
    <row r="109" spans="1:18" ht="12.75" x14ac:dyDescent="0.2">
      <c r="B109" s="103" t="s">
        <v>35</v>
      </c>
      <c r="C109" s="283">
        <v>604</v>
      </c>
      <c r="D109" s="121">
        <v>4181</v>
      </c>
      <c r="E109" s="250">
        <f t="shared" si="10"/>
        <v>0.14446304711791438</v>
      </c>
      <c r="F109" s="294">
        <v>0.14446304711791438</v>
      </c>
      <c r="G109" s="283">
        <v>74</v>
      </c>
      <c r="H109" s="121">
        <v>458</v>
      </c>
      <c r="I109" s="250">
        <f t="shared" si="11"/>
        <v>0.16157205240174671</v>
      </c>
      <c r="J109" s="294">
        <v>0.16157205240174671</v>
      </c>
      <c r="K109" s="283">
        <v>111</v>
      </c>
      <c r="L109" s="121">
        <v>754</v>
      </c>
      <c r="M109" s="250">
        <f t="shared" si="12"/>
        <v>0.14721485411140584</v>
      </c>
      <c r="N109" s="294">
        <v>0.14721485411140584</v>
      </c>
      <c r="O109" s="283">
        <f t="shared" ref="O109:O113" si="14">C109+G109+K109</f>
        <v>789</v>
      </c>
      <c r="P109" s="121">
        <f t="shared" ref="P109:P113" si="15">D109+H109+L109</f>
        <v>5393</v>
      </c>
      <c r="Q109" s="250">
        <f t="shared" si="13"/>
        <v>0.14630076024476174</v>
      </c>
      <c r="R109" s="106">
        <v>0.14630076024476174</v>
      </c>
    </row>
    <row r="110" spans="1:18" ht="12.75" x14ac:dyDescent="0.2">
      <c r="B110" s="103" t="s">
        <v>36</v>
      </c>
      <c r="C110" s="283">
        <v>78</v>
      </c>
      <c r="D110" s="121">
        <v>259</v>
      </c>
      <c r="E110" s="250">
        <f t="shared" si="10"/>
        <v>0.30115830115830117</v>
      </c>
      <c r="F110" s="294">
        <v>0.30115830115830117</v>
      </c>
      <c r="G110" s="283">
        <v>38</v>
      </c>
      <c r="H110" s="121">
        <v>155</v>
      </c>
      <c r="I110" s="250">
        <f t="shared" si="11"/>
        <v>0.24516129032258063</v>
      </c>
      <c r="J110" s="294">
        <v>0.24516129032258063</v>
      </c>
      <c r="K110" s="283">
        <v>465</v>
      </c>
      <c r="L110" s="121">
        <v>2054</v>
      </c>
      <c r="M110" s="250">
        <f t="shared" si="12"/>
        <v>0.2263875365141188</v>
      </c>
      <c r="N110" s="294">
        <v>0.22638753651411883</v>
      </c>
      <c r="O110" s="283">
        <f t="shared" si="14"/>
        <v>581</v>
      </c>
      <c r="P110" s="121">
        <f t="shared" si="15"/>
        <v>2468</v>
      </c>
      <c r="Q110" s="250">
        <f t="shared" si="13"/>
        <v>0.23541329011345219</v>
      </c>
      <c r="R110" s="106">
        <v>0.23541329011345219</v>
      </c>
    </row>
    <row r="111" spans="1:18" ht="12.75" x14ac:dyDescent="0.2">
      <c r="B111" s="103" t="s">
        <v>37</v>
      </c>
      <c r="C111" s="283">
        <v>22</v>
      </c>
      <c r="D111" s="121">
        <v>72</v>
      </c>
      <c r="E111" s="250">
        <f t="shared" si="10"/>
        <v>0.30555555555555558</v>
      </c>
      <c r="F111" s="294">
        <v>0.30555555555555558</v>
      </c>
      <c r="G111" s="283">
        <v>5</v>
      </c>
      <c r="H111" s="121">
        <v>38</v>
      </c>
      <c r="I111" s="250">
        <f t="shared" si="11"/>
        <v>0.13157894736842105</v>
      </c>
      <c r="J111" s="294">
        <v>0.13157894736842105</v>
      </c>
      <c r="K111" s="283">
        <v>124</v>
      </c>
      <c r="L111" s="121">
        <v>557</v>
      </c>
      <c r="M111" s="250">
        <f t="shared" si="12"/>
        <v>0.22262118491921004</v>
      </c>
      <c r="N111" s="294">
        <v>0.22262118491921004</v>
      </c>
      <c r="O111" s="283">
        <f t="shared" si="14"/>
        <v>151</v>
      </c>
      <c r="P111" s="121">
        <f t="shared" si="15"/>
        <v>667</v>
      </c>
      <c r="Q111" s="250">
        <f t="shared" si="13"/>
        <v>0.22638680659670166</v>
      </c>
      <c r="R111" s="106">
        <v>0.22638680659670166</v>
      </c>
    </row>
    <row r="112" spans="1:18" ht="12.75" x14ac:dyDescent="0.2">
      <c r="B112" s="103" t="s">
        <v>38</v>
      </c>
      <c r="C112" s="283">
        <v>80</v>
      </c>
      <c r="D112" s="121">
        <v>424</v>
      </c>
      <c r="E112" s="250">
        <f t="shared" si="10"/>
        <v>0.18867924528301888</v>
      </c>
      <c r="F112" s="294">
        <v>0.18867924528301888</v>
      </c>
      <c r="G112" s="283">
        <v>15</v>
      </c>
      <c r="H112" s="121">
        <v>62</v>
      </c>
      <c r="I112" s="250">
        <f t="shared" si="11"/>
        <v>0.24193548387096775</v>
      </c>
      <c r="J112" s="294">
        <v>0.24193548387096775</v>
      </c>
      <c r="K112" s="283">
        <v>90</v>
      </c>
      <c r="L112" s="121">
        <v>459</v>
      </c>
      <c r="M112" s="250">
        <f t="shared" si="12"/>
        <v>0.19607843137254902</v>
      </c>
      <c r="N112" s="294">
        <v>0.19607843137254904</v>
      </c>
      <c r="O112" s="283">
        <f t="shared" si="14"/>
        <v>185</v>
      </c>
      <c r="P112" s="121">
        <f t="shared" si="15"/>
        <v>945</v>
      </c>
      <c r="Q112" s="250">
        <f t="shared" si="13"/>
        <v>0.19576719576719576</v>
      </c>
      <c r="R112" s="106">
        <v>0.19576719576719576</v>
      </c>
    </row>
    <row r="113" spans="1:18" ht="12.75" x14ac:dyDescent="0.2">
      <c r="B113" s="103" t="s">
        <v>30</v>
      </c>
      <c r="C113" s="283">
        <v>37</v>
      </c>
      <c r="D113" s="121">
        <v>182</v>
      </c>
      <c r="E113" s="250">
        <f t="shared" si="10"/>
        <v>0.2032967032967033</v>
      </c>
      <c r="F113" s="294">
        <v>0.2032967032967033</v>
      </c>
      <c r="G113" s="283">
        <v>4</v>
      </c>
      <c r="H113" s="121">
        <v>16</v>
      </c>
      <c r="I113" s="250">
        <f t="shared" si="11"/>
        <v>0.25</v>
      </c>
      <c r="J113" s="294">
        <v>0.25</v>
      </c>
      <c r="K113" s="283">
        <v>7</v>
      </c>
      <c r="L113" s="121">
        <v>69</v>
      </c>
      <c r="M113" s="250">
        <f t="shared" si="12"/>
        <v>0.10144927536231885</v>
      </c>
      <c r="N113" s="294">
        <v>0.10144927536231885</v>
      </c>
      <c r="O113" s="283">
        <f t="shared" si="14"/>
        <v>48</v>
      </c>
      <c r="P113" s="121">
        <f t="shared" si="15"/>
        <v>267</v>
      </c>
      <c r="Q113" s="250">
        <f t="shared" si="13"/>
        <v>0.1797752808988764</v>
      </c>
      <c r="R113" s="106">
        <v>0.17977528089887643</v>
      </c>
    </row>
    <row r="114" spans="1:18" s="117" customFormat="1" ht="12.75" x14ac:dyDescent="0.2">
      <c r="A114" s="120" t="s">
        <v>39</v>
      </c>
      <c r="B114" s="111" t="s">
        <v>17</v>
      </c>
      <c r="C114" s="307">
        <v>287</v>
      </c>
      <c r="D114" s="140">
        <v>1027</v>
      </c>
      <c r="E114" s="250">
        <f t="shared" si="10"/>
        <v>0.27945472249269715</v>
      </c>
      <c r="F114" s="308">
        <v>0.27945472249269715</v>
      </c>
      <c r="G114" s="307">
        <v>69</v>
      </c>
      <c r="H114" s="140">
        <v>248</v>
      </c>
      <c r="I114" s="250">
        <f t="shared" si="11"/>
        <v>0.27822580645161288</v>
      </c>
      <c r="J114" s="308">
        <v>0.27822580645161288</v>
      </c>
      <c r="K114" s="307">
        <v>581</v>
      </c>
      <c r="L114" s="140">
        <v>2296</v>
      </c>
      <c r="M114" s="250">
        <f t="shared" si="12"/>
        <v>0.25304878048780488</v>
      </c>
      <c r="N114" s="308">
        <v>0.25304878048780488</v>
      </c>
      <c r="O114" s="307">
        <v>937</v>
      </c>
      <c r="P114" s="140">
        <v>3571</v>
      </c>
      <c r="Q114" s="250">
        <f t="shared" si="13"/>
        <v>0.26239148697843739</v>
      </c>
      <c r="R114" s="312">
        <v>0.26239148697843739</v>
      </c>
    </row>
    <row r="115" spans="1:18" s="117" customFormat="1" ht="12.75" x14ac:dyDescent="0.2">
      <c r="A115" s="120"/>
      <c r="B115" s="111" t="s">
        <v>0</v>
      </c>
      <c r="C115" s="307">
        <v>125</v>
      </c>
      <c r="D115" s="140">
        <v>812</v>
      </c>
      <c r="E115" s="250">
        <f t="shared" si="10"/>
        <v>0.1539408866995074</v>
      </c>
      <c r="F115" s="308">
        <v>0.1539408866995074</v>
      </c>
      <c r="G115" s="307">
        <v>41</v>
      </c>
      <c r="H115" s="140">
        <v>290</v>
      </c>
      <c r="I115" s="250">
        <f t="shared" si="11"/>
        <v>0.14137931034482759</v>
      </c>
      <c r="J115" s="308">
        <v>0.14137931034482759</v>
      </c>
      <c r="K115" s="307">
        <v>218</v>
      </c>
      <c r="L115" s="140">
        <v>1789</v>
      </c>
      <c r="M115" s="250">
        <f t="shared" si="12"/>
        <v>0.1218557853549469</v>
      </c>
      <c r="N115" s="308">
        <v>0.1218557853549469</v>
      </c>
      <c r="O115" s="307">
        <v>384</v>
      </c>
      <c r="P115" s="140">
        <v>2891</v>
      </c>
      <c r="Q115" s="250">
        <f t="shared" si="13"/>
        <v>0.13282601176063646</v>
      </c>
      <c r="R115" s="312">
        <v>0.13282601176063646</v>
      </c>
    </row>
    <row r="116" spans="1:18" s="117" customFormat="1" ht="12.75" x14ac:dyDescent="0.2">
      <c r="A116" s="120"/>
      <c r="B116" s="111" t="s">
        <v>18</v>
      </c>
      <c r="C116" s="307">
        <v>952</v>
      </c>
      <c r="D116" s="140">
        <v>8108</v>
      </c>
      <c r="E116" s="250">
        <f t="shared" si="10"/>
        <v>0.11741489886531821</v>
      </c>
      <c r="F116" s="308">
        <v>0.11741489886531822</v>
      </c>
      <c r="G116" s="307">
        <v>66</v>
      </c>
      <c r="H116" s="140">
        <v>631</v>
      </c>
      <c r="I116" s="250">
        <f t="shared" si="11"/>
        <v>0.1045958795562599</v>
      </c>
      <c r="J116" s="308">
        <v>0.1045958795562599</v>
      </c>
      <c r="K116" s="307">
        <v>149</v>
      </c>
      <c r="L116" s="140">
        <v>1210</v>
      </c>
      <c r="M116" s="250">
        <f t="shared" si="12"/>
        <v>0.1231404958677686</v>
      </c>
      <c r="N116" s="308">
        <v>0.1231404958677686</v>
      </c>
      <c r="O116" s="307">
        <v>1167</v>
      </c>
      <c r="P116" s="140">
        <v>9949</v>
      </c>
      <c r="Q116" s="250">
        <f t="shared" si="13"/>
        <v>0.1172982209267263</v>
      </c>
      <c r="R116" s="312">
        <v>0.11729822092672632</v>
      </c>
    </row>
    <row r="117" spans="1:18" s="117" customFormat="1" ht="12.75" x14ac:dyDescent="0.2">
      <c r="A117" s="120"/>
      <c r="B117" s="111" t="s">
        <v>30</v>
      </c>
      <c r="C117" s="309">
        <v>142</v>
      </c>
      <c r="D117" s="310">
        <v>1084</v>
      </c>
      <c r="E117" s="287">
        <f t="shared" si="10"/>
        <v>0.13099630996309963</v>
      </c>
      <c r="F117" s="311">
        <v>0.13099630996309963</v>
      </c>
      <c r="G117" s="309">
        <v>9</v>
      </c>
      <c r="H117" s="310">
        <v>83</v>
      </c>
      <c r="I117" s="287">
        <f t="shared" si="11"/>
        <v>0.10843373493975904</v>
      </c>
      <c r="J117" s="311">
        <v>0.10843373493975904</v>
      </c>
      <c r="K117" s="309">
        <v>49</v>
      </c>
      <c r="L117" s="310">
        <v>252</v>
      </c>
      <c r="M117" s="287">
        <f t="shared" si="12"/>
        <v>0.19444444444444445</v>
      </c>
      <c r="N117" s="311">
        <v>0.19444444444444448</v>
      </c>
      <c r="O117" s="309">
        <v>200</v>
      </c>
      <c r="P117" s="310">
        <v>1419</v>
      </c>
      <c r="Q117" s="287">
        <f t="shared" si="13"/>
        <v>0.14094432699083861</v>
      </c>
      <c r="R117" s="313">
        <v>0.14094432699083861</v>
      </c>
    </row>
    <row r="118" spans="1:18" s="117" customFormat="1" ht="12.75" x14ac:dyDescent="0.2">
      <c r="A118" s="118"/>
      <c r="B118" s="103"/>
      <c r="C118" s="121"/>
      <c r="D118" s="121"/>
      <c r="E118" s="250"/>
      <c r="F118" s="122"/>
      <c r="G118" s="121"/>
      <c r="H118" s="121"/>
      <c r="I118" s="250"/>
      <c r="J118" s="122"/>
      <c r="K118" s="121"/>
      <c r="L118" s="121"/>
      <c r="M118" s="250"/>
      <c r="N118" s="122"/>
      <c r="O118" s="121"/>
      <c r="P118" s="121"/>
      <c r="Q118" s="250"/>
      <c r="R118" s="105"/>
    </row>
    <row r="119" spans="1:18" s="117" customFormat="1" ht="12.75" x14ac:dyDescent="0.2">
      <c r="A119" s="118"/>
      <c r="B119" s="103"/>
      <c r="C119" s="121"/>
      <c r="D119" s="121"/>
      <c r="E119" s="250"/>
      <c r="F119" s="122"/>
      <c r="G119" s="121"/>
      <c r="H119" s="121"/>
      <c r="I119" s="250"/>
      <c r="J119" s="122"/>
      <c r="K119" s="121"/>
      <c r="L119" s="121"/>
      <c r="M119" s="250"/>
      <c r="N119" s="122"/>
      <c r="O119" s="121"/>
      <c r="P119" s="121"/>
      <c r="Q119" s="250"/>
      <c r="R119" s="105"/>
    </row>
    <row r="120" spans="1:18" s="117" customFormat="1" ht="12.75" x14ac:dyDescent="0.2">
      <c r="A120" s="134" t="s">
        <v>324</v>
      </c>
      <c r="B120" s="135"/>
      <c r="C120" s="279"/>
      <c r="D120" s="280"/>
      <c r="E120" s="281"/>
      <c r="F120" s="292"/>
      <c r="G120" s="279"/>
      <c r="H120" s="280"/>
      <c r="I120" s="296"/>
      <c r="J120" s="292"/>
      <c r="K120" s="279"/>
      <c r="L120" s="280"/>
      <c r="M120" s="296"/>
      <c r="N120" s="292"/>
      <c r="O120" s="279"/>
      <c r="P120" s="280"/>
      <c r="Q120" s="296"/>
      <c r="R120" s="127"/>
    </row>
    <row r="121" spans="1:18" s="117" customFormat="1" ht="12.75" x14ac:dyDescent="0.2">
      <c r="A121" s="331" t="s">
        <v>2</v>
      </c>
      <c r="B121" s="332" t="s">
        <v>1</v>
      </c>
      <c r="C121" s="333" t="s">
        <v>72</v>
      </c>
      <c r="D121" s="334" t="s">
        <v>71</v>
      </c>
      <c r="E121" s="335" t="s">
        <v>73</v>
      </c>
      <c r="F121" s="336" t="s">
        <v>9</v>
      </c>
      <c r="G121" s="333" t="s">
        <v>72</v>
      </c>
      <c r="H121" s="334" t="s">
        <v>71</v>
      </c>
      <c r="I121" s="337" t="s">
        <v>73</v>
      </c>
      <c r="J121" s="336" t="s">
        <v>46</v>
      </c>
      <c r="K121" s="333" t="s">
        <v>72</v>
      </c>
      <c r="L121" s="334" t="s">
        <v>71</v>
      </c>
      <c r="M121" s="337" t="s">
        <v>73</v>
      </c>
      <c r="N121" s="336" t="s">
        <v>10</v>
      </c>
      <c r="O121" s="333" t="s">
        <v>72</v>
      </c>
      <c r="P121" s="334" t="s">
        <v>71</v>
      </c>
      <c r="Q121" s="337" t="s">
        <v>73</v>
      </c>
      <c r="R121" s="338" t="s">
        <v>47</v>
      </c>
    </row>
    <row r="122" spans="1:18" ht="12.75" x14ac:dyDescent="0.2">
      <c r="A122" s="102" t="s">
        <v>325</v>
      </c>
      <c r="B122" s="138" t="s">
        <v>326</v>
      </c>
      <c r="C122" s="283">
        <v>1459</v>
      </c>
      <c r="D122" s="121">
        <v>10870</v>
      </c>
      <c r="E122" s="250">
        <f>C122/D122</f>
        <v>0.13422263109475621</v>
      </c>
      <c r="F122" s="320"/>
      <c r="G122" s="327">
        <v>180</v>
      </c>
      <c r="H122" s="121">
        <v>1242</v>
      </c>
      <c r="I122" s="250">
        <f t="shared" ref="I122:I153" si="16">G122/H122</f>
        <v>0.14492753623188406</v>
      </c>
      <c r="J122" s="320"/>
      <c r="K122" s="327">
        <v>821</v>
      </c>
      <c r="L122" s="121">
        <v>5603</v>
      </c>
      <c r="M122" s="250">
        <f t="shared" ref="M122:M153" si="17">K122/L122</f>
        <v>0.14652864536855256</v>
      </c>
      <c r="N122" s="320"/>
      <c r="O122" s="327">
        <v>2460</v>
      </c>
      <c r="P122" s="121">
        <v>17715</v>
      </c>
      <c r="Q122" s="250">
        <f t="shared" ref="Q122:Q153" si="18">O122/P122</f>
        <v>0.13886536833192209</v>
      </c>
      <c r="R122" s="320"/>
    </row>
    <row r="123" spans="1:18" ht="12.75" x14ac:dyDescent="0.2">
      <c r="A123" s="102"/>
      <c r="B123" s="138" t="s">
        <v>327</v>
      </c>
      <c r="C123" s="283">
        <v>3416</v>
      </c>
      <c r="D123" s="121">
        <v>10870</v>
      </c>
      <c r="E123" s="250">
        <f t="shared" ref="E123:E175" si="19">C123/D123</f>
        <v>0.31425942962281511</v>
      </c>
      <c r="F123" s="320"/>
      <c r="G123" s="327">
        <v>392</v>
      </c>
      <c r="H123" s="121">
        <v>1242</v>
      </c>
      <c r="I123" s="250">
        <f t="shared" si="16"/>
        <v>0.31561996779388085</v>
      </c>
      <c r="J123" s="320"/>
      <c r="K123" s="327">
        <v>1830</v>
      </c>
      <c r="L123" s="121">
        <v>5603</v>
      </c>
      <c r="M123" s="250">
        <f t="shared" si="17"/>
        <v>0.32661074424415493</v>
      </c>
      <c r="N123" s="320"/>
      <c r="O123" s="327">
        <v>5638</v>
      </c>
      <c r="P123" s="121">
        <v>17715</v>
      </c>
      <c r="Q123" s="250">
        <f t="shared" si="18"/>
        <v>0.31826136042901498</v>
      </c>
      <c r="R123" s="320"/>
    </row>
    <row r="124" spans="1:18" ht="12.75" x14ac:dyDescent="0.2">
      <c r="A124" s="102"/>
      <c r="B124" s="138" t="s">
        <v>328</v>
      </c>
      <c r="C124" s="283">
        <v>3189</v>
      </c>
      <c r="D124" s="121">
        <v>10870</v>
      </c>
      <c r="E124" s="250">
        <f t="shared" si="19"/>
        <v>0.293376264949402</v>
      </c>
      <c r="F124" s="320"/>
      <c r="G124" s="327">
        <v>365</v>
      </c>
      <c r="H124" s="121">
        <v>1242</v>
      </c>
      <c r="I124" s="250">
        <f t="shared" si="16"/>
        <v>0.2938808373590982</v>
      </c>
      <c r="J124" s="320"/>
      <c r="K124" s="327">
        <v>1625</v>
      </c>
      <c r="L124" s="121">
        <v>5603</v>
      </c>
      <c r="M124" s="250">
        <f t="shared" si="17"/>
        <v>0.29002320185614849</v>
      </c>
      <c r="N124" s="320"/>
      <c r="O124" s="327">
        <v>5179</v>
      </c>
      <c r="P124" s="121">
        <v>17715</v>
      </c>
      <c r="Q124" s="250">
        <f t="shared" si="18"/>
        <v>0.29235111487440024</v>
      </c>
      <c r="R124" s="320"/>
    </row>
    <row r="125" spans="1:18" ht="12.75" x14ac:dyDescent="0.2">
      <c r="A125" s="102"/>
      <c r="B125" s="138" t="s">
        <v>329</v>
      </c>
      <c r="C125" s="283">
        <v>1708</v>
      </c>
      <c r="D125" s="121">
        <v>10870</v>
      </c>
      <c r="E125" s="250">
        <f t="shared" si="19"/>
        <v>0.15712971481140756</v>
      </c>
      <c r="F125" s="320"/>
      <c r="G125" s="327">
        <v>183</v>
      </c>
      <c r="H125" s="121">
        <v>1242</v>
      </c>
      <c r="I125" s="250">
        <f t="shared" si="16"/>
        <v>0.14734299516908211</v>
      </c>
      <c r="J125" s="320"/>
      <c r="K125" s="327">
        <v>871</v>
      </c>
      <c r="L125" s="121">
        <v>5603</v>
      </c>
      <c r="M125" s="250">
        <f t="shared" si="17"/>
        <v>0.1554524361948956</v>
      </c>
      <c r="N125" s="320"/>
      <c r="O125" s="327">
        <v>2762</v>
      </c>
      <c r="P125" s="121">
        <v>17715</v>
      </c>
      <c r="Q125" s="250">
        <f t="shared" si="18"/>
        <v>0.15591306802145075</v>
      </c>
      <c r="R125" s="320"/>
    </row>
    <row r="126" spans="1:18" ht="12.75" x14ac:dyDescent="0.2">
      <c r="A126" s="102"/>
      <c r="B126" s="138" t="s">
        <v>531</v>
      </c>
      <c r="C126" s="283">
        <v>1098</v>
      </c>
      <c r="D126" s="121">
        <v>10870</v>
      </c>
      <c r="E126" s="250">
        <f t="shared" si="19"/>
        <v>0.10101195952161914</v>
      </c>
      <c r="F126" s="320"/>
      <c r="G126" s="327">
        <v>122</v>
      </c>
      <c r="H126" s="121">
        <v>1242</v>
      </c>
      <c r="I126" s="250">
        <f t="shared" si="16"/>
        <v>9.8228663446054756E-2</v>
      </c>
      <c r="J126" s="320"/>
      <c r="K126" s="327">
        <v>456</v>
      </c>
      <c r="L126" s="121">
        <v>5603</v>
      </c>
      <c r="M126" s="250">
        <f t="shared" si="17"/>
        <v>8.1384972336248432E-2</v>
      </c>
      <c r="N126" s="320"/>
      <c r="O126" s="327">
        <v>1676</v>
      </c>
      <c r="P126" s="121">
        <v>17715</v>
      </c>
      <c r="Q126" s="250">
        <f t="shared" si="18"/>
        <v>9.4609088343211967E-2</v>
      </c>
      <c r="R126" s="320"/>
    </row>
    <row r="127" spans="1:18" s="117" customFormat="1" ht="12.75" x14ac:dyDescent="0.2">
      <c r="A127" s="323" t="s">
        <v>330</v>
      </c>
      <c r="B127" s="324" t="s">
        <v>326</v>
      </c>
      <c r="C127" s="314">
        <v>1811</v>
      </c>
      <c r="D127" s="251">
        <v>11758</v>
      </c>
      <c r="E127" s="250">
        <f t="shared" si="19"/>
        <v>0.15402279299200544</v>
      </c>
      <c r="F127" s="315"/>
      <c r="G127" s="328">
        <v>212</v>
      </c>
      <c r="H127" s="251">
        <v>1297</v>
      </c>
      <c r="I127" s="250">
        <f t="shared" si="16"/>
        <v>0.16345412490362374</v>
      </c>
      <c r="J127" s="315"/>
      <c r="K127" s="328">
        <v>986</v>
      </c>
      <c r="L127" s="251">
        <v>5913</v>
      </c>
      <c r="M127" s="250">
        <f t="shared" si="17"/>
        <v>0.1667512261119567</v>
      </c>
      <c r="N127" s="315"/>
      <c r="O127" s="328">
        <v>3009</v>
      </c>
      <c r="P127" s="251">
        <v>18968</v>
      </c>
      <c r="Q127" s="250">
        <f t="shared" si="18"/>
        <v>0.15863559679460143</v>
      </c>
      <c r="R127" s="321"/>
    </row>
    <row r="128" spans="1:18" s="117" customFormat="1" ht="12.75" x14ac:dyDescent="0.2">
      <c r="A128" s="323"/>
      <c r="B128" s="324" t="s">
        <v>327</v>
      </c>
      <c r="C128" s="314">
        <v>4666</v>
      </c>
      <c r="D128" s="251">
        <v>11758</v>
      </c>
      <c r="E128" s="250">
        <f t="shared" si="19"/>
        <v>0.39683619663208031</v>
      </c>
      <c r="F128" s="315"/>
      <c r="G128" s="328">
        <v>528</v>
      </c>
      <c r="H128" s="251">
        <v>1297</v>
      </c>
      <c r="I128" s="250">
        <f t="shared" si="16"/>
        <v>0.40709329221279877</v>
      </c>
      <c r="J128" s="315"/>
      <c r="K128" s="328">
        <v>2357</v>
      </c>
      <c r="L128" s="251">
        <v>5913</v>
      </c>
      <c r="M128" s="250">
        <f t="shared" si="17"/>
        <v>0.39861322509724334</v>
      </c>
      <c r="N128" s="315"/>
      <c r="O128" s="328">
        <v>7551</v>
      </c>
      <c r="P128" s="251">
        <v>18968</v>
      </c>
      <c r="Q128" s="250">
        <f t="shared" si="18"/>
        <v>0.39809152256431884</v>
      </c>
      <c r="R128" s="321"/>
    </row>
    <row r="129" spans="1:18" s="117" customFormat="1" ht="12.75" x14ac:dyDescent="0.2">
      <c r="A129" s="323"/>
      <c r="B129" s="324" t="s">
        <v>328</v>
      </c>
      <c r="C129" s="314">
        <v>2833</v>
      </c>
      <c r="D129" s="251">
        <v>11758</v>
      </c>
      <c r="E129" s="250">
        <f t="shared" si="19"/>
        <v>0.24094233713216534</v>
      </c>
      <c r="F129" s="315"/>
      <c r="G129" s="328">
        <v>294</v>
      </c>
      <c r="H129" s="251">
        <v>1297</v>
      </c>
      <c r="I129" s="250">
        <f t="shared" si="16"/>
        <v>0.22667694680030839</v>
      </c>
      <c r="J129" s="315"/>
      <c r="K129" s="328">
        <v>1460</v>
      </c>
      <c r="L129" s="251">
        <v>5913</v>
      </c>
      <c r="M129" s="250">
        <f t="shared" si="17"/>
        <v>0.24691358024691357</v>
      </c>
      <c r="N129" s="315"/>
      <c r="O129" s="328">
        <v>4587</v>
      </c>
      <c r="P129" s="251">
        <v>18968</v>
      </c>
      <c r="Q129" s="250">
        <f t="shared" si="18"/>
        <v>0.24182834247153101</v>
      </c>
      <c r="R129" s="321"/>
    </row>
    <row r="130" spans="1:18" s="117" customFormat="1" ht="12.75" x14ac:dyDescent="0.2">
      <c r="A130" s="323"/>
      <c r="B130" s="324" t="s">
        <v>329</v>
      </c>
      <c r="C130" s="314">
        <v>1484</v>
      </c>
      <c r="D130" s="251">
        <v>11758</v>
      </c>
      <c r="E130" s="250">
        <f t="shared" si="19"/>
        <v>0.12621194080625958</v>
      </c>
      <c r="F130" s="315"/>
      <c r="G130" s="328">
        <v>148</v>
      </c>
      <c r="H130" s="251">
        <v>1297</v>
      </c>
      <c r="I130" s="250">
        <f t="shared" si="16"/>
        <v>0.1141094834232845</v>
      </c>
      <c r="J130" s="315"/>
      <c r="K130" s="328">
        <v>723</v>
      </c>
      <c r="L130" s="251">
        <v>5913</v>
      </c>
      <c r="M130" s="250">
        <f t="shared" si="17"/>
        <v>0.12227295788939624</v>
      </c>
      <c r="N130" s="315"/>
      <c r="O130" s="328">
        <v>2355</v>
      </c>
      <c r="P130" s="251">
        <v>18968</v>
      </c>
      <c r="Q130" s="250">
        <f t="shared" si="18"/>
        <v>0.1241564740615774</v>
      </c>
      <c r="R130" s="321"/>
    </row>
    <row r="131" spans="1:18" s="117" customFormat="1" ht="12.75" x14ac:dyDescent="0.2">
      <c r="A131" s="323"/>
      <c r="B131" s="324" t="s">
        <v>531</v>
      </c>
      <c r="C131" s="314">
        <v>964</v>
      </c>
      <c r="D131" s="251">
        <v>11758</v>
      </c>
      <c r="E131" s="250">
        <f t="shared" si="19"/>
        <v>8.1986732437489371E-2</v>
      </c>
      <c r="F131" s="315"/>
      <c r="G131" s="328">
        <v>115</v>
      </c>
      <c r="H131" s="251">
        <v>1297</v>
      </c>
      <c r="I131" s="250">
        <f t="shared" si="16"/>
        <v>8.8666152659984579E-2</v>
      </c>
      <c r="J131" s="315"/>
      <c r="K131" s="328">
        <v>387</v>
      </c>
      <c r="L131" s="251">
        <v>5913</v>
      </c>
      <c r="M131" s="250">
        <f t="shared" si="17"/>
        <v>6.5449010654490103E-2</v>
      </c>
      <c r="N131" s="315"/>
      <c r="O131" s="328">
        <v>1466</v>
      </c>
      <c r="P131" s="251">
        <v>18968</v>
      </c>
      <c r="Q131" s="250">
        <f t="shared" si="18"/>
        <v>7.7288064107971316E-2</v>
      </c>
      <c r="R131" s="321"/>
    </row>
    <row r="132" spans="1:18" s="117" customFormat="1" ht="12.75" x14ac:dyDescent="0.2">
      <c r="A132" s="102" t="s">
        <v>331</v>
      </c>
      <c r="B132" s="138" t="s">
        <v>326</v>
      </c>
      <c r="C132" s="284">
        <v>974</v>
      </c>
      <c r="D132" s="113">
        <v>11377</v>
      </c>
      <c r="E132" s="250">
        <f t="shared" si="19"/>
        <v>8.5611321086402389E-2</v>
      </c>
      <c r="F132" s="316"/>
      <c r="G132" s="329">
        <v>113</v>
      </c>
      <c r="H132" s="113">
        <v>1280</v>
      </c>
      <c r="I132" s="250">
        <f t="shared" si="16"/>
        <v>8.8281250000000006E-2</v>
      </c>
      <c r="J132" s="316"/>
      <c r="K132" s="329">
        <v>530</v>
      </c>
      <c r="L132" s="113">
        <v>5849</v>
      </c>
      <c r="M132" s="250">
        <f t="shared" si="17"/>
        <v>9.0613780133356123E-2</v>
      </c>
      <c r="N132" s="316"/>
      <c r="O132" s="329">
        <v>1617</v>
      </c>
      <c r="P132" s="113">
        <v>18506</v>
      </c>
      <c r="Q132" s="250">
        <f t="shared" si="18"/>
        <v>8.7377066897222522E-2</v>
      </c>
      <c r="R132" s="320"/>
    </row>
    <row r="133" spans="1:18" s="117" customFormat="1" ht="12.75" x14ac:dyDescent="0.2">
      <c r="A133" s="102"/>
      <c r="B133" s="138" t="s">
        <v>327</v>
      </c>
      <c r="C133" s="284">
        <v>2319</v>
      </c>
      <c r="D133" s="113">
        <v>11377</v>
      </c>
      <c r="E133" s="250">
        <f t="shared" si="19"/>
        <v>0.20383229322316956</v>
      </c>
      <c r="F133" s="316"/>
      <c r="G133" s="329">
        <v>295</v>
      </c>
      <c r="H133" s="113">
        <v>1280</v>
      </c>
      <c r="I133" s="250">
        <f t="shared" si="16"/>
        <v>0.23046875</v>
      </c>
      <c r="J133" s="316"/>
      <c r="K133" s="329">
        <v>1236</v>
      </c>
      <c r="L133" s="113">
        <v>5849</v>
      </c>
      <c r="M133" s="250">
        <f t="shared" si="17"/>
        <v>0.21131817404684561</v>
      </c>
      <c r="N133" s="316"/>
      <c r="O133" s="329">
        <v>3850</v>
      </c>
      <c r="P133" s="113">
        <v>18506</v>
      </c>
      <c r="Q133" s="250">
        <f t="shared" si="18"/>
        <v>0.20804063546957743</v>
      </c>
      <c r="R133" s="320"/>
    </row>
    <row r="134" spans="1:18" s="117" customFormat="1" ht="12.75" x14ac:dyDescent="0.2">
      <c r="A134" s="102"/>
      <c r="B134" s="138" t="s">
        <v>328</v>
      </c>
      <c r="C134" s="284">
        <v>3535</v>
      </c>
      <c r="D134" s="113">
        <v>11377</v>
      </c>
      <c r="E134" s="250">
        <f t="shared" si="19"/>
        <v>0.31071459963083414</v>
      </c>
      <c r="F134" s="316"/>
      <c r="G134" s="329">
        <v>387</v>
      </c>
      <c r="H134" s="113">
        <v>1280</v>
      </c>
      <c r="I134" s="250">
        <f t="shared" si="16"/>
        <v>0.30234375000000002</v>
      </c>
      <c r="J134" s="316"/>
      <c r="K134" s="329">
        <v>1864</v>
      </c>
      <c r="L134" s="113">
        <v>5849</v>
      </c>
      <c r="M134" s="250">
        <f t="shared" si="17"/>
        <v>0.31868695503504874</v>
      </c>
      <c r="N134" s="316"/>
      <c r="O134" s="329">
        <v>5786</v>
      </c>
      <c r="P134" s="113">
        <v>18506</v>
      </c>
      <c r="Q134" s="250">
        <f t="shared" si="18"/>
        <v>0.31265535501999353</v>
      </c>
      <c r="R134" s="320"/>
    </row>
    <row r="135" spans="1:18" s="117" customFormat="1" ht="12.75" x14ac:dyDescent="0.2">
      <c r="A135" s="102"/>
      <c r="B135" s="138" t="s">
        <v>329</v>
      </c>
      <c r="C135" s="284">
        <v>2632</v>
      </c>
      <c r="D135" s="113">
        <v>11377</v>
      </c>
      <c r="E135" s="250">
        <f t="shared" si="19"/>
        <v>0.2313439395271161</v>
      </c>
      <c r="F135" s="316"/>
      <c r="G135" s="329">
        <v>291</v>
      </c>
      <c r="H135" s="113">
        <v>1280</v>
      </c>
      <c r="I135" s="250">
        <f t="shared" si="16"/>
        <v>0.22734375000000001</v>
      </c>
      <c r="J135" s="316"/>
      <c r="K135" s="329">
        <v>1328</v>
      </c>
      <c r="L135" s="113">
        <v>5849</v>
      </c>
      <c r="M135" s="250">
        <f t="shared" si="17"/>
        <v>0.22704735852282443</v>
      </c>
      <c r="N135" s="316"/>
      <c r="O135" s="329">
        <v>4251</v>
      </c>
      <c r="P135" s="113">
        <v>18506</v>
      </c>
      <c r="Q135" s="250">
        <f t="shared" si="18"/>
        <v>0.22970928347562952</v>
      </c>
      <c r="R135" s="320"/>
    </row>
    <row r="136" spans="1:18" s="117" customFormat="1" ht="12.75" x14ac:dyDescent="0.2">
      <c r="A136" s="102"/>
      <c r="B136" s="138" t="s">
        <v>531</v>
      </c>
      <c r="C136" s="284">
        <v>1917</v>
      </c>
      <c r="D136" s="113">
        <v>11377</v>
      </c>
      <c r="E136" s="250">
        <f t="shared" si="19"/>
        <v>0.16849784653247782</v>
      </c>
      <c r="F136" s="316"/>
      <c r="G136" s="329">
        <v>194</v>
      </c>
      <c r="H136" s="113">
        <v>1280</v>
      </c>
      <c r="I136" s="250">
        <f t="shared" si="16"/>
        <v>0.15156249999999999</v>
      </c>
      <c r="J136" s="316"/>
      <c r="K136" s="329">
        <v>891</v>
      </c>
      <c r="L136" s="113">
        <v>5849</v>
      </c>
      <c r="M136" s="250">
        <f t="shared" si="17"/>
        <v>0.15233373226192512</v>
      </c>
      <c r="N136" s="316"/>
      <c r="O136" s="329">
        <v>3002</v>
      </c>
      <c r="P136" s="113">
        <v>18506</v>
      </c>
      <c r="Q136" s="250">
        <f t="shared" si="18"/>
        <v>0.16221765913757699</v>
      </c>
      <c r="R136" s="320"/>
    </row>
    <row r="137" spans="1:18" s="117" customFormat="1" ht="12.75" x14ac:dyDescent="0.2">
      <c r="A137" s="323" t="s">
        <v>332</v>
      </c>
      <c r="B137" s="324" t="s">
        <v>326</v>
      </c>
      <c r="C137" s="314">
        <v>688</v>
      </c>
      <c r="D137" s="251">
        <v>9949</v>
      </c>
      <c r="E137" s="250">
        <f t="shared" si="19"/>
        <v>6.9152678661171973E-2</v>
      </c>
      <c r="F137" s="315"/>
      <c r="G137" s="328">
        <v>65</v>
      </c>
      <c r="H137" s="251">
        <v>1123</v>
      </c>
      <c r="I137" s="250">
        <f t="shared" si="16"/>
        <v>5.7880676758682102E-2</v>
      </c>
      <c r="J137" s="315"/>
      <c r="K137" s="328">
        <v>322</v>
      </c>
      <c r="L137" s="251">
        <v>5125</v>
      </c>
      <c r="M137" s="250">
        <f t="shared" si="17"/>
        <v>6.2829268292682927E-2</v>
      </c>
      <c r="N137" s="315"/>
      <c r="O137" s="328">
        <v>1075</v>
      </c>
      <c r="P137" s="251">
        <v>16197</v>
      </c>
      <c r="Q137" s="250">
        <f t="shared" si="18"/>
        <v>6.6370315490522941E-2</v>
      </c>
      <c r="R137" s="321"/>
    </row>
    <row r="138" spans="1:18" s="117" customFormat="1" ht="12.75" x14ac:dyDescent="0.2">
      <c r="A138" s="323"/>
      <c r="B138" s="324" t="s">
        <v>327</v>
      </c>
      <c r="C138" s="314">
        <v>2792</v>
      </c>
      <c r="D138" s="251">
        <v>9949</v>
      </c>
      <c r="E138" s="250">
        <f t="shared" si="19"/>
        <v>0.28063121921801187</v>
      </c>
      <c r="F138" s="315"/>
      <c r="G138" s="328">
        <v>303</v>
      </c>
      <c r="H138" s="251">
        <v>1123</v>
      </c>
      <c r="I138" s="250">
        <f t="shared" si="16"/>
        <v>0.26981300089047194</v>
      </c>
      <c r="J138" s="315"/>
      <c r="K138" s="328">
        <v>1332</v>
      </c>
      <c r="L138" s="251">
        <v>5125</v>
      </c>
      <c r="M138" s="250">
        <f t="shared" si="17"/>
        <v>0.25990243902439025</v>
      </c>
      <c r="N138" s="315"/>
      <c r="O138" s="328">
        <v>4427</v>
      </c>
      <c r="P138" s="251">
        <v>16197</v>
      </c>
      <c r="Q138" s="250">
        <f t="shared" si="18"/>
        <v>0.27332222016422797</v>
      </c>
      <c r="R138" s="321"/>
    </row>
    <row r="139" spans="1:18" s="117" customFormat="1" ht="12.75" x14ac:dyDescent="0.2">
      <c r="A139" s="323"/>
      <c r="B139" s="324" t="s">
        <v>328</v>
      </c>
      <c r="C139" s="314">
        <v>1877</v>
      </c>
      <c r="D139" s="251">
        <v>9949</v>
      </c>
      <c r="E139" s="250">
        <f t="shared" si="19"/>
        <v>0.18866217710322644</v>
      </c>
      <c r="F139" s="315"/>
      <c r="G139" s="328">
        <v>230</v>
      </c>
      <c r="H139" s="251">
        <v>1123</v>
      </c>
      <c r="I139" s="250">
        <f t="shared" si="16"/>
        <v>0.20480854853072128</v>
      </c>
      <c r="J139" s="315"/>
      <c r="K139" s="328">
        <v>980</v>
      </c>
      <c r="L139" s="251">
        <v>5125</v>
      </c>
      <c r="M139" s="250">
        <f t="shared" si="17"/>
        <v>0.19121951219512195</v>
      </c>
      <c r="N139" s="315"/>
      <c r="O139" s="328">
        <v>3087</v>
      </c>
      <c r="P139" s="251">
        <v>16197</v>
      </c>
      <c r="Q139" s="250">
        <f t="shared" si="18"/>
        <v>0.19059085015743657</v>
      </c>
      <c r="R139" s="321"/>
    </row>
    <row r="140" spans="1:18" s="117" customFormat="1" ht="12.75" x14ac:dyDescent="0.2">
      <c r="A140" s="323"/>
      <c r="B140" s="324" t="s">
        <v>329</v>
      </c>
      <c r="C140" s="314">
        <v>2580</v>
      </c>
      <c r="D140" s="251">
        <v>9949</v>
      </c>
      <c r="E140" s="250">
        <f t="shared" si="19"/>
        <v>0.25932254497939489</v>
      </c>
      <c r="F140" s="315"/>
      <c r="G140" s="328">
        <v>275</v>
      </c>
      <c r="H140" s="251">
        <v>1123</v>
      </c>
      <c r="I140" s="250">
        <f t="shared" si="16"/>
        <v>0.24487978628673196</v>
      </c>
      <c r="J140" s="315"/>
      <c r="K140" s="328">
        <v>1383</v>
      </c>
      <c r="L140" s="251">
        <v>5125</v>
      </c>
      <c r="M140" s="250">
        <f t="shared" si="17"/>
        <v>0.26985365853658538</v>
      </c>
      <c r="N140" s="315"/>
      <c r="O140" s="328">
        <v>4238</v>
      </c>
      <c r="P140" s="251">
        <v>16197</v>
      </c>
      <c r="Q140" s="250">
        <f t="shared" si="18"/>
        <v>0.26165339260356857</v>
      </c>
      <c r="R140" s="321"/>
    </row>
    <row r="141" spans="1:18" s="117" customFormat="1" ht="12.75" x14ac:dyDescent="0.2">
      <c r="A141" s="323"/>
      <c r="B141" s="324" t="s">
        <v>531</v>
      </c>
      <c r="C141" s="314">
        <v>2012</v>
      </c>
      <c r="D141" s="251">
        <v>9949</v>
      </c>
      <c r="E141" s="250">
        <f t="shared" si="19"/>
        <v>0.2022313800381948</v>
      </c>
      <c r="F141" s="315"/>
      <c r="G141" s="328">
        <v>250</v>
      </c>
      <c r="H141" s="251">
        <v>1123</v>
      </c>
      <c r="I141" s="250">
        <f t="shared" si="16"/>
        <v>0.22261798753339271</v>
      </c>
      <c r="J141" s="315"/>
      <c r="K141" s="328">
        <v>1108</v>
      </c>
      <c r="L141" s="251">
        <v>5125</v>
      </c>
      <c r="M141" s="250">
        <f t="shared" si="17"/>
        <v>0.21619512195121951</v>
      </c>
      <c r="N141" s="315"/>
      <c r="O141" s="328">
        <v>3370</v>
      </c>
      <c r="P141" s="251">
        <v>16197</v>
      </c>
      <c r="Q141" s="250">
        <f t="shared" si="18"/>
        <v>0.20806322158424401</v>
      </c>
      <c r="R141" s="321"/>
    </row>
    <row r="142" spans="1:18" s="117" customFormat="1" ht="12.75" x14ac:dyDescent="0.2">
      <c r="A142" s="102" t="s">
        <v>333</v>
      </c>
      <c r="B142" s="138" t="s">
        <v>326</v>
      </c>
      <c r="C142" s="283">
        <v>1213</v>
      </c>
      <c r="D142" s="121">
        <v>10813</v>
      </c>
      <c r="E142" s="250">
        <f t="shared" si="19"/>
        <v>0.11217978359382225</v>
      </c>
      <c r="F142" s="316"/>
      <c r="G142" s="327">
        <v>130</v>
      </c>
      <c r="H142" s="121">
        <v>1215</v>
      </c>
      <c r="I142" s="250">
        <f t="shared" si="16"/>
        <v>0.10699588477366255</v>
      </c>
      <c r="J142" s="316"/>
      <c r="K142" s="327">
        <v>640</v>
      </c>
      <c r="L142" s="121">
        <v>5574</v>
      </c>
      <c r="M142" s="250">
        <f t="shared" si="17"/>
        <v>0.11481880157875853</v>
      </c>
      <c r="N142" s="316"/>
      <c r="O142" s="327">
        <v>1983</v>
      </c>
      <c r="P142" s="121">
        <v>17602</v>
      </c>
      <c r="Q142" s="250">
        <f t="shared" si="18"/>
        <v>0.11265765253948415</v>
      </c>
      <c r="R142" s="320"/>
    </row>
    <row r="143" spans="1:18" s="117" customFormat="1" ht="12.75" x14ac:dyDescent="0.2">
      <c r="A143" s="102"/>
      <c r="B143" s="138" t="s">
        <v>327</v>
      </c>
      <c r="C143" s="283">
        <v>3099</v>
      </c>
      <c r="D143" s="121">
        <v>10813</v>
      </c>
      <c r="E143" s="250">
        <f t="shared" si="19"/>
        <v>0.28659946360861926</v>
      </c>
      <c r="F143" s="316"/>
      <c r="G143" s="327">
        <v>367</v>
      </c>
      <c r="H143" s="121">
        <v>1215</v>
      </c>
      <c r="I143" s="250">
        <f t="shared" si="16"/>
        <v>0.30205761316872426</v>
      </c>
      <c r="J143" s="316"/>
      <c r="K143" s="327">
        <v>1684</v>
      </c>
      <c r="L143" s="121">
        <v>5574</v>
      </c>
      <c r="M143" s="250">
        <f t="shared" si="17"/>
        <v>0.30211697165410833</v>
      </c>
      <c r="N143" s="316"/>
      <c r="O143" s="327">
        <v>5150</v>
      </c>
      <c r="P143" s="121">
        <v>17602</v>
      </c>
      <c r="Q143" s="250">
        <f t="shared" si="18"/>
        <v>0.29258038859220542</v>
      </c>
      <c r="R143" s="320"/>
    </row>
    <row r="144" spans="1:18" s="117" customFormat="1" ht="12.75" x14ac:dyDescent="0.2">
      <c r="A144" s="102"/>
      <c r="B144" s="138" t="s">
        <v>328</v>
      </c>
      <c r="C144" s="283">
        <v>1754</v>
      </c>
      <c r="D144" s="121">
        <v>10813</v>
      </c>
      <c r="E144" s="250">
        <f t="shared" si="19"/>
        <v>0.16221215203921205</v>
      </c>
      <c r="F144" s="316"/>
      <c r="G144" s="327">
        <v>198</v>
      </c>
      <c r="H144" s="121">
        <v>1215</v>
      </c>
      <c r="I144" s="250">
        <f t="shared" si="16"/>
        <v>0.16296296296296298</v>
      </c>
      <c r="J144" s="316"/>
      <c r="K144" s="327">
        <v>849</v>
      </c>
      <c r="L144" s="121">
        <v>5574</v>
      </c>
      <c r="M144" s="250">
        <f t="shared" si="17"/>
        <v>0.15231431646932186</v>
      </c>
      <c r="N144" s="316"/>
      <c r="O144" s="327">
        <v>2801</v>
      </c>
      <c r="P144" s="121">
        <v>17602</v>
      </c>
      <c r="Q144" s="250">
        <f t="shared" si="18"/>
        <v>0.15912964435859561</v>
      </c>
      <c r="R144" s="320"/>
    </row>
    <row r="145" spans="1:18" s="117" customFormat="1" ht="12.75" x14ac:dyDescent="0.2">
      <c r="A145" s="102"/>
      <c r="B145" s="138" t="s">
        <v>329</v>
      </c>
      <c r="C145" s="283">
        <v>2717</v>
      </c>
      <c r="D145" s="121">
        <v>10813</v>
      </c>
      <c r="E145" s="250">
        <f t="shared" si="19"/>
        <v>0.25127161749745675</v>
      </c>
      <c r="F145" s="316"/>
      <c r="G145" s="327">
        <v>300</v>
      </c>
      <c r="H145" s="121">
        <v>1215</v>
      </c>
      <c r="I145" s="250">
        <f t="shared" si="16"/>
        <v>0.24691358024691357</v>
      </c>
      <c r="J145" s="316"/>
      <c r="K145" s="327">
        <v>1422</v>
      </c>
      <c r="L145" s="121">
        <v>5574</v>
      </c>
      <c r="M145" s="250">
        <f t="shared" si="17"/>
        <v>0.25511302475780406</v>
      </c>
      <c r="N145" s="316"/>
      <c r="O145" s="327">
        <v>4439</v>
      </c>
      <c r="P145" s="121">
        <v>17602</v>
      </c>
      <c r="Q145" s="250">
        <f t="shared" si="18"/>
        <v>0.25218725144869902</v>
      </c>
      <c r="R145" s="320"/>
    </row>
    <row r="146" spans="1:18" s="117" customFormat="1" ht="12.75" x14ac:dyDescent="0.2">
      <c r="A146" s="102"/>
      <c r="B146" s="138" t="s">
        <v>531</v>
      </c>
      <c r="C146" s="283">
        <v>2030</v>
      </c>
      <c r="D146" s="121">
        <v>10813</v>
      </c>
      <c r="E146" s="250">
        <f t="shared" si="19"/>
        <v>0.18773698326088967</v>
      </c>
      <c r="F146" s="316"/>
      <c r="G146" s="327">
        <v>220</v>
      </c>
      <c r="H146" s="121">
        <v>1215</v>
      </c>
      <c r="I146" s="250">
        <f t="shared" si="16"/>
        <v>0.18106995884773663</v>
      </c>
      <c r="J146" s="316"/>
      <c r="K146" s="327">
        <v>979</v>
      </c>
      <c r="L146" s="121">
        <v>5574</v>
      </c>
      <c r="M146" s="250">
        <f t="shared" si="17"/>
        <v>0.17563688554000717</v>
      </c>
      <c r="N146" s="316"/>
      <c r="O146" s="327">
        <v>3229</v>
      </c>
      <c r="P146" s="121">
        <v>17602</v>
      </c>
      <c r="Q146" s="250">
        <f t="shared" si="18"/>
        <v>0.1834450630610158</v>
      </c>
      <c r="R146" s="320"/>
    </row>
    <row r="147" spans="1:18" s="117" customFormat="1" ht="12.75" x14ac:dyDescent="0.2">
      <c r="A147" s="323" t="s">
        <v>334</v>
      </c>
      <c r="B147" s="324" t="s">
        <v>326</v>
      </c>
      <c r="C147" s="314">
        <v>652</v>
      </c>
      <c r="D147" s="251">
        <v>10460</v>
      </c>
      <c r="E147" s="250">
        <f t="shared" si="19"/>
        <v>6.2332695984703632E-2</v>
      </c>
      <c r="F147" s="315"/>
      <c r="G147" s="328">
        <v>70</v>
      </c>
      <c r="H147" s="251">
        <v>1185</v>
      </c>
      <c r="I147" s="250">
        <f t="shared" si="16"/>
        <v>5.9071729957805907E-2</v>
      </c>
      <c r="J147" s="315"/>
      <c r="K147" s="328">
        <v>336</v>
      </c>
      <c r="L147" s="251">
        <v>5384</v>
      </c>
      <c r="M147" s="250">
        <f t="shared" si="17"/>
        <v>6.2407132243684993E-2</v>
      </c>
      <c r="N147" s="315"/>
      <c r="O147" s="328">
        <v>1058</v>
      </c>
      <c r="P147" s="251">
        <v>17029</v>
      </c>
      <c r="Q147" s="250">
        <f t="shared" si="18"/>
        <v>6.2129308826120146E-2</v>
      </c>
      <c r="R147" s="321"/>
    </row>
    <row r="148" spans="1:18" s="117" customFormat="1" ht="12.75" x14ac:dyDescent="0.2">
      <c r="A148" s="323"/>
      <c r="B148" s="324" t="s">
        <v>327</v>
      </c>
      <c r="C148" s="314">
        <v>2293</v>
      </c>
      <c r="D148" s="251">
        <v>10460</v>
      </c>
      <c r="E148" s="250">
        <f t="shared" si="19"/>
        <v>0.21921606118546846</v>
      </c>
      <c r="F148" s="315"/>
      <c r="G148" s="328">
        <v>267</v>
      </c>
      <c r="H148" s="251">
        <v>1185</v>
      </c>
      <c r="I148" s="250">
        <f t="shared" si="16"/>
        <v>0.22531645569620254</v>
      </c>
      <c r="J148" s="315"/>
      <c r="K148" s="328">
        <v>1223</v>
      </c>
      <c r="L148" s="251">
        <v>5384</v>
      </c>
      <c r="M148" s="250">
        <f t="shared" si="17"/>
        <v>0.22715453194650817</v>
      </c>
      <c r="N148" s="315"/>
      <c r="O148" s="328">
        <v>3783</v>
      </c>
      <c r="P148" s="251">
        <v>17029</v>
      </c>
      <c r="Q148" s="250">
        <f t="shared" si="18"/>
        <v>0.22215044923366023</v>
      </c>
      <c r="R148" s="321"/>
    </row>
    <row r="149" spans="1:18" s="117" customFormat="1" ht="12.75" x14ac:dyDescent="0.2">
      <c r="A149" s="323"/>
      <c r="B149" s="324" t="s">
        <v>328</v>
      </c>
      <c r="C149" s="314">
        <v>2022</v>
      </c>
      <c r="D149" s="251">
        <v>10460</v>
      </c>
      <c r="E149" s="250">
        <f t="shared" si="19"/>
        <v>0.1933078393881453</v>
      </c>
      <c r="F149" s="315"/>
      <c r="G149" s="328">
        <v>232</v>
      </c>
      <c r="H149" s="251">
        <v>1185</v>
      </c>
      <c r="I149" s="250">
        <f t="shared" si="16"/>
        <v>0.19578059071729959</v>
      </c>
      <c r="J149" s="315"/>
      <c r="K149" s="328">
        <v>1065</v>
      </c>
      <c r="L149" s="251">
        <v>5384</v>
      </c>
      <c r="M149" s="250">
        <f t="shared" si="17"/>
        <v>0.19780832095096582</v>
      </c>
      <c r="N149" s="315"/>
      <c r="O149" s="328">
        <v>3319</v>
      </c>
      <c r="P149" s="251">
        <v>17029</v>
      </c>
      <c r="Q149" s="250">
        <f t="shared" si="18"/>
        <v>0.19490281284866992</v>
      </c>
      <c r="R149" s="321"/>
    </row>
    <row r="150" spans="1:18" s="117" customFormat="1" ht="12.75" x14ac:dyDescent="0.2">
      <c r="A150" s="323"/>
      <c r="B150" s="324" t="s">
        <v>329</v>
      </c>
      <c r="C150" s="314">
        <v>3353</v>
      </c>
      <c r="D150" s="251">
        <v>10460</v>
      </c>
      <c r="E150" s="250">
        <f t="shared" si="19"/>
        <v>0.32055449330783936</v>
      </c>
      <c r="F150" s="315"/>
      <c r="G150" s="328">
        <v>383</v>
      </c>
      <c r="H150" s="251">
        <v>1185</v>
      </c>
      <c r="I150" s="250">
        <f t="shared" si="16"/>
        <v>0.3232067510548523</v>
      </c>
      <c r="J150" s="315"/>
      <c r="K150" s="328">
        <v>1689</v>
      </c>
      <c r="L150" s="251">
        <v>5384</v>
      </c>
      <c r="M150" s="250">
        <f t="shared" si="17"/>
        <v>0.31370728083209509</v>
      </c>
      <c r="N150" s="315"/>
      <c r="O150" s="328">
        <v>5425</v>
      </c>
      <c r="P150" s="251">
        <v>17029</v>
      </c>
      <c r="Q150" s="250">
        <f t="shared" si="18"/>
        <v>0.31857419695813027</v>
      </c>
      <c r="R150" s="321"/>
    </row>
    <row r="151" spans="1:18" s="117" customFormat="1" ht="12.75" x14ac:dyDescent="0.2">
      <c r="A151" s="323"/>
      <c r="B151" s="324" t="s">
        <v>531</v>
      </c>
      <c r="C151" s="314">
        <v>2140</v>
      </c>
      <c r="D151" s="251">
        <v>10460</v>
      </c>
      <c r="E151" s="250">
        <f t="shared" si="19"/>
        <v>0.2045889101338432</v>
      </c>
      <c r="F151" s="315"/>
      <c r="G151" s="328">
        <v>233</v>
      </c>
      <c r="H151" s="251">
        <v>1185</v>
      </c>
      <c r="I151" s="250">
        <f t="shared" si="16"/>
        <v>0.19662447257383966</v>
      </c>
      <c r="J151" s="315"/>
      <c r="K151" s="328">
        <v>1071</v>
      </c>
      <c r="L151" s="251">
        <v>5384</v>
      </c>
      <c r="M151" s="250">
        <f t="shared" si="17"/>
        <v>0.1989227340267459</v>
      </c>
      <c r="N151" s="315"/>
      <c r="O151" s="328">
        <v>3444</v>
      </c>
      <c r="P151" s="251">
        <v>17029</v>
      </c>
      <c r="Q151" s="250">
        <f t="shared" si="18"/>
        <v>0.20224323213341946</v>
      </c>
      <c r="R151" s="321"/>
    </row>
    <row r="152" spans="1:18" s="117" customFormat="1" ht="12.75" x14ac:dyDescent="0.2">
      <c r="A152" s="102" t="s">
        <v>335</v>
      </c>
      <c r="B152" s="138" t="s">
        <v>326</v>
      </c>
      <c r="C152" s="283">
        <v>1355</v>
      </c>
      <c r="D152" s="121">
        <v>11296</v>
      </c>
      <c r="E152" s="250">
        <f t="shared" si="19"/>
        <v>0.11995396600566573</v>
      </c>
      <c r="F152" s="316"/>
      <c r="G152" s="327">
        <v>150</v>
      </c>
      <c r="H152" s="121">
        <v>1271</v>
      </c>
      <c r="I152" s="250">
        <f t="shared" si="16"/>
        <v>0.11801730920535011</v>
      </c>
      <c r="J152" s="316"/>
      <c r="K152" s="327">
        <v>738</v>
      </c>
      <c r="L152" s="121">
        <v>5772</v>
      </c>
      <c r="M152" s="250">
        <f t="shared" si="17"/>
        <v>0.12785862785862787</v>
      </c>
      <c r="N152" s="316"/>
      <c r="O152" s="327">
        <v>2243</v>
      </c>
      <c r="P152" s="121">
        <v>18339</v>
      </c>
      <c r="Q152" s="250">
        <f t="shared" si="18"/>
        <v>0.12230765036261519</v>
      </c>
      <c r="R152" s="320"/>
    </row>
    <row r="153" spans="1:18" s="117" customFormat="1" ht="12.75" x14ac:dyDescent="0.2">
      <c r="A153" s="102"/>
      <c r="B153" s="138" t="s">
        <v>327</v>
      </c>
      <c r="C153" s="283">
        <v>3125</v>
      </c>
      <c r="D153" s="121">
        <v>11296</v>
      </c>
      <c r="E153" s="250">
        <f t="shared" si="19"/>
        <v>0.27664660056657225</v>
      </c>
      <c r="F153" s="316"/>
      <c r="G153" s="327">
        <v>362</v>
      </c>
      <c r="H153" s="121">
        <v>1271</v>
      </c>
      <c r="I153" s="250">
        <f t="shared" si="16"/>
        <v>0.28481510621557826</v>
      </c>
      <c r="J153" s="316"/>
      <c r="K153" s="327">
        <v>1677</v>
      </c>
      <c r="L153" s="121">
        <v>5772</v>
      </c>
      <c r="M153" s="250">
        <f t="shared" si="17"/>
        <v>0.29054054054054052</v>
      </c>
      <c r="N153" s="316"/>
      <c r="O153" s="327">
        <v>5164</v>
      </c>
      <c r="P153" s="121">
        <v>18339</v>
      </c>
      <c r="Q153" s="250">
        <f t="shared" si="18"/>
        <v>0.28158569169529418</v>
      </c>
      <c r="R153" s="320"/>
    </row>
    <row r="154" spans="1:18" s="117" customFormat="1" ht="12.75" x14ac:dyDescent="0.2">
      <c r="A154" s="102"/>
      <c r="B154" s="138" t="s">
        <v>328</v>
      </c>
      <c r="C154" s="283">
        <v>2611</v>
      </c>
      <c r="D154" s="121">
        <v>11296</v>
      </c>
      <c r="E154" s="250">
        <f t="shared" si="19"/>
        <v>0.23114376770538245</v>
      </c>
      <c r="F154" s="316"/>
      <c r="G154" s="327">
        <v>273</v>
      </c>
      <c r="H154" s="121">
        <v>1271</v>
      </c>
      <c r="I154" s="250">
        <f t="shared" ref="I154:I185" si="20">G154/H154</f>
        <v>0.21479150275373721</v>
      </c>
      <c r="J154" s="316"/>
      <c r="K154" s="327">
        <v>1274</v>
      </c>
      <c r="L154" s="121">
        <v>5772</v>
      </c>
      <c r="M154" s="250">
        <f t="shared" ref="M154:M185" si="21">K154/L154</f>
        <v>0.22072072072072071</v>
      </c>
      <c r="N154" s="316"/>
      <c r="O154" s="327">
        <v>4158</v>
      </c>
      <c r="P154" s="121">
        <v>18339</v>
      </c>
      <c r="Q154" s="250">
        <f t="shared" ref="Q154:Q185" si="22">O154/P154</f>
        <v>0.22672991984295762</v>
      </c>
      <c r="R154" s="320"/>
    </row>
    <row r="155" spans="1:18" s="117" customFormat="1" ht="12.75" x14ac:dyDescent="0.2">
      <c r="A155" s="102"/>
      <c r="B155" s="138" t="s">
        <v>329</v>
      </c>
      <c r="C155" s="283">
        <v>2786</v>
      </c>
      <c r="D155" s="121">
        <v>11296</v>
      </c>
      <c r="E155" s="250">
        <f t="shared" si="19"/>
        <v>0.24663597733711048</v>
      </c>
      <c r="F155" s="316"/>
      <c r="G155" s="327">
        <v>335</v>
      </c>
      <c r="H155" s="121">
        <v>1271</v>
      </c>
      <c r="I155" s="250">
        <f t="shared" si="20"/>
        <v>0.26357199055861524</v>
      </c>
      <c r="J155" s="316"/>
      <c r="K155" s="327">
        <v>1369</v>
      </c>
      <c r="L155" s="121">
        <v>5772</v>
      </c>
      <c r="M155" s="250">
        <f t="shared" si="21"/>
        <v>0.23717948717948717</v>
      </c>
      <c r="N155" s="316"/>
      <c r="O155" s="327">
        <v>4490</v>
      </c>
      <c r="P155" s="121">
        <v>18339</v>
      </c>
      <c r="Q155" s="250">
        <f t="shared" si="22"/>
        <v>0.24483341512623372</v>
      </c>
      <c r="R155" s="320"/>
    </row>
    <row r="156" spans="1:18" s="117" customFormat="1" ht="12.75" x14ac:dyDescent="0.2">
      <c r="A156" s="102"/>
      <c r="B156" s="138" t="s">
        <v>531</v>
      </c>
      <c r="C156" s="283">
        <v>1419</v>
      </c>
      <c r="D156" s="121">
        <v>11296</v>
      </c>
      <c r="E156" s="250">
        <f t="shared" si="19"/>
        <v>0.12561968838526913</v>
      </c>
      <c r="F156" s="316"/>
      <c r="G156" s="327">
        <v>151</v>
      </c>
      <c r="H156" s="121">
        <v>1271</v>
      </c>
      <c r="I156" s="250">
        <f t="shared" si="20"/>
        <v>0.11880409126671912</v>
      </c>
      <c r="J156" s="316"/>
      <c r="K156" s="327">
        <v>714</v>
      </c>
      <c r="L156" s="121">
        <v>5772</v>
      </c>
      <c r="M156" s="250">
        <f t="shared" si="21"/>
        <v>0.12370062370062371</v>
      </c>
      <c r="N156" s="316"/>
      <c r="O156" s="327">
        <v>2284</v>
      </c>
      <c r="P156" s="121">
        <v>18339</v>
      </c>
      <c r="Q156" s="250">
        <f t="shared" si="22"/>
        <v>0.12454332297289929</v>
      </c>
      <c r="R156" s="320"/>
    </row>
    <row r="157" spans="1:18" s="117" customFormat="1" ht="12.75" x14ac:dyDescent="0.2">
      <c r="A157" s="323" t="s">
        <v>336</v>
      </c>
      <c r="B157" s="324" t="s">
        <v>326</v>
      </c>
      <c r="C157" s="314">
        <v>675</v>
      </c>
      <c r="D157" s="251">
        <v>10517</v>
      </c>
      <c r="E157" s="250">
        <f t="shared" si="19"/>
        <v>6.4181800893791011E-2</v>
      </c>
      <c r="F157" s="315"/>
      <c r="G157" s="328">
        <v>84</v>
      </c>
      <c r="H157" s="251">
        <v>1179</v>
      </c>
      <c r="I157" s="250">
        <f t="shared" si="20"/>
        <v>7.124681933842239E-2</v>
      </c>
      <c r="J157" s="315"/>
      <c r="K157" s="328">
        <v>421</v>
      </c>
      <c r="L157" s="251">
        <v>5495</v>
      </c>
      <c r="M157" s="250">
        <f t="shared" si="21"/>
        <v>7.6615104640582354E-2</v>
      </c>
      <c r="N157" s="315"/>
      <c r="O157" s="328">
        <v>1180</v>
      </c>
      <c r="P157" s="251">
        <v>17191</v>
      </c>
      <c r="Q157" s="250">
        <f t="shared" si="22"/>
        <v>6.8640567738933164E-2</v>
      </c>
      <c r="R157" s="321"/>
    </row>
    <row r="158" spans="1:18" s="117" customFormat="1" ht="12.75" x14ac:dyDescent="0.2">
      <c r="A158" s="323"/>
      <c r="B158" s="324" t="s">
        <v>327</v>
      </c>
      <c r="C158" s="314">
        <v>2292</v>
      </c>
      <c r="D158" s="251">
        <v>10517</v>
      </c>
      <c r="E158" s="250">
        <f t="shared" si="19"/>
        <v>0.21793287059047256</v>
      </c>
      <c r="F158" s="315"/>
      <c r="G158" s="328">
        <v>261</v>
      </c>
      <c r="H158" s="251">
        <v>1179</v>
      </c>
      <c r="I158" s="250">
        <f t="shared" si="20"/>
        <v>0.22137404580152673</v>
      </c>
      <c r="J158" s="315"/>
      <c r="K158" s="328">
        <v>1280</v>
      </c>
      <c r="L158" s="251">
        <v>5495</v>
      </c>
      <c r="M158" s="250">
        <f t="shared" si="21"/>
        <v>0.2329390354868062</v>
      </c>
      <c r="N158" s="315"/>
      <c r="O158" s="328">
        <v>3833</v>
      </c>
      <c r="P158" s="251">
        <v>17191</v>
      </c>
      <c r="Q158" s="250">
        <f t="shared" si="22"/>
        <v>0.22296550520621256</v>
      </c>
      <c r="R158" s="321"/>
    </row>
    <row r="159" spans="1:18" s="117" customFormat="1" ht="12.75" x14ac:dyDescent="0.2">
      <c r="A159" s="323"/>
      <c r="B159" s="324" t="s">
        <v>328</v>
      </c>
      <c r="C159" s="314">
        <v>1996</v>
      </c>
      <c r="D159" s="251">
        <v>10517</v>
      </c>
      <c r="E159" s="250">
        <f t="shared" si="19"/>
        <v>0.1897879623466768</v>
      </c>
      <c r="F159" s="315"/>
      <c r="G159" s="328">
        <v>240</v>
      </c>
      <c r="H159" s="251">
        <v>1179</v>
      </c>
      <c r="I159" s="250">
        <f t="shared" si="20"/>
        <v>0.20356234096692111</v>
      </c>
      <c r="J159" s="315"/>
      <c r="K159" s="328">
        <v>1068</v>
      </c>
      <c r="L159" s="251">
        <v>5495</v>
      </c>
      <c r="M159" s="250">
        <f t="shared" si="21"/>
        <v>0.19435850773430391</v>
      </c>
      <c r="N159" s="315"/>
      <c r="O159" s="328">
        <v>3304</v>
      </c>
      <c r="P159" s="251">
        <v>17191</v>
      </c>
      <c r="Q159" s="250">
        <f t="shared" si="22"/>
        <v>0.19219358966901284</v>
      </c>
      <c r="R159" s="321"/>
    </row>
    <row r="160" spans="1:18" s="117" customFormat="1" ht="12.75" x14ac:dyDescent="0.2">
      <c r="A160" s="323"/>
      <c r="B160" s="324" t="s">
        <v>329</v>
      </c>
      <c r="C160" s="314">
        <v>3238</v>
      </c>
      <c r="D160" s="251">
        <v>10517</v>
      </c>
      <c r="E160" s="250">
        <f t="shared" si="19"/>
        <v>0.30788247599125224</v>
      </c>
      <c r="F160" s="315"/>
      <c r="G160" s="328">
        <v>367</v>
      </c>
      <c r="H160" s="251">
        <v>1179</v>
      </c>
      <c r="I160" s="250">
        <f t="shared" si="20"/>
        <v>0.31128074639525022</v>
      </c>
      <c r="J160" s="315"/>
      <c r="K160" s="328">
        <v>1641</v>
      </c>
      <c r="L160" s="251">
        <v>5495</v>
      </c>
      <c r="M160" s="250">
        <f t="shared" si="21"/>
        <v>0.2986351228389445</v>
      </c>
      <c r="N160" s="315"/>
      <c r="O160" s="328">
        <v>5246</v>
      </c>
      <c r="P160" s="251">
        <v>17191</v>
      </c>
      <c r="Q160" s="250">
        <f t="shared" si="22"/>
        <v>0.30515967657495202</v>
      </c>
      <c r="R160" s="321"/>
    </row>
    <row r="161" spans="1:18" s="117" customFormat="1" ht="12.75" x14ac:dyDescent="0.2">
      <c r="A161" s="323"/>
      <c r="B161" s="324" t="s">
        <v>531</v>
      </c>
      <c r="C161" s="314">
        <v>2316</v>
      </c>
      <c r="D161" s="251">
        <v>10517</v>
      </c>
      <c r="E161" s="250">
        <f t="shared" si="19"/>
        <v>0.22021489017780735</v>
      </c>
      <c r="F161" s="315"/>
      <c r="G161" s="328">
        <v>227</v>
      </c>
      <c r="H161" s="251">
        <v>1179</v>
      </c>
      <c r="I161" s="250">
        <f t="shared" si="20"/>
        <v>0.19253604749787956</v>
      </c>
      <c r="J161" s="315"/>
      <c r="K161" s="328">
        <v>1085</v>
      </c>
      <c r="L161" s="251">
        <v>5495</v>
      </c>
      <c r="M161" s="250">
        <f t="shared" si="21"/>
        <v>0.19745222929936307</v>
      </c>
      <c r="N161" s="315"/>
      <c r="O161" s="328">
        <v>3628</v>
      </c>
      <c r="P161" s="251">
        <v>17191</v>
      </c>
      <c r="Q161" s="250">
        <f t="shared" si="22"/>
        <v>0.21104066081088943</v>
      </c>
      <c r="R161" s="321"/>
    </row>
    <row r="162" spans="1:18" s="117" customFormat="1" ht="12.75" x14ac:dyDescent="0.2">
      <c r="A162" s="102" t="s">
        <v>337</v>
      </c>
      <c r="B162" s="138" t="s">
        <v>326</v>
      </c>
      <c r="C162" s="283">
        <v>688</v>
      </c>
      <c r="D162" s="121">
        <v>10770</v>
      </c>
      <c r="E162" s="250">
        <f t="shared" si="19"/>
        <v>6.3881151346332404E-2</v>
      </c>
      <c r="F162" s="316"/>
      <c r="G162" s="327">
        <v>81</v>
      </c>
      <c r="H162" s="121">
        <v>1209</v>
      </c>
      <c r="I162" s="250">
        <f t="shared" si="20"/>
        <v>6.699751861042183E-2</v>
      </c>
      <c r="J162" s="316"/>
      <c r="K162" s="327">
        <v>427</v>
      </c>
      <c r="L162" s="121">
        <v>5591</v>
      </c>
      <c r="M162" s="250">
        <f t="shared" si="21"/>
        <v>7.6372741906635663E-2</v>
      </c>
      <c r="N162" s="316"/>
      <c r="O162" s="327">
        <v>1196</v>
      </c>
      <c r="P162" s="121">
        <v>17570</v>
      </c>
      <c r="Q162" s="250">
        <f t="shared" si="22"/>
        <v>6.8070574843483209E-2</v>
      </c>
      <c r="R162" s="320"/>
    </row>
    <row r="163" spans="1:18" s="117" customFormat="1" ht="12.75" x14ac:dyDescent="0.2">
      <c r="A163" s="102"/>
      <c r="B163" s="138" t="s">
        <v>327</v>
      </c>
      <c r="C163" s="283">
        <v>2382</v>
      </c>
      <c r="D163" s="121">
        <v>10770</v>
      </c>
      <c r="E163" s="250">
        <f t="shared" si="19"/>
        <v>0.2211699164345404</v>
      </c>
      <c r="F163" s="316"/>
      <c r="G163" s="327">
        <v>288</v>
      </c>
      <c r="H163" s="121">
        <v>1209</v>
      </c>
      <c r="I163" s="250">
        <f t="shared" si="20"/>
        <v>0.23821339950372208</v>
      </c>
      <c r="J163" s="316"/>
      <c r="K163" s="327">
        <v>1277</v>
      </c>
      <c r="L163" s="121">
        <v>5591</v>
      </c>
      <c r="M163" s="250">
        <f t="shared" si="21"/>
        <v>0.22840279019853335</v>
      </c>
      <c r="N163" s="316"/>
      <c r="O163" s="327">
        <v>3947</v>
      </c>
      <c r="P163" s="121">
        <v>17570</v>
      </c>
      <c r="Q163" s="250">
        <f t="shared" si="22"/>
        <v>0.22464428002276607</v>
      </c>
      <c r="R163" s="320"/>
    </row>
    <row r="164" spans="1:18" s="117" customFormat="1" ht="12.75" x14ac:dyDescent="0.2">
      <c r="A164" s="102"/>
      <c r="B164" s="138" t="s">
        <v>328</v>
      </c>
      <c r="C164" s="283">
        <v>2209</v>
      </c>
      <c r="D164" s="121">
        <v>10770</v>
      </c>
      <c r="E164" s="250">
        <f t="shared" si="19"/>
        <v>0.20510677808727948</v>
      </c>
      <c r="F164" s="316"/>
      <c r="G164" s="327">
        <v>264</v>
      </c>
      <c r="H164" s="121">
        <v>1209</v>
      </c>
      <c r="I164" s="250">
        <f t="shared" si="20"/>
        <v>0.21836228287841192</v>
      </c>
      <c r="J164" s="316"/>
      <c r="K164" s="327">
        <v>1193</v>
      </c>
      <c r="L164" s="121">
        <v>5591</v>
      </c>
      <c r="M164" s="250">
        <f t="shared" si="21"/>
        <v>0.213378644249687</v>
      </c>
      <c r="N164" s="316"/>
      <c r="O164" s="327">
        <v>3666</v>
      </c>
      <c r="P164" s="121">
        <v>17570</v>
      </c>
      <c r="Q164" s="250">
        <f t="shared" si="22"/>
        <v>0.20865110984632898</v>
      </c>
      <c r="R164" s="320"/>
    </row>
    <row r="165" spans="1:18" s="117" customFormat="1" ht="12.75" x14ac:dyDescent="0.2">
      <c r="A165" s="102"/>
      <c r="B165" s="138" t="s">
        <v>329</v>
      </c>
      <c r="C165" s="283">
        <v>3308</v>
      </c>
      <c r="D165" s="121">
        <v>10770</v>
      </c>
      <c r="E165" s="250">
        <f t="shared" si="19"/>
        <v>0.30714948932219127</v>
      </c>
      <c r="F165" s="316"/>
      <c r="G165" s="327">
        <v>367</v>
      </c>
      <c r="H165" s="121">
        <v>1209</v>
      </c>
      <c r="I165" s="250">
        <f t="shared" si="20"/>
        <v>0.30355665839536805</v>
      </c>
      <c r="J165" s="316"/>
      <c r="K165" s="327">
        <v>1666</v>
      </c>
      <c r="L165" s="121">
        <v>5591</v>
      </c>
      <c r="M165" s="250">
        <f t="shared" si="21"/>
        <v>0.29797889465211946</v>
      </c>
      <c r="N165" s="316"/>
      <c r="O165" s="327">
        <v>5341</v>
      </c>
      <c r="P165" s="121">
        <v>17570</v>
      </c>
      <c r="Q165" s="250">
        <f t="shared" si="22"/>
        <v>0.30398406374501991</v>
      </c>
      <c r="R165" s="320"/>
    </row>
    <row r="166" spans="1:18" s="117" customFormat="1" ht="12.75" x14ac:dyDescent="0.2">
      <c r="A166" s="102"/>
      <c r="B166" s="138" t="s">
        <v>531</v>
      </c>
      <c r="C166" s="283">
        <v>2183</v>
      </c>
      <c r="D166" s="121">
        <v>10770</v>
      </c>
      <c r="E166" s="250">
        <f t="shared" si="19"/>
        <v>0.20269266480965645</v>
      </c>
      <c r="F166" s="316"/>
      <c r="G166" s="327">
        <v>209</v>
      </c>
      <c r="H166" s="121">
        <v>1209</v>
      </c>
      <c r="I166" s="250">
        <f t="shared" si="20"/>
        <v>0.17287014061207609</v>
      </c>
      <c r="J166" s="316"/>
      <c r="K166" s="327">
        <v>1028</v>
      </c>
      <c r="L166" s="121">
        <v>5591</v>
      </c>
      <c r="M166" s="250">
        <f t="shared" si="21"/>
        <v>0.18386692899302451</v>
      </c>
      <c r="N166" s="316"/>
      <c r="O166" s="327">
        <v>3420</v>
      </c>
      <c r="P166" s="121">
        <v>17570</v>
      </c>
      <c r="Q166" s="250">
        <f t="shared" si="22"/>
        <v>0.19464997154240182</v>
      </c>
      <c r="R166" s="320"/>
    </row>
    <row r="167" spans="1:18" s="117" customFormat="1" ht="12.75" x14ac:dyDescent="0.2">
      <c r="A167" s="323" t="s">
        <v>299</v>
      </c>
      <c r="B167" s="324" t="s">
        <v>338</v>
      </c>
      <c r="C167" s="314">
        <v>707</v>
      </c>
      <c r="D167" s="251">
        <v>13308</v>
      </c>
      <c r="E167" s="250">
        <f t="shared" si="19"/>
        <v>5.3125939284640815E-2</v>
      </c>
      <c r="F167" s="315"/>
      <c r="G167" s="328">
        <v>101</v>
      </c>
      <c r="H167" s="251">
        <v>1477</v>
      </c>
      <c r="I167" s="250">
        <f t="shared" si="20"/>
        <v>6.8381855111712936E-2</v>
      </c>
      <c r="J167" s="315"/>
      <c r="K167" s="328">
        <v>493</v>
      </c>
      <c r="L167" s="251">
        <v>6581</v>
      </c>
      <c r="M167" s="250">
        <f t="shared" si="21"/>
        <v>7.4912627260294781E-2</v>
      </c>
      <c r="N167" s="315"/>
      <c r="O167" s="328">
        <v>1301</v>
      </c>
      <c r="P167" s="251">
        <v>21366</v>
      </c>
      <c r="Q167" s="250">
        <f t="shared" si="22"/>
        <v>6.0891135448843961E-2</v>
      </c>
      <c r="R167" s="321"/>
    </row>
    <row r="168" spans="1:18" s="117" customFormat="1" ht="12.75" x14ac:dyDescent="0.2">
      <c r="A168" s="323"/>
      <c r="B168" s="324" t="s">
        <v>339</v>
      </c>
      <c r="C168" s="314">
        <v>4972</v>
      </c>
      <c r="D168" s="251">
        <v>13308</v>
      </c>
      <c r="E168" s="250">
        <f t="shared" si="19"/>
        <v>0.37360985873159003</v>
      </c>
      <c r="F168" s="315"/>
      <c r="G168" s="328">
        <v>565</v>
      </c>
      <c r="H168" s="251">
        <v>1477</v>
      </c>
      <c r="I168" s="250">
        <f t="shared" si="20"/>
        <v>0.38253215978334459</v>
      </c>
      <c r="J168" s="315"/>
      <c r="K168" s="328">
        <v>2657</v>
      </c>
      <c r="L168" s="251">
        <v>6581</v>
      </c>
      <c r="M168" s="250">
        <f t="shared" si="21"/>
        <v>0.40373803373347517</v>
      </c>
      <c r="N168" s="315"/>
      <c r="O168" s="328">
        <v>8194</v>
      </c>
      <c r="P168" s="251">
        <v>21366</v>
      </c>
      <c r="Q168" s="250">
        <f t="shared" si="22"/>
        <v>0.38350650566320321</v>
      </c>
      <c r="R168" s="321"/>
    </row>
    <row r="169" spans="1:18" s="117" customFormat="1" ht="12.75" x14ac:dyDescent="0.2">
      <c r="A169" s="323"/>
      <c r="B169" s="324" t="s">
        <v>340</v>
      </c>
      <c r="C169" s="314">
        <v>7629</v>
      </c>
      <c r="D169" s="251">
        <v>13308</v>
      </c>
      <c r="E169" s="250">
        <f t="shared" si="19"/>
        <v>0.57326420198376915</v>
      </c>
      <c r="F169" s="315"/>
      <c r="G169" s="328">
        <v>811</v>
      </c>
      <c r="H169" s="251">
        <v>1477</v>
      </c>
      <c r="I169" s="250">
        <f t="shared" si="20"/>
        <v>0.54908598510494244</v>
      </c>
      <c r="J169" s="315"/>
      <c r="K169" s="328">
        <v>3431</v>
      </c>
      <c r="L169" s="251">
        <v>6581</v>
      </c>
      <c r="M169" s="250">
        <f t="shared" si="21"/>
        <v>0.52134933900623004</v>
      </c>
      <c r="N169" s="315"/>
      <c r="O169" s="328">
        <v>11871</v>
      </c>
      <c r="P169" s="251">
        <v>21366</v>
      </c>
      <c r="Q169" s="250">
        <f t="shared" si="22"/>
        <v>0.55560235888795284</v>
      </c>
      <c r="R169" s="321"/>
    </row>
    <row r="170" spans="1:18" s="117" customFormat="1" ht="12.75" x14ac:dyDescent="0.2">
      <c r="A170" s="102" t="s">
        <v>299</v>
      </c>
      <c r="B170" s="138" t="s">
        <v>341</v>
      </c>
      <c r="C170" s="283">
        <v>156</v>
      </c>
      <c r="D170" s="121">
        <v>5684</v>
      </c>
      <c r="E170" s="250">
        <f t="shared" si="19"/>
        <v>2.7445460942997889E-2</v>
      </c>
      <c r="F170" s="316"/>
      <c r="G170" s="327">
        <v>17</v>
      </c>
      <c r="H170" s="121">
        <v>648</v>
      </c>
      <c r="I170" s="250">
        <f t="shared" si="20"/>
        <v>2.6234567901234566E-2</v>
      </c>
      <c r="J170" s="316"/>
      <c r="K170" s="327">
        <v>112</v>
      </c>
      <c r="L170" s="121">
        <v>2978</v>
      </c>
      <c r="M170" s="250">
        <f t="shared" si="21"/>
        <v>3.760913364674278E-2</v>
      </c>
      <c r="N170" s="316"/>
      <c r="O170" s="327">
        <v>285</v>
      </c>
      <c r="P170" s="121">
        <v>9310</v>
      </c>
      <c r="Q170" s="250">
        <f t="shared" si="22"/>
        <v>3.0612244897959183E-2</v>
      </c>
      <c r="R170" s="320"/>
    </row>
    <row r="171" spans="1:18" s="117" customFormat="1" ht="12.75" x14ac:dyDescent="0.2">
      <c r="A171" s="102"/>
      <c r="B171" s="138" t="s">
        <v>342</v>
      </c>
      <c r="C171" s="283">
        <v>181</v>
      </c>
      <c r="D171" s="121">
        <v>5684</v>
      </c>
      <c r="E171" s="250">
        <f t="shared" si="19"/>
        <v>3.1843771991555241E-2</v>
      </c>
      <c r="F171" s="316"/>
      <c r="G171" s="327">
        <v>28</v>
      </c>
      <c r="H171" s="121">
        <v>648</v>
      </c>
      <c r="I171" s="250">
        <f t="shared" si="20"/>
        <v>4.3209876543209874E-2</v>
      </c>
      <c r="J171" s="316"/>
      <c r="K171" s="327">
        <v>152</v>
      </c>
      <c r="L171" s="121">
        <v>2978</v>
      </c>
      <c r="M171" s="250">
        <f t="shared" si="21"/>
        <v>5.104096709200806E-2</v>
      </c>
      <c r="N171" s="316"/>
      <c r="O171" s="327">
        <v>361</v>
      </c>
      <c r="P171" s="121">
        <v>9310</v>
      </c>
      <c r="Q171" s="250">
        <f t="shared" si="22"/>
        <v>3.8775510204081633E-2</v>
      </c>
      <c r="R171" s="320"/>
    </row>
    <row r="172" spans="1:18" s="117" customFormat="1" ht="12.75" x14ac:dyDescent="0.2">
      <c r="A172" s="102"/>
      <c r="B172" s="138" t="s">
        <v>343</v>
      </c>
      <c r="C172" s="283">
        <v>232</v>
      </c>
      <c r="D172" s="121">
        <v>5684</v>
      </c>
      <c r="E172" s="250">
        <f t="shared" si="19"/>
        <v>4.0816326530612242E-2</v>
      </c>
      <c r="F172" s="316"/>
      <c r="G172" s="327">
        <v>31</v>
      </c>
      <c r="H172" s="121">
        <v>648</v>
      </c>
      <c r="I172" s="250">
        <f t="shared" si="20"/>
        <v>4.7839506172839504E-2</v>
      </c>
      <c r="J172" s="316"/>
      <c r="K172" s="327">
        <v>153</v>
      </c>
      <c r="L172" s="121">
        <v>2978</v>
      </c>
      <c r="M172" s="250">
        <f t="shared" si="21"/>
        <v>5.137676292813969E-2</v>
      </c>
      <c r="N172" s="316"/>
      <c r="O172" s="327">
        <v>416</v>
      </c>
      <c r="P172" s="121">
        <v>9310</v>
      </c>
      <c r="Q172" s="250">
        <f t="shared" si="22"/>
        <v>4.4683136412459717E-2</v>
      </c>
      <c r="R172" s="320"/>
    </row>
    <row r="173" spans="1:18" s="117" customFormat="1" ht="12.75" x14ac:dyDescent="0.2">
      <c r="A173" s="102"/>
      <c r="B173" s="138" t="s">
        <v>344</v>
      </c>
      <c r="C173" s="283">
        <v>146</v>
      </c>
      <c r="D173" s="121">
        <v>5684</v>
      </c>
      <c r="E173" s="250">
        <f t="shared" si="19"/>
        <v>2.5686136523574946E-2</v>
      </c>
      <c r="F173" s="316"/>
      <c r="G173" s="327">
        <v>18</v>
      </c>
      <c r="H173" s="121">
        <v>648</v>
      </c>
      <c r="I173" s="250">
        <f t="shared" si="20"/>
        <v>2.7777777777777776E-2</v>
      </c>
      <c r="J173" s="316"/>
      <c r="K173" s="327">
        <v>74</v>
      </c>
      <c r="L173" s="121">
        <v>2978</v>
      </c>
      <c r="M173" s="250">
        <f t="shared" si="21"/>
        <v>2.4848891873740765E-2</v>
      </c>
      <c r="N173" s="316"/>
      <c r="O173" s="327">
        <v>238</v>
      </c>
      <c r="P173" s="121">
        <v>9310</v>
      </c>
      <c r="Q173" s="250">
        <f t="shared" si="22"/>
        <v>2.5563909774436091E-2</v>
      </c>
      <c r="R173" s="320"/>
    </row>
    <row r="174" spans="1:18" s="117" customFormat="1" ht="12.75" x14ac:dyDescent="0.2">
      <c r="A174" s="102"/>
      <c r="B174" s="138" t="s">
        <v>345</v>
      </c>
      <c r="C174" s="283">
        <v>142</v>
      </c>
      <c r="D174" s="121">
        <v>5684</v>
      </c>
      <c r="E174" s="250">
        <f t="shared" si="19"/>
        <v>2.4982406755805771E-2</v>
      </c>
      <c r="F174" s="316"/>
      <c r="G174" s="327">
        <v>18</v>
      </c>
      <c r="H174" s="121">
        <v>648</v>
      </c>
      <c r="I174" s="250">
        <f t="shared" si="20"/>
        <v>2.7777777777777776E-2</v>
      </c>
      <c r="J174" s="316"/>
      <c r="K174" s="327">
        <v>70</v>
      </c>
      <c r="L174" s="121">
        <v>2978</v>
      </c>
      <c r="M174" s="250">
        <f t="shared" si="21"/>
        <v>2.3505708529214239E-2</v>
      </c>
      <c r="N174" s="316"/>
      <c r="O174" s="327">
        <v>230</v>
      </c>
      <c r="P174" s="121">
        <v>9310</v>
      </c>
      <c r="Q174" s="250">
        <f t="shared" si="22"/>
        <v>2.4704618689581095E-2</v>
      </c>
      <c r="R174" s="320"/>
    </row>
    <row r="175" spans="1:18" s="117" customFormat="1" ht="12.75" x14ac:dyDescent="0.2">
      <c r="A175" s="102"/>
      <c r="B175" s="138" t="s">
        <v>346</v>
      </c>
      <c r="C175" s="283">
        <v>4827</v>
      </c>
      <c r="D175" s="121">
        <v>5684</v>
      </c>
      <c r="E175" s="250">
        <f t="shared" si="19"/>
        <v>0.84922589725545394</v>
      </c>
      <c r="F175" s="316"/>
      <c r="G175" s="327">
        <v>536</v>
      </c>
      <c r="H175" s="121">
        <v>648</v>
      </c>
      <c r="I175" s="250">
        <f t="shared" si="20"/>
        <v>0.8271604938271605</v>
      </c>
      <c r="J175" s="316"/>
      <c r="K175" s="327">
        <v>2417</v>
      </c>
      <c r="L175" s="121">
        <v>2978</v>
      </c>
      <c r="M175" s="250">
        <f t="shared" si="21"/>
        <v>0.81161853593015443</v>
      </c>
      <c r="N175" s="316"/>
      <c r="O175" s="327">
        <v>7780</v>
      </c>
      <c r="P175" s="121">
        <v>9310</v>
      </c>
      <c r="Q175" s="250">
        <f t="shared" si="22"/>
        <v>0.83566058002148225</v>
      </c>
      <c r="R175" s="320"/>
    </row>
    <row r="176" spans="1:18" s="117" customFormat="1" ht="12.75" x14ac:dyDescent="0.2">
      <c r="A176" s="323" t="s">
        <v>356</v>
      </c>
      <c r="B176" s="324" t="s">
        <v>320</v>
      </c>
      <c r="C176" s="314">
        <v>8019</v>
      </c>
      <c r="D176" s="251">
        <v>11491</v>
      </c>
      <c r="E176" s="250">
        <f t="shared" ref="E176:E179" si="23">C176/D176</f>
        <v>0.69785049168914803</v>
      </c>
      <c r="F176" s="315"/>
      <c r="G176" s="328">
        <v>854</v>
      </c>
      <c r="H176" s="251">
        <v>1301</v>
      </c>
      <c r="I176" s="250">
        <f t="shared" si="20"/>
        <v>0.65641813989239051</v>
      </c>
      <c r="J176" s="315"/>
      <c r="K176" s="328">
        <v>3412</v>
      </c>
      <c r="L176" s="251">
        <v>5902</v>
      </c>
      <c r="M176" s="250">
        <f t="shared" si="21"/>
        <v>0.57810911555404942</v>
      </c>
      <c r="N176" s="315"/>
      <c r="O176" s="328">
        <v>12285</v>
      </c>
      <c r="P176" s="251">
        <v>18694</v>
      </c>
      <c r="Q176" s="250">
        <f t="shared" si="22"/>
        <v>0.65716272600834491</v>
      </c>
      <c r="R176" s="321"/>
    </row>
    <row r="177" spans="1:18" s="117" customFormat="1" ht="12.75" x14ac:dyDescent="0.2">
      <c r="A177" s="323" t="s">
        <v>357</v>
      </c>
      <c r="B177" s="324" t="s">
        <v>321</v>
      </c>
      <c r="C177" s="314">
        <v>2416</v>
      </c>
      <c r="D177" s="251">
        <v>11491</v>
      </c>
      <c r="E177" s="250">
        <f t="shared" si="23"/>
        <v>0.21025150117483249</v>
      </c>
      <c r="F177" s="315"/>
      <c r="G177" s="328">
        <v>306</v>
      </c>
      <c r="H177" s="251">
        <v>1301</v>
      </c>
      <c r="I177" s="250">
        <f t="shared" si="20"/>
        <v>0.23520368946963874</v>
      </c>
      <c r="J177" s="315"/>
      <c r="K177" s="328">
        <v>1593</v>
      </c>
      <c r="L177" s="251">
        <v>5902</v>
      </c>
      <c r="M177" s="250">
        <f t="shared" si="21"/>
        <v>0.26990850559132495</v>
      </c>
      <c r="N177" s="315"/>
      <c r="O177" s="328">
        <v>4315</v>
      </c>
      <c r="P177" s="251">
        <v>18694</v>
      </c>
      <c r="Q177" s="250">
        <f t="shared" si="22"/>
        <v>0.23082272386862096</v>
      </c>
      <c r="R177" s="321"/>
    </row>
    <row r="178" spans="1:18" s="117" customFormat="1" ht="12.75" x14ac:dyDescent="0.2">
      <c r="A178" s="323"/>
      <c r="B178" s="324" t="s">
        <v>322</v>
      </c>
      <c r="C178" s="314">
        <v>615</v>
      </c>
      <c r="D178" s="251">
        <v>11491</v>
      </c>
      <c r="E178" s="250">
        <f t="shared" si="23"/>
        <v>5.3520146201374991E-2</v>
      </c>
      <c r="F178" s="315"/>
      <c r="G178" s="328">
        <v>65</v>
      </c>
      <c r="H178" s="251">
        <v>1301</v>
      </c>
      <c r="I178" s="250">
        <f t="shared" si="20"/>
        <v>4.9961568024596462E-2</v>
      </c>
      <c r="J178" s="315"/>
      <c r="K178" s="328">
        <v>509</v>
      </c>
      <c r="L178" s="251">
        <v>5902</v>
      </c>
      <c r="M178" s="250">
        <f t="shared" si="21"/>
        <v>8.6241951880718398E-2</v>
      </c>
      <c r="N178" s="315"/>
      <c r="O178" s="328">
        <v>1189</v>
      </c>
      <c r="P178" s="251">
        <v>18694</v>
      </c>
      <c r="Q178" s="250">
        <f t="shared" si="22"/>
        <v>6.3603295174922442E-2</v>
      </c>
      <c r="R178" s="321"/>
    </row>
    <row r="179" spans="1:18" s="117" customFormat="1" ht="12.75" x14ac:dyDescent="0.2">
      <c r="A179" s="323"/>
      <c r="B179" s="324" t="s">
        <v>323</v>
      </c>
      <c r="C179" s="314">
        <v>441</v>
      </c>
      <c r="D179" s="251">
        <v>11491</v>
      </c>
      <c r="E179" s="250">
        <f t="shared" si="23"/>
        <v>3.8377860934644507E-2</v>
      </c>
      <c r="F179" s="315"/>
      <c r="G179" s="328">
        <v>76</v>
      </c>
      <c r="H179" s="251">
        <v>1301</v>
      </c>
      <c r="I179" s="250">
        <f t="shared" si="20"/>
        <v>5.8416602613374329E-2</v>
      </c>
      <c r="J179" s="315"/>
      <c r="K179" s="328">
        <v>388</v>
      </c>
      <c r="L179" s="251">
        <v>5902</v>
      </c>
      <c r="M179" s="250">
        <f t="shared" si="21"/>
        <v>6.5740426973907154E-2</v>
      </c>
      <c r="N179" s="315"/>
      <c r="O179" s="328">
        <v>905</v>
      </c>
      <c r="P179" s="251">
        <v>18694</v>
      </c>
      <c r="Q179" s="250">
        <f t="shared" si="22"/>
        <v>4.8411254948111694E-2</v>
      </c>
      <c r="R179" s="321"/>
    </row>
    <row r="180" spans="1:18" s="117" customFormat="1" ht="12.75" x14ac:dyDescent="0.2">
      <c r="A180" s="102" t="s">
        <v>361</v>
      </c>
      <c r="B180" s="138" t="s">
        <v>320</v>
      </c>
      <c r="C180" s="283">
        <v>5301</v>
      </c>
      <c r="D180" s="121">
        <v>7792</v>
      </c>
      <c r="E180" s="250">
        <f t="shared" ref="E180:E187" si="24">C180/D180</f>
        <v>0.68031314168377821</v>
      </c>
      <c r="F180" s="316"/>
      <c r="G180" s="327">
        <v>564</v>
      </c>
      <c r="H180" s="121">
        <v>945</v>
      </c>
      <c r="I180" s="250">
        <f t="shared" si="20"/>
        <v>0.59682539682539681</v>
      </c>
      <c r="J180" s="316"/>
      <c r="K180" s="327">
        <v>1941</v>
      </c>
      <c r="L180" s="121">
        <v>4230</v>
      </c>
      <c r="M180" s="250">
        <f t="shared" si="21"/>
        <v>0.45886524822695035</v>
      </c>
      <c r="N180" s="316"/>
      <c r="O180" s="327">
        <v>7806</v>
      </c>
      <c r="P180" s="121">
        <v>12967</v>
      </c>
      <c r="Q180" s="250">
        <f t="shared" si="22"/>
        <v>0.60198966607542226</v>
      </c>
      <c r="R180" s="320"/>
    </row>
    <row r="181" spans="1:18" s="117" customFormat="1" ht="12.75" x14ac:dyDescent="0.2">
      <c r="A181" s="102"/>
      <c r="B181" s="138" t="s">
        <v>321</v>
      </c>
      <c r="C181" s="283">
        <v>1057</v>
      </c>
      <c r="D181" s="121">
        <v>7792</v>
      </c>
      <c r="E181" s="250">
        <f t="shared" si="24"/>
        <v>0.13565195071868583</v>
      </c>
      <c r="F181" s="316"/>
      <c r="G181" s="327">
        <v>150</v>
      </c>
      <c r="H181" s="121">
        <v>945</v>
      </c>
      <c r="I181" s="250">
        <f t="shared" si="20"/>
        <v>0.15873015873015872</v>
      </c>
      <c r="J181" s="316"/>
      <c r="K181" s="327">
        <v>698</v>
      </c>
      <c r="L181" s="121">
        <v>4230</v>
      </c>
      <c r="M181" s="250">
        <f t="shared" si="21"/>
        <v>0.16501182033096926</v>
      </c>
      <c r="N181" s="316"/>
      <c r="O181" s="327">
        <v>1905</v>
      </c>
      <c r="P181" s="121">
        <v>12967</v>
      </c>
      <c r="Q181" s="250">
        <f t="shared" si="22"/>
        <v>0.14691139045268758</v>
      </c>
      <c r="R181" s="320"/>
    </row>
    <row r="182" spans="1:18" s="117" customFormat="1" ht="12.75" x14ac:dyDescent="0.2">
      <c r="A182" s="102"/>
      <c r="B182" s="138" t="s">
        <v>322</v>
      </c>
      <c r="C182" s="283">
        <v>580</v>
      </c>
      <c r="D182" s="121">
        <v>7792</v>
      </c>
      <c r="E182" s="250">
        <f t="shared" si="24"/>
        <v>7.4435318275154011E-2</v>
      </c>
      <c r="F182" s="316"/>
      <c r="G182" s="327">
        <v>94</v>
      </c>
      <c r="H182" s="121">
        <v>945</v>
      </c>
      <c r="I182" s="250">
        <f t="shared" si="20"/>
        <v>9.9470899470899474E-2</v>
      </c>
      <c r="J182" s="316"/>
      <c r="K182" s="327">
        <v>546</v>
      </c>
      <c r="L182" s="121">
        <v>4230</v>
      </c>
      <c r="M182" s="250">
        <f t="shared" si="21"/>
        <v>0.12907801418439716</v>
      </c>
      <c r="N182" s="316"/>
      <c r="O182" s="327">
        <v>1220</v>
      </c>
      <c r="P182" s="121">
        <v>12967</v>
      </c>
      <c r="Q182" s="250">
        <f t="shared" si="22"/>
        <v>9.4084984961826171E-2</v>
      </c>
      <c r="R182" s="320"/>
    </row>
    <row r="183" spans="1:18" s="117" customFormat="1" ht="12.75" x14ac:dyDescent="0.2">
      <c r="A183" s="102"/>
      <c r="B183" s="138" t="s">
        <v>323</v>
      </c>
      <c r="C183" s="283">
        <v>854</v>
      </c>
      <c r="D183" s="121">
        <v>7792</v>
      </c>
      <c r="E183" s="250">
        <f t="shared" si="24"/>
        <v>0.10959958932238192</v>
      </c>
      <c r="F183" s="316"/>
      <c r="G183" s="327">
        <v>137</v>
      </c>
      <c r="H183" s="121">
        <v>945</v>
      </c>
      <c r="I183" s="250">
        <f t="shared" si="20"/>
        <v>0.14497354497354498</v>
      </c>
      <c r="J183" s="316"/>
      <c r="K183" s="327">
        <v>1045</v>
      </c>
      <c r="L183" s="121">
        <v>4230</v>
      </c>
      <c r="M183" s="250">
        <f t="shared" si="21"/>
        <v>0.24704491725768321</v>
      </c>
      <c r="N183" s="316"/>
      <c r="O183" s="327">
        <v>2036</v>
      </c>
      <c r="P183" s="121">
        <v>12967</v>
      </c>
      <c r="Q183" s="250">
        <f t="shared" si="22"/>
        <v>0.157013958510064</v>
      </c>
      <c r="R183" s="320"/>
    </row>
    <row r="184" spans="1:18" s="117" customFormat="1" ht="12.75" x14ac:dyDescent="0.2">
      <c r="A184" s="323" t="s">
        <v>363</v>
      </c>
      <c r="B184" s="324" t="s">
        <v>320</v>
      </c>
      <c r="C184" s="314">
        <v>8561</v>
      </c>
      <c r="D184" s="251">
        <v>11726</v>
      </c>
      <c r="E184" s="250">
        <f t="shared" si="24"/>
        <v>0.73008698618454715</v>
      </c>
      <c r="F184" s="315"/>
      <c r="G184" s="328">
        <v>958</v>
      </c>
      <c r="H184" s="251">
        <v>1310</v>
      </c>
      <c r="I184" s="250">
        <f t="shared" si="20"/>
        <v>0.73129770992366416</v>
      </c>
      <c r="J184" s="315"/>
      <c r="K184" s="328">
        <v>4122</v>
      </c>
      <c r="L184" s="251">
        <v>5993</v>
      </c>
      <c r="M184" s="250">
        <f t="shared" si="21"/>
        <v>0.68780243617553816</v>
      </c>
      <c r="N184" s="315"/>
      <c r="O184" s="328">
        <v>13641</v>
      </c>
      <c r="P184" s="251">
        <v>19029</v>
      </c>
      <c r="Q184" s="250">
        <f t="shared" si="22"/>
        <v>0.71685322402648588</v>
      </c>
      <c r="R184" s="321"/>
    </row>
    <row r="185" spans="1:18" s="117" customFormat="1" ht="12.75" x14ac:dyDescent="0.2">
      <c r="A185" s="323"/>
      <c r="B185" s="324" t="s">
        <v>321</v>
      </c>
      <c r="C185" s="314">
        <v>2194</v>
      </c>
      <c r="D185" s="251">
        <v>11726</v>
      </c>
      <c r="E185" s="250">
        <f t="shared" si="24"/>
        <v>0.1871055773494798</v>
      </c>
      <c r="F185" s="315"/>
      <c r="G185" s="328">
        <v>238</v>
      </c>
      <c r="H185" s="251">
        <v>1310</v>
      </c>
      <c r="I185" s="250">
        <f t="shared" si="20"/>
        <v>0.18167938931297709</v>
      </c>
      <c r="J185" s="315"/>
      <c r="K185" s="328">
        <v>1242</v>
      </c>
      <c r="L185" s="251">
        <v>5993</v>
      </c>
      <c r="M185" s="250">
        <f t="shared" si="21"/>
        <v>0.20724178207909227</v>
      </c>
      <c r="N185" s="315"/>
      <c r="O185" s="328">
        <v>3674</v>
      </c>
      <c r="P185" s="251">
        <v>19029</v>
      </c>
      <c r="Q185" s="250">
        <f t="shared" si="22"/>
        <v>0.19307372957065533</v>
      </c>
      <c r="R185" s="321"/>
    </row>
    <row r="186" spans="1:18" s="117" customFormat="1" ht="12.75" x14ac:dyDescent="0.2">
      <c r="A186" s="323"/>
      <c r="B186" s="324" t="s">
        <v>322</v>
      </c>
      <c r="C186" s="314">
        <v>585</v>
      </c>
      <c r="D186" s="251">
        <v>11726</v>
      </c>
      <c r="E186" s="250">
        <f t="shared" si="24"/>
        <v>4.9889135254988913E-2</v>
      </c>
      <c r="F186" s="315"/>
      <c r="G186" s="328">
        <v>70</v>
      </c>
      <c r="H186" s="251">
        <v>1310</v>
      </c>
      <c r="I186" s="250">
        <f t="shared" ref="I186:I187" si="25">G186/H186</f>
        <v>5.3435114503816793E-2</v>
      </c>
      <c r="J186" s="315"/>
      <c r="K186" s="328">
        <v>361</v>
      </c>
      <c r="L186" s="251">
        <v>5993</v>
      </c>
      <c r="M186" s="250">
        <f t="shared" ref="M186:M187" si="26">K186/L186</f>
        <v>6.0236943100283664E-2</v>
      </c>
      <c r="N186" s="315"/>
      <c r="O186" s="328">
        <v>1016</v>
      </c>
      <c r="P186" s="251">
        <v>19029</v>
      </c>
      <c r="Q186" s="250">
        <f t="shared" ref="Q186:Q187" si="27">O186/P186</f>
        <v>5.3392190866572077E-2</v>
      </c>
      <c r="R186" s="321"/>
    </row>
    <row r="187" spans="1:18" s="117" customFormat="1" ht="12.75" x14ac:dyDescent="0.2">
      <c r="A187" s="325"/>
      <c r="B187" s="326" t="s">
        <v>323</v>
      </c>
      <c r="C187" s="317">
        <v>386</v>
      </c>
      <c r="D187" s="318">
        <v>11726</v>
      </c>
      <c r="E187" s="287">
        <f t="shared" si="24"/>
        <v>3.2918301210984137E-2</v>
      </c>
      <c r="F187" s="319"/>
      <c r="G187" s="330">
        <v>44</v>
      </c>
      <c r="H187" s="318">
        <v>1310</v>
      </c>
      <c r="I187" s="287">
        <f t="shared" si="25"/>
        <v>3.3587786259541987E-2</v>
      </c>
      <c r="J187" s="319"/>
      <c r="K187" s="330">
        <v>268</v>
      </c>
      <c r="L187" s="318">
        <v>5993</v>
      </c>
      <c r="M187" s="287">
        <f t="shared" si="26"/>
        <v>4.4718838645085933E-2</v>
      </c>
      <c r="N187" s="319"/>
      <c r="O187" s="330">
        <v>698</v>
      </c>
      <c r="P187" s="318">
        <v>19029</v>
      </c>
      <c r="Q187" s="287">
        <f t="shared" si="27"/>
        <v>3.6680855536286722E-2</v>
      </c>
      <c r="R187" s="322"/>
    </row>
    <row r="188" spans="1:18" s="117" customFormat="1" ht="12.75" x14ac:dyDescent="0.2">
      <c r="B188" s="101"/>
      <c r="C188" s="113"/>
      <c r="D188" s="113"/>
      <c r="E188" s="249"/>
      <c r="F188" s="119"/>
      <c r="G188" s="113"/>
      <c r="H188" s="113"/>
      <c r="I188" s="250"/>
      <c r="J188" s="119"/>
      <c r="K188" s="113"/>
      <c r="L188" s="113"/>
      <c r="M188" s="250"/>
      <c r="N188" s="119"/>
      <c r="O188" s="113"/>
      <c r="P188" s="113"/>
      <c r="Q188" s="250"/>
    </row>
    <row r="189" spans="1:18" s="117" customFormat="1" ht="12.75" x14ac:dyDescent="0.2">
      <c r="B189" s="101"/>
      <c r="C189" s="113"/>
      <c r="D189" s="113"/>
      <c r="E189" s="249"/>
      <c r="F189" s="119"/>
      <c r="G189" s="113"/>
      <c r="H189" s="113"/>
      <c r="I189" s="250"/>
      <c r="J189" s="119"/>
      <c r="K189" s="113"/>
      <c r="L189" s="113"/>
      <c r="M189" s="250"/>
      <c r="N189" s="119"/>
      <c r="O189" s="113"/>
      <c r="P189" s="113"/>
      <c r="Q189" s="250"/>
    </row>
    <row r="190" spans="1:18" s="117" customFormat="1" ht="12.75" x14ac:dyDescent="0.2">
      <c r="A190" s="134" t="s">
        <v>324</v>
      </c>
      <c r="B190" s="135"/>
      <c r="C190" s="279"/>
      <c r="D190" s="280"/>
      <c r="E190" s="281"/>
      <c r="F190" s="357"/>
      <c r="G190" s="279"/>
      <c r="H190" s="280"/>
      <c r="I190" s="296"/>
      <c r="J190" s="292"/>
      <c r="K190" s="279"/>
      <c r="L190" s="280"/>
      <c r="M190" s="296"/>
      <c r="N190" s="292"/>
      <c r="O190" s="280"/>
      <c r="P190" s="280"/>
      <c r="Q190" s="296"/>
      <c r="R190" s="127"/>
    </row>
    <row r="191" spans="1:18" s="117" customFormat="1" ht="12.75" x14ac:dyDescent="0.2">
      <c r="A191" s="345" t="s">
        <v>2</v>
      </c>
      <c r="B191" s="346" t="s">
        <v>1</v>
      </c>
      <c r="C191" s="347" t="s">
        <v>72</v>
      </c>
      <c r="D191" s="348" t="s">
        <v>71</v>
      </c>
      <c r="E191" s="349" t="s">
        <v>73</v>
      </c>
      <c r="F191" s="358" t="s">
        <v>9</v>
      </c>
      <c r="G191" s="347" t="s">
        <v>72</v>
      </c>
      <c r="H191" s="348" t="s">
        <v>71</v>
      </c>
      <c r="I191" s="351" t="s">
        <v>73</v>
      </c>
      <c r="J191" s="350" t="s">
        <v>46</v>
      </c>
      <c r="K191" s="347" t="s">
        <v>72</v>
      </c>
      <c r="L191" s="348" t="s">
        <v>71</v>
      </c>
      <c r="M191" s="351" t="s">
        <v>73</v>
      </c>
      <c r="N191" s="350" t="s">
        <v>10</v>
      </c>
      <c r="O191" s="348" t="s">
        <v>72</v>
      </c>
      <c r="P191" s="348" t="s">
        <v>71</v>
      </c>
      <c r="Q191" s="351" t="s">
        <v>73</v>
      </c>
      <c r="R191" s="352" t="s">
        <v>47</v>
      </c>
    </row>
    <row r="192" spans="1:18" s="117" customFormat="1" ht="12.75" x14ac:dyDescent="0.2">
      <c r="A192" s="102" t="s">
        <v>373</v>
      </c>
      <c r="B192" s="138" t="s">
        <v>378</v>
      </c>
      <c r="C192" s="283">
        <v>10312</v>
      </c>
      <c r="D192" s="121">
        <v>13253</v>
      </c>
      <c r="E192" s="250">
        <f>C192/D192</f>
        <v>0.77808798007998192</v>
      </c>
      <c r="F192" s="118"/>
      <c r="G192" s="327">
        <v>1182</v>
      </c>
      <c r="H192" s="121">
        <v>1477</v>
      </c>
      <c r="I192" s="250">
        <f t="shared" ref="I192:I203" si="28">G192/H192</f>
        <v>0.80027081922816523</v>
      </c>
      <c r="J192" s="320"/>
      <c r="K192" s="327">
        <v>5052</v>
      </c>
      <c r="L192" s="121">
        <v>6580</v>
      </c>
      <c r="M192" s="250">
        <f t="shared" ref="M192:M203" si="29">K192/L192</f>
        <v>0.76778115501519761</v>
      </c>
      <c r="N192" s="320"/>
      <c r="O192" s="359">
        <v>16546</v>
      </c>
      <c r="P192" s="121">
        <v>21310</v>
      </c>
      <c r="Q192" s="250">
        <f t="shared" ref="Q192:Q203" si="30">O192/P192</f>
        <v>0.77644298451431248</v>
      </c>
      <c r="R192" s="320"/>
    </row>
    <row r="193" spans="1:18" s="117" customFormat="1" ht="12.75" x14ac:dyDescent="0.2">
      <c r="A193" s="102"/>
      <c r="B193" s="138" t="s">
        <v>374</v>
      </c>
      <c r="C193" s="283">
        <v>1754</v>
      </c>
      <c r="D193" s="121">
        <v>13253</v>
      </c>
      <c r="E193" s="250">
        <f t="shared" ref="E193:E203" si="31">C193/D193</f>
        <v>0.13234739304308457</v>
      </c>
      <c r="F193" s="118"/>
      <c r="G193" s="327">
        <v>198</v>
      </c>
      <c r="H193" s="121">
        <v>1477</v>
      </c>
      <c r="I193" s="250">
        <f t="shared" si="28"/>
        <v>0.13405551794177387</v>
      </c>
      <c r="J193" s="320"/>
      <c r="K193" s="327">
        <v>1122</v>
      </c>
      <c r="L193" s="121">
        <v>6580</v>
      </c>
      <c r="M193" s="250">
        <f t="shared" si="29"/>
        <v>0.17051671732522797</v>
      </c>
      <c r="N193" s="320"/>
      <c r="O193" s="359">
        <v>3074</v>
      </c>
      <c r="P193" s="121">
        <v>21310</v>
      </c>
      <c r="Q193" s="250">
        <f t="shared" si="30"/>
        <v>0.14425152510558423</v>
      </c>
      <c r="R193" s="320"/>
    </row>
    <row r="194" spans="1:18" s="117" customFormat="1" ht="12.75" x14ac:dyDescent="0.2">
      <c r="A194" s="102"/>
      <c r="B194" s="138" t="s">
        <v>375</v>
      </c>
      <c r="C194" s="283">
        <v>217</v>
      </c>
      <c r="D194" s="121">
        <v>13253</v>
      </c>
      <c r="E194" s="250">
        <f t="shared" si="31"/>
        <v>1.6373651248773862E-2</v>
      </c>
      <c r="F194" s="118"/>
      <c r="G194" s="327">
        <v>21</v>
      </c>
      <c r="H194" s="121">
        <v>1477</v>
      </c>
      <c r="I194" s="250">
        <f t="shared" si="28"/>
        <v>1.4218009478672985E-2</v>
      </c>
      <c r="J194" s="320"/>
      <c r="K194" s="327">
        <v>121</v>
      </c>
      <c r="L194" s="121">
        <v>6580</v>
      </c>
      <c r="M194" s="250">
        <f t="shared" si="29"/>
        <v>1.8389057750759878E-2</v>
      </c>
      <c r="N194" s="320"/>
      <c r="O194" s="359">
        <v>359</v>
      </c>
      <c r="P194" s="121">
        <v>21310</v>
      </c>
      <c r="Q194" s="250">
        <f t="shared" si="30"/>
        <v>1.684655091506335E-2</v>
      </c>
      <c r="R194" s="320"/>
    </row>
    <row r="195" spans="1:18" s="117" customFormat="1" ht="12.75" x14ac:dyDescent="0.2">
      <c r="A195" s="102"/>
      <c r="B195" s="138" t="s">
        <v>376</v>
      </c>
      <c r="C195" s="283">
        <v>970</v>
      </c>
      <c r="D195" s="121">
        <v>13253</v>
      </c>
      <c r="E195" s="250">
        <f t="shared" si="31"/>
        <v>7.3190975628159669E-2</v>
      </c>
      <c r="F195" s="118"/>
      <c r="G195" s="327">
        <v>76</v>
      </c>
      <c r="H195" s="121">
        <v>1477</v>
      </c>
      <c r="I195" s="250">
        <f t="shared" si="28"/>
        <v>5.145565335138795E-2</v>
      </c>
      <c r="J195" s="320"/>
      <c r="K195" s="327">
        <v>285</v>
      </c>
      <c r="L195" s="121">
        <v>6580</v>
      </c>
      <c r="M195" s="250">
        <f t="shared" si="29"/>
        <v>4.3313069908814589E-2</v>
      </c>
      <c r="N195" s="320"/>
      <c r="O195" s="359">
        <v>1331</v>
      </c>
      <c r="P195" s="121">
        <v>21310</v>
      </c>
      <c r="Q195" s="250">
        <f t="shared" si="30"/>
        <v>6.2458939465039887E-2</v>
      </c>
      <c r="R195" s="320"/>
    </row>
    <row r="196" spans="1:18" s="117" customFormat="1" ht="12.75" x14ac:dyDescent="0.2">
      <c r="A196" s="323" t="s">
        <v>377</v>
      </c>
      <c r="B196" s="324" t="s">
        <v>378</v>
      </c>
      <c r="C196" s="251">
        <v>7007</v>
      </c>
      <c r="D196" s="251">
        <v>13109</v>
      </c>
      <c r="E196" s="250">
        <f t="shared" si="31"/>
        <v>0.53451826989091467</v>
      </c>
      <c r="F196" s="344"/>
      <c r="G196" s="314">
        <v>808</v>
      </c>
      <c r="H196" s="251">
        <v>1472</v>
      </c>
      <c r="I196" s="250">
        <f t="shared" si="28"/>
        <v>0.54891304347826086</v>
      </c>
      <c r="J196" s="315"/>
      <c r="K196" s="314">
        <v>3748</v>
      </c>
      <c r="L196" s="251">
        <v>6509</v>
      </c>
      <c r="M196" s="250">
        <f t="shared" si="29"/>
        <v>0.57581809801812878</v>
      </c>
      <c r="N196" s="315"/>
      <c r="O196" s="251">
        <v>11563</v>
      </c>
      <c r="P196" s="251">
        <v>21090</v>
      </c>
      <c r="Q196" s="250">
        <f t="shared" si="30"/>
        <v>0.54826932195353251</v>
      </c>
      <c r="R196" s="321"/>
    </row>
    <row r="197" spans="1:18" s="117" customFormat="1" x14ac:dyDescent="0.3">
      <c r="A197" s="323"/>
      <c r="B197" s="324" t="s">
        <v>374</v>
      </c>
      <c r="C197" s="251">
        <v>1729</v>
      </c>
      <c r="D197" s="251">
        <v>13109</v>
      </c>
      <c r="E197" s="250">
        <f t="shared" si="31"/>
        <v>0.13189411854451141</v>
      </c>
      <c r="F197" s="344"/>
      <c r="G197" s="314">
        <v>196</v>
      </c>
      <c r="H197" s="251">
        <v>1472</v>
      </c>
      <c r="I197" s="250">
        <f t="shared" si="28"/>
        <v>0.13315217391304349</v>
      </c>
      <c r="J197" s="315"/>
      <c r="K197" s="314">
        <v>989</v>
      </c>
      <c r="L197" s="251">
        <v>6509</v>
      </c>
      <c r="M197" s="250">
        <f t="shared" si="29"/>
        <v>0.1519434628975265</v>
      </c>
      <c r="N197" s="315"/>
      <c r="O197" s="251">
        <v>2914</v>
      </c>
      <c r="P197" s="251">
        <v>21090</v>
      </c>
      <c r="Q197" s="250">
        <f t="shared" si="30"/>
        <v>0.13816974869606449</v>
      </c>
      <c r="R197" s="321"/>
    </row>
    <row r="198" spans="1:18" s="117" customFormat="1" x14ac:dyDescent="0.3">
      <c r="A198" s="323"/>
      <c r="B198" s="324" t="s">
        <v>375</v>
      </c>
      <c r="C198" s="251">
        <v>614</v>
      </c>
      <c r="D198" s="251">
        <v>13109</v>
      </c>
      <c r="E198" s="250">
        <f t="shared" si="31"/>
        <v>4.6838050194522848E-2</v>
      </c>
      <c r="F198" s="344"/>
      <c r="G198" s="314">
        <v>73</v>
      </c>
      <c r="H198" s="251">
        <v>1472</v>
      </c>
      <c r="I198" s="250">
        <f t="shared" si="28"/>
        <v>4.9592391304347824E-2</v>
      </c>
      <c r="J198" s="315"/>
      <c r="K198" s="314">
        <v>309</v>
      </c>
      <c r="L198" s="251">
        <v>6509</v>
      </c>
      <c r="M198" s="250">
        <f t="shared" si="29"/>
        <v>4.7472730066062375E-2</v>
      </c>
      <c r="N198" s="315"/>
      <c r="O198" s="251">
        <v>996</v>
      </c>
      <c r="P198" s="251">
        <v>21090</v>
      </c>
      <c r="Q198" s="250">
        <f t="shared" si="30"/>
        <v>4.7226173541963012E-2</v>
      </c>
      <c r="R198" s="321"/>
    </row>
    <row r="199" spans="1:18" s="117" customFormat="1" x14ac:dyDescent="0.3">
      <c r="A199" s="323"/>
      <c r="B199" s="324" t="s">
        <v>532</v>
      </c>
      <c r="C199" s="251">
        <v>2422</v>
      </c>
      <c r="D199" s="251">
        <v>13109</v>
      </c>
      <c r="E199" s="250">
        <f t="shared" si="31"/>
        <v>0.18475856281943703</v>
      </c>
      <c r="F199" s="344"/>
      <c r="G199" s="314">
        <v>271</v>
      </c>
      <c r="H199" s="251">
        <v>1472</v>
      </c>
      <c r="I199" s="250">
        <f t="shared" si="28"/>
        <v>0.18410326086956522</v>
      </c>
      <c r="J199" s="315"/>
      <c r="K199" s="314">
        <v>1045</v>
      </c>
      <c r="L199" s="251">
        <v>6509</v>
      </c>
      <c r="M199" s="250">
        <f t="shared" si="29"/>
        <v>0.16054693501305883</v>
      </c>
      <c r="N199" s="315"/>
      <c r="O199" s="251">
        <v>3738</v>
      </c>
      <c r="P199" s="251">
        <v>21090</v>
      </c>
      <c r="Q199" s="250">
        <f t="shared" si="30"/>
        <v>0.17724039829302987</v>
      </c>
      <c r="R199" s="321"/>
    </row>
    <row r="200" spans="1:18" s="117" customFormat="1" x14ac:dyDescent="0.3">
      <c r="A200" s="323"/>
      <c r="B200" s="324" t="s">
        <v>376</v>
      </c>
      <c r="C200" s="251">
        <v>1337</v>
      </c>
      <c r="D200" s="251">
        <v>13109</v>
      </c>
      <c r="E200" s="250">
        <f t="shared" si="31"/>
        <v>0.10199099855061408</v>
      </c>
      <c r="F200" s="344"/>
      <c r="G200" s="314">
        <v>124</v>
      </c>
      <c r="H200" s="251">
        <v>1472</v>
      </c>
      <c r="I200" s="250">
        <f t="shared" si="28"/>
        <v>8.4239130434782608E-2</v>
      </c>
      <c r="J200" s="315"/>
      <c r="K200" s="314">
        <v>418</v>
      </c>
      <c r="L200" s="251">
        <v>6509</v>
      </c>
      <c r="M200" s="250">
        <f t="shared" si="29"/>
        <v>6.4218774005223536E-2</v>
      </c>
      <c r="N200" s="315"/>
      <c r="O200" s="251">
        <v>1879</v>
      </c>
      <c r="P200" s="251">
        <v>21090</v>
      </c>
      <c r="Q200" s="250">
        <f t="shared" si="30"/>
        <v>8.9094357515410144E-2</v>
      </c>
      <c r="R200" s="321"/>
    </row>
    <row r="201" spans="1:18" s="117" customFormat="1" x14ac:dyDescent="0.3">
      <c r="A201" s="102" t="s">
        <v>533</v>
      </c>
      <c r="B201" s="138" t="s">
        <v>379</v>
      </c>
      <c r="C201" s="113">
        <v>4314</v>
      </c>
      <c r="D201" s="113">
        <v>13166</v>
      </c>
      <c r="E201" s="250">
        <f t="shared" si="31"/>
        <v>0.3276621601093726</v>
      </c>
      <c r="F201" s="119"/>
      <c r="G201" s="284">
        <v>523</v>
      </c>
      <c r="H201" s="113">
        <v>1466</v>
      </c>
      <c r="I201" s="250">
        <f t="shared" si="28"/>
        <v>0.35675306957708047</v>
      </c>
      <c r="J201" s="316"/>
      <c r="K201" s="284">
        <v>2710</v>
      </c>
      <c r="L201" s="113">
        <v>6510</v>
      </c>
      <c r="M201" s="250">
        <f t="shared" si="29"/>
        <v>0.41628264208909371</v>
      </c>
      <c r="N201" s="316"/>
      <c r="O201" s="113">
        <v>7547</v>
      </c>
      <c r="P201" s="113">
        <v>21142</v>
      </c>
      <c r="Q201" s="250">
        <f t="shared" si="30"/>
        <v>0.35696717434490588</v>
      </c>
      <c r="R201" s="353"/>
    </row>
    <row r="202" spans="1:18" s="117" customFormat="1" x14ac:dyDescent="0.3">
      <c r="A202" s="102"/>
      <c r="B202" s="138" t="s">
        <v>380</v>
      </c>
      <c r="C202" s="113">
        <v>2124</v>
      </c>
      <c r="D202" s="113">
        <v>13166</v>
      </c>
      <c r="E202" s="250">
        <f t="shared" si="31"/>
        <v>0.16132462403159653</v>
      </c>
      <c r="F202" s="119"/>
      <c r="G202" s="284">
        <v>269</v>
      </c>
      <c r="H202" s="113">
        <v>1466</v>
      </c>
      <c r="I202" s="250">
        <f t="shared" si="28"/>
        <v>0.18349249658935879</v>
      </c>
      <c r="J202" s="316"/>
      <c r="K202" s="284">
        <v>1373</v>
      </c>
      <c r="L202" s="113">
        <v>6510</v>
      </c>
      <c r="M202" s="250">
        <f t="shared" si="29"/>
        <v>0.2109062980030722</v>
      </c>
      <c r="N202" s="316"/>
      <c r="O202" s="113">
        <v>3766</v>
      </c>
      <c r="P202" s="113">
        <v>21142</v>
      </c>
      <c r="Q202" s="250">
        <f t="shared" si="30"/>
        <v>0.17812884306120519</v>
      </c>
      <c r="R202" s="353"/>
    </row>
    <row r="203" spans="1:18" s="117" customFormat="1" x14ac:dyDescent="0.3">
      <c r="A203" s="102"/>
      <c r="B203" s="138" t="s">
        <v>381</v>
      </c>
      <c r="C203" s="113">
        <v>1360</v>
      </c>
      <c r="D203" s="113">
        <v>13166</v>
      </c>
      <c r="E203" s="250">
        <f t="shared" si="31"/>
        <v>0.10329636943642716</v>
      </c>
      <c r="F203" s="119"/>
      <c r="G203" s="284">
        <v>149</v>
      </c>
      <c r="H203" s="113">
        <v>1466</v>
      </c>
      <c r="I203" s="250">
        <f t="shared" si="28"/>
        <v>0.10163710777626193</v>
      </c>
      <c r="J203" s="316"/>
      <c r="K203" s="284">
        <v>624</v>
      </c>
      <c r="L203" s="113">
        <v>6510</v>
      </c>
      <c r="M203" s="250">
        <f t="shared" si="29"/>
        <v>9.5852534562211988E-2</v>
      </c>
      <c r="N203" s="316"/>
      <c r="O203" s="113">
        <v>2133</v>
      </c>
      <c r="P203" s="113">
        <v>21142</v>
      </c>
      <c r="Q203" s="250">
        <f t="shared" si="30"/>
        <v>0.10088922523886104</v>
      </c>
      <c r="R203" s="353"/>
    </row>
    <row r="204" spans="1:18" s="117" customFormat="1" x14ac:dyDescent="0.3">
      <c r="A204" s="288"/>
      <c r="B204" s="138" t="s">
        <v>383</v>
      </c>
      <c r="C204" s="113">
        <v>101</v>
      </c>
      <c r="D204" s="113">
        <v>13166</v>
      </c>
      <c r="E204" s="250">
        <f>C204/D204</f>
        <v>7.6712744949111351E-3</v>
      </c>
      <c r="F204" s="119"/>
      <c r="G204" s="284">
        <v>6</v>
      </c>
      <c r="H204" s="113">
        <v>1466</v>
      </c>
      <c r="I204" s="250">
        <f>G204/H204</f>
        <v>4.0927694406548429E-3</v>
      </c>
      <c r="J204" s="316"/>
      <c r="K204" s="284">
        <v>39</v>
      </c>
      <c r="L204" s="113">
        <v>6510</v>
      </c>
      <c r="M204" s="250">
        <f>K204/L204</f>
        <v>5.9907834101382493E-3</v>
      </c>
      <c r="N204" s="316"/>
      <c r="O204" s="113">
        <v>146</v>
      </c>
      <c r="P204" s="113">
        <v>21142</v>
      </c>
      <c r="Q204" s="250">
        <f>O204/P204</f>
        <v>6.9056853656229303E-3</v>
      </c>
      <c r="R204" s="353"/>
    </row>
    <row r="205" spans="1:18" s="117" customFormat="1" x14ac:dyDescent="0.3">
      <c r="A205" s="107"/>
      <c r="B205" s="139" t="s">
        <v>382</v>
      </c>
      <c r="C205" s="354">
        <v>5267</v>
      </c>
      <c r="D205" s="354">
        <v>13166</v>
      </c>
      <c r="E205" s="287">
        <f>C205/D205</f>
        <v>0.40004557192769252</v>
      </c>
      <c r="F205" s="355"/>
      <c r="G205" s="285">
        <v>519</v>
      </c>
      <c r="H205" s="354">
        <v>1466</v>
      </c>
      <c r="I205" s="287">
        <f>G205/H205</f>
        <v>0.35402455661664395</v>
      </c>
      <c r="J205" s="360"/>
      <c r="K205" s="285">
        <v>1764</v>
      </c>
      <c r="L205" s="354">
        <v>6510</v>
      </c>
      <c r="M205" s="287">
        <f>K205/L205</f>
        <v>0.2709677419354839</v>
      </c>
      <c r="N205" s="360"/>
      <c r="O205" s="354">
        <v>7550</v>
      </c>
      <c r="P205" s="354">
        <v>21142</v>
      </c>
      <c r="Q205" s="287">
        <f>O205/P205</f>
        <v>0.357109071989405</v>
      </c>
      <c r="R205" s="356"/>
    </row>
    <row r="206" spans="1:18" s="117" customFormat="1" x14ac:dyDescent="0.3">
      <c r="B206" s="101"/>
      <c r="C206" s="113"/>
      <c r="D206" s="113"/>
      <c r="E206" s="249"/>
      <c r="F206" s="119"/>
      <c r="G206" s="113"/>
      <c r="H206" s="113"/>
      <c r="I206" s="250"/>
      <c r="J206" s="119"/>
      <c r="K206" s="113"/>
      <c r="L206" s="113"/>
      <c r="M206" s="250"/>
      <c r="N206" s="119"/>
      <c r="O206" s="113"/>
      <c r="P206" s="113"/>
      <c r="Q206" s="250"/>
    </row>
    <row r="207" spans="1:18" s="117" customFormat="1" x14ac:dyDescent="0.3">
      <c r="B207" s="101"/>
      <c r="C207" s="113"/>
      <c r="D207" s="113"/>
      <c r="E207" s="249"/>
      <c r="F207" s="119"/>
      <c r="G207" s="113"/>
      <c r="H207" s="113"/>
      <c r="I207" s="250"/>
      <c r="J207" s="119"/>
      <c r="K207" s="113"/>
      <c r="L207" s="113"/>
      <c r="M207" s="250"/>
      <c r="N207" s="119"/>
      <c r="O207" s="113"/>
      <c r="P207" s="113"/>
      <c r="Q207" s="250"/>
    </row>
    <row r="208" spans="1:18" s="117" customFormat="1" x14ac:dyDescent="0.3">
      <c r="B208" s="101"/>
      <c r="C208" s="113"/>
      <c r="D208" s="113"/>
      <c r="E208" s="249"/>
      <c r="F208" s="119"/>
      <c r="G208" s="113"/>
      <c r="H208" s="113"/>
      <c r="I208" s="250"/>
      <c r="J208" s="119"/>
      <c r="K208" s="113"/>
      <c r="L208" s="113"/>
      <c r="M208" s="250"/>
      <c r="N208" s="119"/>
      <c r="O208" s="113"/>
      <c r="P208" s="113"/>
      <c r="Q208" s="250"/>
    </row>
    <row r="209" spans="1:18" s="117" customFormat="1" x14ac:dyDescent="0.3">
      <c r="A209" s="134" t="s">
        <v>324</v>
      </c>
      <c r="B209" s="269"/>
      <c r="C209" s="279"/>
      <c r="D209" s="280"/>
      <c r="E209" s="281"/>
      <c r="F209" s="292"/>
      <c r="G209" s="279"/>
      <c r="H209" s="280"/>
      <c r="I209" s="296"/>
      <c r="J209" s="292"/>
      <c r="K209" s="279"/>
      <c r="L209" s="280"/>
      <c r="M209" s="296"/>
      <c r="N209" s="292"/>
      <c r="O209" s="280"/>
      <c r="P209" s="280"/>
      <c r="Q209" s="296"/>
      <c r="R209" s="127"/>
    </row>
    <row r="210" spans="1:18" s="117" customFormat="1" x14ac:dyDescent="0.3">
      <c r="A210" s="331" t="s">
        <v>2</v>
      </c>
      <c r="B210" s="339" t="s">
        <v>1</v>
      </c>
      <c r="C210" s="333" t="s">
        <v>72</v>
      </c>
      <c r="D210" s="334" t="s">
        <v>71</v>
      </c>
      <c r="E210" s="335" t="s">
        <v>73</v>
      </c>
      <c r="F210" s="336" t="s">
        <v>9</v>
      </c>
      <c r="G210" s="333" t="s">
        <v>72</v>
      </c>
      <c r="H210" s="334" t="s">
        <v>71</v>
      </c>
      <c r="I210" s="337" t="s">
        <v>73</v>
      </c>
      <c r="J210" s="336" t="s">
        <v>308</v>
      </c>
      <c r="K210" s="333" t="s">
        <v>72</v>
      </c>
      <c r="L210" s="334" t="s">
        <v>71</v>
      </c>
      <c r="M210" s="337" t="s">
        <v>73</v>
      </c>
      <c r="N210" s="336" t="s">
        <v>10</v>
      </c>
      <c r="O210" s="334" t="s">
        <v>72</v>
      </c>
      <c r="P210" s="334" t="s">
        <v>71</v>
      </c>
      <c r="Q210" s="337" t="s">
        <v>73</v>
      </c>
      <c r="R210" s="338" t="s">
        <v>47</v>
      </c>
    </row>
    <row r="211" spans="1:18" s="117" customFormat="1" x14ac:dyDescent="0.3">
      <c r="A211" s="102" t="s">
        <v>371</v>
      </c>
      <c r="B211" s="103" t="s">
        <v>19</v>
      </c>
      <c r="C211" s="283">
        <v>4538</v>
      </c>
      <c r="D211" s="121">
        <v>12807</v>
      </c>
      <c r="E211" s="250">
        <f>C211/D211</f>
        <v>0.35433747169516672</v>
      </c>
      <c r="F211" s="320"/>
      <c r="G211" s="327">
        <v>467</v>
      </c>
      <c r="H211" s="121">
        <v>1435</v>
      </c>
      <c r="I211" s="250">
        <f t="shared" ref="I211:I218" si="32">G211/H211</f>
        <v>0.32543554006968639</v>
      </c>
      <c r="J211" s="320"/>
      <c r="K211" s="327">
        <v>2261</v>
      </c>
      <c r="L211" s="121">
        <v>6422</v>
      </c>
      <c r="M211" s="250">
        <f t="shared" ref="M211:M218" si="33">K211/L211</f>
        <v>0.35207100591715978</v>
      </c>
      <c r="N211" s="320"/>
      <c r="O211" s="359">
        <v>7266</v>
      </c>
      <c r="P211" s="121">
        <v>20664</v>
      </c>
      <c r="Q211" s="250">
        <f t="shared" ref="Q211:Q218" si="34">O211/P211</f>
        <v>0.3516260162601626</v>
      </c>
      <c r="R211" s="320"/>
    </row>
    <row r="212" spans="1:18" s="117" customFormat="1" x14ac:dyDescent="0.3">
      <c r="A212" s="102"/>
      <c r="B212" s="103" t="s">
        <v>384</v>
      </c>
      <c r="C212" s="283">
        <v>1246</v>
      </c>
      <c r="D212" s="121">
        <v>12807</v>
      </c>
      <c r="E212" s="250">
        <f t="shared" ref="E212:E218" si="35">C212/D212</f>
        <v>9.7290544233622239E-2</v>
      </c>
      <c r="F212" s="320"/>
      <c r="G212" s="327">
        <v>151</v>
      </c>
      <c r="H212" s="121">
        <v>1435</v>
      </c>
      <c r="I212" s="250">
        <f t="shared" si="32"/>
        <v>0.10522648083623694</v>
      </c>
      <c r="J212" s="320"/>
      <c r="K212" s="327">
        <v>643</v>
      </c>
      <c r="L212" s="121">
        <v>6422</v>
      </c>
      <c r="M212" s="250">
        <f t="shared" si="33"/>
        <v>0.10012457178449082</v>
      </c>
      <c r="N212" s="320"/>
      <c r="O212" s="359">
        <v>2040</v>
      </c>
      <c r="P212" s="121">
        <v>20664</v>
      </c>
      <c r="Q212" s="250">
        <f t="shared" si="34"/>
        <v>9.8722415795586521E-2</v>
      </c>
      <c r="R212" s="320"/>
    </row>
    <row r="213" spans="1:18" s="117" customFormat="1" x14ac:dyDescent="0.3">
      <c r="A213" s="102"/>
      <c r="B213" s="103" t="s">
        <v>385</v>
      </c>
      <c r="C213" s="283">
        <v>1806</v>
      </c>
      <c r="D213" s="121">
        <v>12807</v>
      </c>
      <c r="E213" s="250">
        <f t="shared" si="35"/>
        <v>0.14101663152963223</v>
      </c>
      <c r="F213" s="320"/>
      <c r="G213" s="327">
        <v>187</v>
      </c>
      <c r="H213" s="121">
        <v>1435</v>
      </c>
      <c r="I213" s="250">
        <f t="shared" si="32"/>
        <v>0.13031358885017422</v>
      </c>
      <c r="J213" s="320"/>
      <c r="K213" s="327">
        <v>811</v>
      </c>
      <c r="L213" s="121">
        <v>6422</v>
      </c>
      <c r="M213" s="250">
        <f t="shared" si="33"/>
        <v>0.12628464652756149</v>
      </c>
      <c r="N213" s="320"/>
      <c r="O213" s="359">
        <v>2804</v>
      </c>
      <c r="P213" s="121">
        <v>20664</v>
      </c>
      <c r="Q213" s="250">
        <f t="shared" si="34"/>
        <v>0.13569492837785521</v>
      </c>
      <c r="R213" s="320"/>
    </row>
    <row r="214" spans="1:18" s="117" customFormat="1" x14ac:dyDescent="0.3">
      <c r="A214" s="102"/>
      <c r="B214" s="103" t="s">
        <v>386</v>
      </c>
      <c r="C214" s="283">
        <v>1685</v>
      </c>
      <c r="D214" s="121">
        <v>12807</v>
      </c>
      <c r="E214" s="250">
        <f t="shared" si="35"/>
        <v>0.13156867338174436</v>
      </c>
      <c r="F214" s="320"/>
      <c r="G214" s="327">
        <v>188</v>
      </c>
      <c r="H214" s="121">
        <v>1435</v>
      </c>
      <c r="I214" s="250">
        <f t="shared" si="32"/>
        <v>0.13101045296167246</v>
      </c>
      <c r="J214" s="320"/>
      <c r="K214" s="327">
        <v>848</v>
      </c>
      <c r="L214" s="121">
        <v>6422</v>
      </c>
      <c r="M214" s="250">
        <f t="shared" si="33"/>
        <v>0.13204609156026159</v>
      </c>
      <c r="N214" s="320"/>
      <c r="O214" s="359">
        <v>2721</v>
      </c>
      <c r="P214" s="121">
        <v>20664</v>
      </c>
      <c r="Q214" s="250">
        <f t="shared" si="34"/>
        <v>0.13167828106852497</v>
      </c>
      <c r="R214" s="320"/>
    </row>
    <row r="215" spans="1:18" s="117" customFormat="1" x14ac:dyDescent="0.3">
      <c r="A215" s="288"/>
      <c r="B215" s="101" t="s">
        <v>387</v>
      </c>
      <c r="C215" s="284">
        <v>927</v>
      </c>
      <c r="D215" s="121">
        <v>12807</v>
      </c>
      <c r="E215" s="250">
        <f t="shared" si="35"/>
        <v>7.2382290934645113E-2</v>
      </c>
      <c r="F215" s="316"/>
      <c r="G215" s="284">
        <v>106</v>
      </c>
      <c r="H215" s="121">
        <v>1435</v>
      </c>
      <c r="I215" s="250">
        <f t="shared" si="32"/>
        <v>7.3867595818815329E-2</v>
      </c>
      <c r="J215" s="316"/>
      <c r="K215" s="284">
        <v>483</v>
      </c>
      <c r="L215" s="121">
        <v>6422</v>
      </c>
      <c r="M215" s="250">
        <f t="shared" si="33"/>
        <v>7.5210214886328244E-2</v>
      </c>
      <c r="N215" s="316"/>
      <c r="O215" s="113">
        <v>1516</v>
      </c>
      <c r="P215" s="121">
        <v>20664</v>
      </c>
      <c r="Q215" s="250">
        <f t="shared" si="34"/>
        <v>7.3364305071622143E-2</v>
      </c>
      <c r="R215" s="353"/>
    </row>
    <row r="216" spans="1:18" s="117" customFormat="1" x14ac:dyDescent="0.3">
      <c r="A216" s="288"/>
      <c r="B216" s="101" t="s">
        <v>388</v>
      </c>
      <c r="C216" s="284">
        <v>874</v>
      </c>
      <c r="D216" s="121">
        <v>12807</v>
      </c>
      <c r="E216" s="250">
        <f t="shared" si="35"/>
        <v>6.8243929101272735E-2</v>
      </c>
      <c r="F216" s="316"/>
      <c r="G216" s="284">
        <v>118</v>
      </c>
      <c r="H216" s="121">
        <v>1435</v>
      </c>
      <c r="I216" s="250">
        <f t="shared" si="32"/>
        <v>8.2229965156794427E-2</v>
      </c>
      <c r="J216" s="316"/>
      <c r="K216" s="284">
        <v>472</v>
      </c>
      <c r="L216" s="121">
        <v>6422</v>
      </c>
      <c r="M216" s="250">
        <f t="shared" si="33"/>
        <v>7.3497352849579575E-2</v>
      </c>
      <c r="N216" s="316"/>
      <c r="O216" s="113">
        <v>1464</v>
      </c>
      <c r="P216" s="121">
        <v>20664</v>
      </c>
      <c r="Q216" s="250">
        <f t="shared" si="34"/>
        <v>7.0847851335656215E-2</v>
      </c>
      <c r="R216" s="353"/>
    </row>
    <row r="217" spans="1:18" s="117" customFormat="1" x14ac:dyDescent="0.3">
      <c r="A217" s="288"/>
      <c r="B217" s="101" t="s">
        <v>389</v>
      </c>
      <c r="C217" s="284">
        <v>403</v>
      </c>
      <c r="D217" s="121">
        <v>12807</v>
      </c>
      <c r="E217" s="250">
        <f t="shared" si="35"/>
        <v>3.1467166393378619E-2</v>
      </c>
      <c r="F217" s="316"/>
      <c r="G217" s="284">
        <v>49</v>
      </c>
      <c r="H217" s="121">
        <v>1435</v>
      </c>
      <c r="I217" s="250">
        <f t="shared" si="32"/>
        <v>3.4146341463414637E-2</v>
      </c>
      <c r="J217" s="316"/>
      <c r="K217" s="284">
        <v>232</v>
      </c>
      <c r="L217" s="121">
        <v>6422</v>
      </c>
      <c r="M217" s="250">
        <f t="shared" si="33"/>
        <v>3.6125817502335719E-2</v>
      </c>
      <c r="N217" s="316"/>
      <c r="O217" s="113">
        <v>684</v>
      </c>
      <c r="P217" s="121">
        <v>20664</v>
      </c>
      <c r="Q217" s="250">
        <f t="shared" si="34"/>
        <v>3.3101045296167246E-2</v>
      </c>
      <c r="R217" s="353"/>
    </row>
    <row r="218" spans="1:18" s="117" customFormat="1" x14ac:dyDescent="0.3">
      <c r="A218" s="290"/>
      <c r="B218" s="361" t="s">
        <v>390</v>
      </c>
      <c r="C218" s="285">
        <v>1328</v>
      </c>
      <c r="D218" s="286">
        <v>12807</v>
      </c>
      <c r="E218" s="287">
        <f t="shared" si="35"/>
        <v>0.10369329273053798</v>
      </c>
      <c r="F218" s="360"/>
      <c r="G218" s="285">
        <v>169</v>
      </c>
      <c r="H218" s="286">
        <v>1435</v>
      </c>
      <c r="I218" s="287">
        <f t="shared" si="32"/>
        <v>0.11777003484320557</v>
      </c>
      <c r="J218" s="360"/>
      <c r="K218" s="285">
        <v>672</v>
      </c>
      <c r="L218" s="286">
        <v>6422</v>
      </c>
      <c r="M218" s="287">
        <f t="shared" si="33"/>
        <v>0.10464029897228277</v>
      </c>
      <c r="N218" s="360"/>
      <c r="O218" s="354">
        <v>2169</v>
      </c>
      <c r="P218" s="286">
        <v>20664</v>
      </c>
      <c r="Q218" s="287">
        <f t="shared" si="34"/>
        <v>0.10496515679442509</v>
      </c>
      <c r="R218" s="356"/>
    </row>
    <row r="219" spans="1:18" s="117" customFormat="1" x14ac:dyDescent="0.3">
      <c r="B219" s="101"/>
      <c r="C219" s="113"/>
      <c r="D219" s="113"/>
      <c r="E219" s="249"/>
      <c r="F219" s="119"/>
      <c r="G219" s="113"/>
      <c r="H219" s="113"/>
      <c r="I219" s="250"/>
      <c r="J219" s="119"/>
      <c r="K219" s="113"/>
      <c r="L219" s="113"/>
      <c r="M219" s="250"/>
      <c r="N219" s="119"/>
      <c r="O219" s="113"/>
      <c r="P219" s="113"/>
      <c r="Q219" s="250"/>
    </row>
    <row r="220" spans="1:18" s="117" customFormat="1" x14ac:dyDescent="0.3">
      <c r="B220" s="101"/>
      <c r="C220" s="113"/>
      <c r="D220" s="113"/>
      <c r="E220" s="249"/>
      <c r="F220" s="119"/>
      <c r="G220" s="113"/>
      <c r="H220" s="113"/>
      <c r="I220" s="250"/>
      <c r="J220" s="119"/>
      <c r="K220" s="113"/>
      <c r="L220" s="113"/>
      <c r="M220" s="250"/>
      <c r="N220" s="119"/>
      <c r="O220" s="113"/>
      <c r="P220" s="113"/>
      <c r="Q220" s="250"/>
    </row>
    <row r="221" spans="1:18" s="117" customFormat="1" x14ac:dyDescent="0.3">
      <c r="A221" s="134" t="s">
        <v>40</v>
      </c>
      <c r="B221" s="269"/>
      <c r="C221" s="280"/>
      <c r="D221" s="280"/>
      <c r="E221" s="281"/>
      <c r="F221" s="357"/>
      <c r="G221" s="280"/>
      <c r="H221" s="280"/>
      <c r="I221" s="296"/>
      <c r="J221" s="357"/>
      <c r="K221" s="280"/>
      <c r="L221" s="280"/>
      <c r="M221" s="296"/>
      <c r="N221" s="357"/>
      <c r="O221" s="280"/>
      <c r="P221" s="280"/>
      <c r="Q221" s="296"/>
      <c r="R221" s="127"/>
    </row>
    <row r="222" spans="1:18" s="117" customFormat="1" x14ac:dyDescent="0.3">
      <c r="A222" s="331" t="s">
        <v>2</v>
      </c>
      <c r="B222" s="339" t="s">
        <v>87</v>
      </c>
      <c r="C222" s="334" t="s">
        <v>72</v>
      </c>
      <c r="D222" s="334" t="s">
        <v>71</v>
      </c>
      <c r="E222" s="335" t="s">
        <v>73</v>
      </c>
      <c r="F222" s="362" t="s">
        <v>9</v>
      </c>
      <c r="G222" s="334" t="s">
        <v>72</v>
      </c>
      <c r="H222" s="334" t="s">
        <v>71</v>
      </c>
      <c r="I222" s="337" t="s">
        <v>73</v>
      </c>
      <c r="J222" s="362" t="s">
        <v>46</v>
      </c>
      <c r="K222" s="334" t="s">
        <v>72</v>
      </c>
      <c r="L222" s="334" t="s">
        <v>71</v>
      </c>
      <c r="M222" s="337" t="s">
        <v>73</v>
      </c>
      <c r="N222" s="362" t="s">
        <v>10</v>
      </c>
      <c r="O222" s="334" t="s">
        <v>72</v>
      </c>
      <c r="P222" s="334" t="s">
        <v>71</v>
      </c>
      <c r="Q222" s="337" t="s">
        <v>73</v>
      </c>
      <c r="R222" s="338" t="s">
        <v>47</v>
      </c>
    </row>
    <row r="223" spans="1:18" s="117" customFormat="1" x14ac:dyDescent="0.3">
      <c r="A223" s="694" t="s">
        <v>87</v>
      </c>
      <c r="B223" s="363" t="s">
        <v>394</v>
      </c>
      <c r="C223" s="364">
        <v>8385</v>
      </c>
      <c r="D223" s="364">
        <v>13347</v>
      </c>
      <c r="E223" s="365">
        <f>C223/D223</f>
        <v>0.62823106316026078</v>
      </c>
      <c r="F223" s="366"/>
      <c r="G223" s="367">
        <v>951</v>
      </c>
      <c r="H223" s="364">
        <v>1492</v>
      </c>
      <c r="I223" s="365">
        <f t="shared" ref="I223:I227" si="36">G223/H223</f>
        <v>0.63739946380697055</v>
      </c>
      <c r="J223" s="366"/>
      <c r="K223" s="367">
        <v>4056</v>
      </c>
      <c r="L223" s="364">
        <v>6609</v>
      </c>
      <c r="M223" s="365">
        <f t="shared" ref="M223:M227" si="37">K223/L223</f>
        <v>0.61370857921016797</v>
      </c>
      <c r="N223" s="366"/>
      <c r="O223" s="367">
        <v>13392</v>
      </c>
      <c r="P223" s="364">
        <v>21448</v>
      </c>
      <c r="Q223" s="365">
        <f t="shared" ref="Q223:Q227" si="38">O223/P223</f>
        <v>0.62439388287952258</v>
      </c>
      <c r="R223" s="368"/>
    </row>
    <row r="224" spans="1:18" s="117" customFormat="1" x14ac:dyDescent="0.3">
      <c r="A224" s="695"/>
      <c r="B224" s="103" t="s">
        <v>395</v>
      </c>
      <c r="C224" s="121">
        <v>2161</v>
      </c>
      <c r="D224" s="121">
        <v>13347</v>
      </c>
      <c r="E224" s="250">
        <f t="shared" ref="E224:E227" si="39">C224/D224</f>
        <v>0.16190904323068855</v>
      </c>
      <c r="F224" s="118"/>
      <c r="G224" s="359">
        <v>240</v>
      </c>
      <c r="H224" s="121">
        <v>1492</v>
      </c>
      <c r="I224" s="250">
        <f t="shared" si="36"/>
        <v>0.16085790884718498</v>
      </c>
      <c r="J224" s="118"/>
      <c r="K224" s="359">
        <v>1131</v>
      </c>
      <c r="L224" s="121">
        <v>6609</v>
      </c>
      <c r="M224" s="250">
        <f t="shared" si="37"/>
        <v>0.17113027689514299</v>
      </c>
      <c r="N224" s="118"/>
      <c r="O224" s="359">
        <v>3532</v>
      </c>
      <c r="P224" s="121">
        <v>21448</v>
      </c>
      <c r="Q224" s="250">
        <f t="shared" si="38"/>
        <v>0.16467735919433046</v>
      </c>
      <c r="R224" s="320"/>
    </row>
    <row r="225" spans="1:18" s="117" customFormat="1" x14ac:dyDescent="0.3">
      <c r="A225" s="695"/>
      <c r="B225" s="103" t="s">
        <v>396</v>
      </c>
      <c r="C225" s="121">
        <v>1793</v>
      </c>
      <c r="D225" s="121">
        <v>13347</v>
      </c>
      <c r="E225" s="250">
        <f t="shared" si="39"/>
        <v>0.13433730426313029</v>
      </c>
      <c r="F225" s="118"/>
      <c r="G225" s="359">
        <v>201</v>
      </c>
      <c r="H225" s="121">
        <v>1492</v>
      </c>
      <c r="I225" s="250">
        <f t="shared" si="36"/>
        <v>0.13471849865951743</v>
      </c>
      <c r="J225" s="118"/>
      <c r="K225" s="359">
        <v>928</v>
      </c>
      <c r="L225" s="121">
        <v>6609</v>
      </c>
      <c r="M225" s="250">
        <f t="shared" si="37"/>
        <v>0.14041458617037372</v>
      </c>
      <c r="N225" s="118"/>
      <c r="O225" s="359">
        <v>2922</v>
      </c>
      <c r="P225" s="121">
        <v>21448</v>
      </c>
      <c r="Q225" s="250">
        <f t="shared" si="38"/>
        <v>0.13623647892577395</v>
      </c>
      <c r="R225" s="320"/>
    </row>
    <row r="226" spans="1:18" s="117" customFormat="1" x14ac:dyDescent="0.3">
      <c r="A226" s="695"/>
      <c r="B226" s="103" t="s">
        <v>397</v>
      </c>
      <c r="C226" s="121">
        <v>908</v>
      </c>
      <c r="D226" s="121">
        <v>13347</v>
      </c>
      <c r="E226" s="250">
        <f t="shared" si="39"/>
        <v>6.8030268974301339E-2</v>
      </c>
      <c r="F226" s="118"/>
      <c r="G226" s="359">
        <v>89</v>
      </c>
      <c r="H226" s="121">
        <v>1492</v>
      </c>
      <c r="I226" s="250">
        <f t="shared" si="36"/>
        <v>5.9651474530831097E-2</v>
      </c>
      <c r="J226" s="118"/>
      <c r="K226" s="359">
        <v>450</v>
      </c>
      <c r="L226" s="121">
        <v>6609</v>
      </c>
      <c r="M226" s="250">
        <f t="shared" si="37"/>
        <v>6.8088969586926923E-2</v>
      </c>
      <c r="N226" s="118"/>
      <c r="O226" s="359">
        <v>1447</v>
      </c>
      <c r="P226" s="121">
        <v>21448</v>
      </c>
      <c r="Q226" s="250">
        <f t="shared" si="38"/>
        <v>6.7465497948526673E-2</v>
      </c>
      <c r="R226" s="320"/>
    </row>
    <row r="227" spans="1:18" s="117" customFormat="1" x14ac:dyDescent="0.3">
      <c r="A227" s="696"/>
      <c r="B227" s="361" t="s">
        <v>398</v>
      </c>
      <c r="C227" s="354">
        <v>100</v>
      </c>
      <c r="D227" s="286">
        <v>13347</v>
      </c>
      <c r="E227" s="287">
        <f t="shared" si="39"/>
        <v>7.4923203716190908E-3</v>
      </c>
      <c r="F227" s="355"/>
      <c r="G227" s="354">
        <v>11</v>
      </c>
      <c r="H227" s="286">
        <v>1492</v>
      </c>
      <c r="I227" s="287">
        <f t="shared" si="36"/>
        <v>7.3726541554959783E-3</v>
      </c>
      <c r="J227" s="355"/>
      <c r="K227" s="354">
        <v>44</v>
      </c>
      <c r="L227" s="286">
        <v>6609</v>
      </c>
      <c r="M227" s="287">
        <f t="shared" si="37"/>
        <v>6.6575881373884096E-3</v>
      </c>
      <c r="N227" s="355"/>
      <c r="O227" s="354">
        <v>155</v>
      </c>
      <c r="P227" s="286">
        <v>21448</v>
      </c>
      <c r="Q227" s="287">
        <f t="shared" si="38"/>
        <v>7.2267810518463257E-3</v>
      </c>
      <c r="R227" s="356"/>
    </row>
    <row r="228" spans="1:18" s="117" customFormat="1" x14ac:dyDescent="0.3">
      <c r="A228" s="694" t="s">
        <v>401</v>
      </c>
      <c r="B228" s="363" t="s">
        <v>394</v>
      </c>
      <c r="C228" s="364">
        <v>11132</v>
      </c>
      <c r="D228" s="364">
        <v>13374</v>
      </c>
      <c r="E228" s="365">
        <f>C228/D228</f>
        <v>0.83236129804097503</v>
      </c>
      <c r="F228" s="366"/>
      <c r="G228" s="367">
        <v>1246</v>
      </c>
      <c r="H228" s="364">
        <v>1495</v>
      </c>
      <c r="I228" s="365">
        <f t="shared" ref="I228:I247" si="40">G228/H228</f>
        <v>0.83344481605351173</v>
      </c>
      <c r="J228" s="366"/>
      <c r="K228" s="367">
        <v>5379</v>
      </c>
      <c r="L228" s="364">
        <v>6625</v>
      </c>
      <c r="M228" s="365">
        <f t="shared" ref="M228:M247" si="41">K228/L228</f>
        <v>0.81192452830188677</v>
      </c>
      <c r="N228" s="366"/>
      <c r="O228" s="367">
        <v>17757</v>
      </c>
      <c r="P228" s="364">
        <v>21494</v>
      </c>
      <c r="Q228" s="365">
        <f t="shared" ref="Q228:Q247" si="42">O228/P228</f>
        <v>0.82613752675165164</v>
      </c>
      <c r="R228" s="368"/>
    </row>
    <row r="229" spans="1:18" s="117" customFormat="1" x14ac:dyDescent="0.3">
      <c r="A229" s="695"/>
      <c r="B229" s="103" t="s">
        <v>395</v>
      </c>
      <c r="C229" s="121">
        <v>1170</v>
      </c>
      <c r="D229" s="121">
        <v>13374</v>
      </c>
      <c r="E229" s="250">
        <f t="shared" ref="E229:E232" si="43">C229/D229</f>
        <v>8.748317631224764E-2</v>
      </c>
      <c r="F229" s="118"/>
      <c r="G229" s="359">
        <v>130</v>
      </c>
      <c r="H229" s="121">
        <v>1495</v>
      </c>
      <c r="I229" s="250">
        <f t="shared" si="40"/>
        <v>8.6956521739130432E-2</v>
      </c>
      <c r="J229" s="118"/>
      <c r="K229" s="359">
        <v>684</v>
      </c>
      <c r="L229" s="121">
        <v>6625</v>
      </c>
      <c r="M229" s="250">
        <f t="shared" si="41"/>
        <v>0.10324528301886793</v>
      </c>
      <c r="N229" s="118"/>
      <c r="O229" s="359">
        <v>1984</v>
      </c>
      <c r="P229" s="121">
        <v>21494</v>
      </c>
      <c r="Q229" s="250">
        <f t="shared" si="42"/>
        <v>9.230482925467573E-2</v>
      </c>
      <c r="R229" s="320"/>
    </row>
    <row r="230" spans="1:18" s="117" customFormat="1" x14ac:dyDescent="0.3">
      <c r="A230" s="695"/>
      <c r="B230" s="103" t="s">
        <v>396</v>
      </c>
      <c r="C230" s="121">
        <v>784</v>
      </c>
      <c r="D230" s="121">
        <v>13374</v>
      </c>
      <c r="E230" s="250">
        <f t="shared" si="43"/>
        <v>5.8621205323762526E-2</v>
      </c>
      <c r="F230" s="118"/>
      <c r="G230" s="359">
        <v>88</v>
      </c>
      <c r="H230" s="121">
        <v>1495</v>
      </c>
      <c r="I230" s="250">
        <f t="shared" si="40"/>
        <v>5.8862876254180602E-2</v>
      </c>
      <c r="J230" s="118"/>
      <c r="K230" s="359">
        <v>410</v>
      </c>
      <c r="L230" s="121">
        <v>6625</v>
      </c>
      <c r="M230" s="250">
        <f t="shared" si="41"/>
        <v>6.1886792452830186E-2</v>
      </c>
      <c r="N230" s="118"/>
      <c r="O230" s="359">
        <v>1282</v>
      </c>
      <c r="P230" s="121">
        <v>21494</v>
      </c>
      <c r="Q230" s="250">
        <f t="shared" si="42"/>
        <v>5.9644551967991066E-2</v>
      </c>
      <c r="R230" s="320"/>
    </row>
    <row r="231" spans="1:18" s="117" customFormat="1" x14ac:dyDescent="0.3">
      <c r="A231" s="695"/>
      <c r="B231" s="103" t="s">
        <v>397</v>
      </c>
      <c r="C231" s="121">
        <v>193</v>
      </c>
      <c r="D231" s="121">
        <v>13374</v>
      </c>
      <c r="E231" s="250">
        <f t="shared" si="43"/>
        <v>1.443098549424256E-2</v>
      </c>
      <c r="F231" s="118"/>
      <c r="G231" s="359">
        <v>18</v>
      </c>
      <c r="H231" s="121">
        <v>1495</v>
      </c>
      <c r="I231" s="250">
        <f t="shared" si="40"/>
        <v>1.2040133779264214E-2</v>
      </c>
      <c r="J231" s="118"/>
      <c r="K231" s="359">
        <v>116</v>
      </c>
      <c r="L231" s="121">
        <v>6625</v>
      </c>
      <c r="M231" s="250">
        <f t="shared" si="41"/>
        <v>1.7509433962264152E-2</v>
      </c>
      <c r="N231" s="118"/>
      <c r="O231" s="359">
        <v>327</v>
      </c>
      <c r="P231" s="121">
        <v>21494</v>
      </c>
      <c r="Q231" s="250">
        <f t="shared" si="42"/>
        <v>1.5213547966874477E-2</v>
      </c>
      <c r="R231" s="320"/>
    </row>
    <row r="232" spans="1:18" s="117" customFormat="1" x14ac:dyDescent="0.3">
      <c r="A232" s="696"/>
      <c r="B232" s="361" t="s">
        <v>398</v>
      </c>
      <c r="C232" s="354">
        <v>95</v>
      </c>
      <c r="D232" s="121">
        <v>13374</v>
      </c>
      <c r="E232" s="287">
        <f t="shared" si="43"/>
        <v>7.1033348287722446E-3</v>
      </c>
      <c r="F232" s="355"/>
      <c r="G232" s="354">
        <v>13</v>
      </c>
      <c r="H232" s="121">
        <v>1495</v>
      </c>
      <c r="I232" s="287">
        <f t="shared" si="40"/>
        <v>8.6956521739130436E-3</v>
      </c>
      <c r="J232" s="355"/>
      <c r="K232" s="354">
        <v>36</v>
      </c>
      <c r="L232" s="121">
        <v>6625</v>
      </c>
      <c r="M232" s="287">
        <f t="shared" si="41"/>
        <v>5.4339622641509438E-3</v>
      </c>
      <c r="N232" s="355"/>
      <c r="O232" s="354">
        <v>144</v>
      </c>
      <c r="P232" s="121">
        <v>21494</v>
      </c>
      <c r="Q232" s="287">
        <f t="shared" si="42"/>
        <v>6.6995440588071093E-3</v>
      </c>
      <c r="R232" s="356"/>
    </row>
    <row r="233" spans="1:18" s="117" customFormat="1" x14ac:dyDescent="0.3">
      <c r="A233" s="694" t="s">
        <v>89</v>
      </c>
      <c r="B233" s="363" t="s">
        <v>394</v>
      </c>
      <c r="C233" s="364">
        <v>7897</v>
      </c>
      <c r="D233" s="364">
        <v>13317</v>
      </c>
      <c r="E233" s="365">
        <f>C233/D233</f>
        <v>0.59300142674776601</v>
      </c>
      <c r="F233" s="366"/>
      <c r="G233" s="367">
        <v>872</v>
      </c>
      <c r="H233" s="364">
        <v>1489</v>
      </c>
      <c r="I233" s="365">
        <f t="shared" si="40"/>
        <v>0.58562793821356618</v>
      </c>
      <c r="J233" s="366"/>
      <c r="K233" s="367">
        <v>3334</v>
      </c>
      <c r="L233" s="364">
        <v>6600</v>
      </c>
      <c r="M233" s="365">
        <f t="shared" si="41"/>
        <v>0.50515151515151513</v>
      </c>
      <c r="N233" s="366"/>
      <c r="O233" s="367">
        <v>12103</v>
      </c>
      <c r="P233" s="364">
        <v>21406</v>
      </c>
      <c r="Q233" s="365">
        <f t="shared" si="42"/>
        <v>0.565402223675605</v>
      </c>
      <c r="R233" s="368"/>
    </row>
    <row r="234" spans="1:18" s="117" customFormat="1" x14ac:dyDescent="0.3">
      <c r="A234" s="695"/>
      <c r="B234" s="103" t="s">
        <v>395</v>
      </c>
      <c r="C234" s="121">
        <v>2689</v>
      </c>
      <c r="D234" s="121">
        <v>13317</v>
      </c>
      <c r="E234" s="250">
        <f t="shared" ref="E234:E237" si="44">C234/D234</f>
        <v>0.20192235488473381</v>
      </c>
      <c r="F234" s="118"/>
      <c r="G234" s="359">
        <v>312</v>
      </c>
      <c r="H234" s="121">
        <v>1489</v>
      </c>
      <c r="I234" s="250">
        <f t="shared" si="40"/>
        <v>0.20953660174613833</v>
      </c>
      <c r="J234" s="118"/>
      <c r="K234" s="359">
        <v>1637</v>
      </c>
      <c r="L234" s="121">
        <v>6600</v>
      </c>
      <c r="M234" s="250">
        <f t="shared" si="41"/>
        <v>0.24803030303030302</v>
      </c>
      <c r="N234" s="118"/>
      <c r="O234" s="359">
        <v>4638</v>
      </c>
      <c r="P234" s="121">
        <v>21406</v>
      </c>
      <c r="Q234" s="250">
        <f t="shared" si="42"/>
        <v>0.21666822386246848</v>
      </c>
      <c r="R234" s="320"/>
    </row>
    <row r="235" spans="1:18" s="117" customFormat="1" x14ac:dyDescent="0.3">
      <c r="A235" s="695"/>
      <c r="B235" s="103" t="s">
        <v>396</v>
      </c>
      <c r="C235" s="121">
        <v>1743</v>
      </c>
      <c r="D235" s="121">
        <v>13317</v>
      </c>
      <c r="E235" s="250">
        <f t="shared" si="44"/>
        <v>0.13088533453480514</v>
      </c>
      <c r="F235" s="118"/>
      <c r="G235" s="359">
        <v>203</v>
      </c>
      <c r="H235" s="121">
        <v>1489</v>
      </c>
      <c r="I235" s="250">
        <f t="shared" si="40"/>
        <v>0.13633310946944258</v>
      </c>
      <c r="J235" s="118"/>
      <c r="K235" s="359">
        <v>1048</v>
      </c>
      <c r="L235" s="121">
        <v>6600</v>
      </c>
      <c r="M235" s="250">
        <f t="shared" si="41"/>
        <v>0.15878787878787878</v>
      </c>
      <c r="N235" s="118"/>
      <c r="O235" s="359">
        <v>2994</v>
      </c>
      <c r="P235" s="121">
        <v>21406</v>
      </c>
      <c r="Q235" s="250">
        <f t="shared" si="42"/>
        <v>0.13986732691768664</v>
      </c>
      <c r="R235" s="320"/>
    </row>
    <row r="236" spans="1:18" s="117" customFormat="1" x14ac:dyDescent="0.3">
      <c r="A236" s="695"/>
      <c r="B236" s="103" t="s">
        <v>397</v>
      </c>
      <c r="C236" s="121">
        <v>610</v>
      </c>
      <c r="D236" s="121">
        <v>13317</v>
      </c>
      <c r="E236" s="250">
        <f t="shared" si="44"/>
        <v>4.5806112487797555E-2</v>
      </c>
      <c r="F236" s="118"/>
      <c r="G236" s="359">
        <v>68</v>
      </c>
      <c r="H236" s="121">
        <v>1489</v>
      </c>
      <c r="I236" s="250">
        <f t="shared" si="40"/>
        <v>4.5668233713901947E-2</v>
      </c>
      <c r="J236" s="118"/>
      <c r="K236" s="359">
        <v>351</v>
      </c>
      <c r="L236" s="121">
        <v>6600</v>
      </c>
      <c r="M236" s="250">
        <f t="shared" si="41"/>
        <v>5.3181818181818184E-2</v>
      </c>
      <c r="N236" s="118"/>
      <c r="O236" s="359">
        <v>1029</v>
      </c>
      <c r="P236" s="121">
        <v>21406</v>
      </c>
      <c r="Q236" s="250">
        <f t="shared" si="42"/>
        <v>4.8070634401569654E-2</v>
      </c>
      <c r="R236" s="320"/>
    </row>
    <row r="237" spans="1:18" s="117" customFormat="1" x14ac:dyDescent="0.3">
      <c r="A237" s="696"/>
      <c r="B237" s="361" t="s">
        <v>398</v>
      </c>
      <c r="C237" s="354">
        <v>378</v>
      </c>
      <c r="D237" s="121">
        <v>13317</v>
      </c>
      <c r="E237" s="287">
        <f t="shared" si="44"/>
        <v>2.8384771344897499E-2</v>
      </c>
      <c r="F237" s="355"/>
      <c r="G237" s="354">
        <v>34</v>
      </c>
      <c r="H237" s="121">
        <v>1489</v>
      </c>
      <c r="I237" s="287">
        <f t="shared" si="40"/>
        <v>2.2834116856950974E-2</v>
      </c>
      <c r="J237" s="355"/>
      <c r="K237" s="354">
        <v>230</v>
      </c>
      <c r="L237" s="121">
        <v>6600</v>
      </c>
      <c r="M237" s="287">
        <f t="shared" si="41"/>
        <v>3.4848484848484851E-2</v>
      </c>
      <c r="N237" s="355"/>
      <c r="O237" s="354">
        <v>642</v>
      </c>
      <c r="P237" s="121">
        <v>21406</v>
      </c>
      <c r="Q237" s="287">
        <f t="shared" si="42"/>
        <v>2.999159114267028E-2</v>
      </c>
      <c r="R237" s="356"/>
    </row>
    <row r="238" spans="1:18" s="117" customFormat="1" x14ac:dyDescent="0.3">
      <c r="A238" s="694" t="s">
        <v>290</v>
      </c>
      <c r="B238" s="363" t="s">
        <v>394</v>
      </c>
      <c r="C238" s="364">
        <v>8000</v>
      </c>
      <c r="D238" s="364">
        <v>13299</v>
      </c>
      <c r="E238" s="365">
        <f>C238/D238</f>
        <v>0.60154898864576289</v>
      </c>
      <c r="F238" s="366"/>
      <c r="G238" s="367">
        <v>862</v>
      </c>
      <c r="H238" s="364">
        <v>1480</v>
      </c>
      <c r="I238" s="365">
        <f t="shared" si="40"/>
        <v>0.58243243243243248</v>
      </c>
      <c r="J238" s="366"/>
      <c r="K238" s="367">
        <v>3222</v>
      </c>
      <c r="L238" s="364">
        <v>6590</v>
      </c>
      <c r="M238" s="365">
        <f t="shared" si="41"/>
        <v>0.48892261001517451</v>
      </c>
      <c r="N238" s="366"/>
      <c r="O238" s="367">
        <v>12084</v>
      </c>
      <c r="P238" s="364">
        <v>21369</v>
      </c>
      <c r="Q238" s="365">
        <f t="shared" si="42"/>
        <v>0.56549206794889795</v>
      </c>
      <c r="R238" s="368"/>
    </row>
    <row r="239" spans="1:18" s="117" customFormat="1" x14ac:dyDescent="0.3">
      <c r="A239" s="695"/>
      <c r="B239" s="103" t="s">
        <v>395</v>
      </c>
      <c r="C239" s="121">
        <v>3415</v>
      </c>
      <c r="D239" s="121">
        <v>13299</v>
      </c>
      <c r="E239" s="250">
        <f t="shared" ref="E239:E242" si="45">C239/D239</f>
        <v>0.25678622452816002</v>
      </c>
      <c r="F239" s="118"/>
      <c r="G239" s="359">
        <v>408</v>
      </c>
      <c r="H239" s="121">
        <v>1480</v>
      </c>
      <c r="I239" s="250">
        <f t="shared" si="40"/>
        <v>0.27567567567567569</v>
      </c>
      <c r="J239" s="118"/>
      <c r="K239" s="359">
        <v>2164</v>
      </c>
      <c r="L239" s="121">
        <v>6590</v>
      </c>
      <c r="M239" s="250">
        <f t="shared" si="41"/>
        <v>0.3283763277693475</v>
      </c>
      <c r="N239" s="118"/>
      <c r="O239" s="359">
        <v>5987</v>
      </c>
      <c r="P239" s="121">
        <v>21369</v>
      </c>
      <c r="Q239" s="250">
        <f t="shared" si="42"/>
        <v>0.28017221208292387</v>
      </c>
      <c r="R239" s="320"/>
    </row>
    <row r="240" spans="1:18" s="117" customFormat="1" x14ac:dyDescent="0.3">
      <c r="A240" s="695"/>
      <c r="B240" s="103" t="s">
        <v>396</v>
      </c>
      <c r="C240" s="121">
        <v>1433</v>
      </c>
      <c r="D240" s="121">
        <v>13299</v>
      </c>
      <c r="E240" s="250">
        <f t="shared" si="45"/>
        <v>0.10775246259117227</v>
      </c>
      <c r="F240" s="118"/>
      <c r="G240" s="359">
        <v>149</v>
      </c>
      <c r="H240" s="121">
        <v>1480</v>
      </c>
      <c r="I240" s="250">
        <f t="shared" si="40"/>
        <v>0.10067567567567567</v>
      </c>
      <c r="J240" s="118"/>
      <c r="K240" s="359">
        <v>921</v>
      </c>
      <c r="L240" s="121">
        <v>6590</v>
      </c>
      <c r="M240" s="250">
        <f t="shared" si="41"/>
        <v>0.13975720789074356</v>
      </c>
      <c r="N240" s="118"/>
      <c r="O240" s="359">
        <v>2503</v>
      </c>
      <c r="P240" s="121">
        <v>21369</v>
      </c>
      <c r="Q240" s="250">
        <f t="shared" si="42"/>
        <v>0.1171322944452244</v>
      </c>
      <c r="R240" s="320"/>
    </row>
    <row r="241" spans="1:18" s="117" customFormat="1" x14ac:dyDescent="0.3">
      <c r="A241" s="695"/>
      <c r="B241" s="103" t="s">
        <v>397</v>
      </c>
      <c r="C241" s="121">
        <v>392</v>
      </c>
      <c r="D241" s="121">
        <v>13299</v>
      </c>
      <c r="E241" s="250">
        <f t="shared" si="45"/>
        <v>2.9475900443642379E-2</v>
      </c>
      <c r="F241" s="118"/>
      <c r="G241" s="359">
        <v>51</v>
      </c>
      <c r="H241" s="121">
        <v>1480</v>
      </c>
      <c r="I241" s="250">
        <f t="shared" si="40"/>
        <v>3.4459459459459461E-2</v>
      </c>
      <c r="J241" s="118"/>
      <c r="K241" s="359">
        <v>250</v>
      </c>
      <c r="L241" s="121">
        <v>6590</v>
      </c>
      <c r="M241" s="250">
        <f t="shared" si="41"/>
        <v>3.7936267071320182E-2</v>
      </c>
      <c r="N241" s="118"/>
      <c r="O241" s="359">
        <v>693</v>
      </c>
      <c r="P241" s="121">
        <v>21369</v>
      </c>
      <c r="Q241" s="250">
        <f t="shared" si="42"/>
        <v>3.2430155833216338E-2</v>
      </c>
      <c r="R241" s="320"/>
    </row>
    <row r="242" spans="1:18" s="117" customFormat="1" x14ac:dyDescent="0.3">
      <c r="A242" s="696"/>
      <c r="B242" s="361" t="s">
        <v>398</v>
      </c>
      <c r="C242" s="354">
        <v>59</v>
      </c>
      <c r="D242" s="121">
        <v>13299</v>
      </c>
      <c r="E242" s="287">
        <f t="shared" si="45"/>
        <v>4.4364237912625009E-3</v>
      </c>
      <c r="F242" s="355"/>
      <c r="G242" s="354">
        <v>10</v>
      </c>
      <c r="H242" s="121">
        <v>1480</v>
      </c>
      <c r="I242" s="287">
        <f t="shared" si="40"/>
        <v>6.7567567567567571E-3</v>
      </c>
      <c r="J242" s="355"/>
      <c r="K242" s="354">
        <v>33</v>
      </c>
      <c r="L242" s="121">
        <v>6590</v>
      </c>
      <c r="M242" s="287">
        <f t="shared" si="41"/>
        <v>5.0075872534142644E-3</v>
      </c>
      <c r="N242" s="355"/>
      <c r="O242" s="354">
        <v>102</v>
      </c>
      <c r="P242" s="121">
        <v>21369</v>
      </c>
      <c r="Q242" s="287">
        <f t="shared" si="42"/>
        <v>4.7732696897374704E-3</v>
      </c>
      <c r="R242" s="356"/>
    </row>
    <row r="243" spans="1:18" s="117" customFormat="1" x14ac:dyDescent="0.3">
      <c r="A243" s="694" t="s">
        <v>291</v>
      </c>
      <c r="B243" s="363" t="s">
        <v>394</v>
      </c>
      <c r="C243" s="364">
        <v>8632</v>
      </c>
      <c r="D243" s="364">
        <v>13271</v>
      </c>
      <c r="E243" s="365">
        <f>C243/D243</f>
        <v>0.65044081079044536</v>
      </c>
      <c r="F243" s="366"/>
      <c r="G243" s="367">
        <v>948</v>
      </c>
      <c r="H243" s="364">
        <v>1491</v>
      </c>
      <c r="I243" s="365">
        <f t="shared" si="40"/>
        <v>0.63581488933601604</v>
      </c>
      <c r="J243" s="366"/>
      <c r="K243" s="367">
        <v>3951</v>
      </c>
      <c r="L243" s="364">
        <v>6575</v>
      </c>
      <c r="M243" s="365">
        <f t="shared" si="41"/>
        <v>0.60091254752851708</v>
      </c>
      <c r="N243" s="366"/>
      <c r="O243" s="367">
        <v>13531</v>
      </c>
      <c r="P243" s="364">
        <v>21337</v>
      </c>
      <c r="Q243" s="365">
        <f t="shared" si="42"/>
        <v>0.63415662932933403</v>
      </c>
      <c r="R243" s="368"/>
    </row>
    <row r="244" spans="1:18" s="117" customFormat="1" x14ac:dyDescent="0.3">
      <c r="A244" s="695"/>
      <c r="B244" s="103" t="s">
        <v>395</v>
      </c>
      <c r="C244" s="121">
        <v>3239</v>
      </c>
      <c r="D244" s="121">
        <v>13271</v>
      </c>
      <c r="E244" s="250">
        <f t="shared" ref="E244:E247" si="46">C244/D244</f>
        <v>0.24406600859015901</v>
      </c>
      <c r="F244" s="118"/>
      <c r="G244" s="359">
        <v>374</v>
      </c>
      <c r="H244" s="121">
        <v>1491</v>
      </c>
      <c r="I244" s="250">
        <f t="shared" si="40"/>
        <v>0.25083836351441985</v>
      </c>
      <c r="J244" s="118"/>
      <c r="K244" s="359">
        <v>1808</v>
      </c>
      <c r="L244" s="121">
        <v>6575</v>
      </c>
      <c r="M244" s="250">
        <f t="shared" si="41"/>
        <v>0.2749809885931559</v>
      </c>
      <c r="N244" s="118"/>
      <c r="O244" s="359">
        <v>5421</v>
      </c>
      <c r="P244" s="121">
        <v>21337</v>
      </c>
      <c r="Q244" s="250">
        <f t="shared" si="42"/>
        <v>0.2540657074565309</v>
      </c>
      <c r="R244" s="320"/>
    </row>
    <row r="245" spans="1:18" s="117" customFormat="1" x14ac:dyDescent="0.3">
      <c r="A245" s="695"/>
      <c r="B245" s="103" t="s">
        <v>396</v>
      </c>
      <c r="C245" s="121">
        <v>1130</v>
      </c>
      <c r="D245" s="121">
        <v>13271</v>
      </c>
      <c r="E245" s="250">
        <f t="shared" si="46"/>
        <v>8.5148067214226505E-2</v>
      </c>
      <c r="F245" s="118"/>
      <c r="G245" s="359">
        <v>137</v>
      </c>
      <c r="H245" s="121">
        <v>1491</v>
      </c>
      <c r="I245" s="250">
        <f t="shared" si="40"/>
        <v>9.1884641180415824E-2</v>
      </c>
      <c r="J245" s="118"/>
      <c r="K245" s="359">
        <v>651</v>
      </c>
      <c r="L245" s="121">
        <v>6575</v>
      </c>
      <c r="M245" s="250">
        <f t="shared" si="41"/>
        <v>9.9011406844106462E-2</v>
      </c>
      <c r="N245" s="118"/>
      <c r="O245" s="359">
        <v>1918</v>
      </c>
      <c r="P245" s="121">
        <v>21337</v>
      </c>
      <c r="Q245" s="250">
        <f t="shared" si="42"/>
        <v>8.9890800018746775E-2</v>
      </c>
      <c r="R245" s="320"/>
    </row>
    <row r="246" spans="1:18" s="117" customFormat="1" x14ac:dyDescent="0.3">
      <c r="A246" s="695"/>
      <c r="B246" s="103" t="s">
        <v>397</v>
      </c>
      <c r="C246" s="121">
        <v>199</v>
      </c>
      <c r="D246" s="121">
        <v>13271</v>
      </c>
      <c r="E246" s="250">
        <f t="shared" si="46"/>
        <v>1.4995102102328385E-2</v>
      </c>
      <c r="F246" s="118"/>
      <c r="G246" s="359">
        <v>20</v>
      </c>
      <c r="H246" s="121">
        <v>1491</v>
      </c>
      <c r="I246" s="250">
        <f t="shared" si="40"/>
        <v>1.341381623071764E-2</v>
      </c>
      <c r="J246" s="118"/>
      <c r="K246" s="359">
        <v>126</v>
      </c>
      <c r="L246" s="121">
        <v>6575</v>
      </c>
      <c r="M246" s="250">
        <f t="shared" si="41"/>
        <v>1.9163498098859314E-2</v>
      </c>
      <c r="N246" s="118"/>
      <c r="O246" s="359">
        <v>345</v>
      </c>
      <c r="P246" s="121">
        <v>21337</v>
      </c>
      <c r="Q246" s="250">
        <f t="shared" si="42"/>
        <v>1.6169095936635892E-2</v>
      </c>
      <c r="R246" s="320"/>
    </row>
    <row r="247" spans="1:18" s="117" customFormat="1" x14ac:dyDescent="0.3">
      <c r="A247" s="696"/>
      <c r="B247" s="361" t="s">
        <v>398</v>
      </c>
      <c r="C247" s="354">
        <v>71</v>
      </c>
      <c r="D247" s="286">
        <v>13271</v>
      </c>
      <c r="E247" s="287">
        <f t="shared" si="46"/>
        <v>5.3500113028407802E-3</v>
      </c>
      <c r="F247" s="355"/>
      <c r="G247" s="354">
        <v>12</v>
      </c>
      <c r="H247" s="286">
        <v>1491</v>
      </c>
      <c r="I247" s="287">
        <f t="shared" si="40"/>
        <v>8.0482897384305842E-3</v>
      </c>
      <c r="J247" s="355"/>
      <c r="K247" s="354">
        <v>39</v>
      </c>
      <c r="L247" s="286">
        <v>6575</v>
      </c>
      <c r="M247" s="287">
        <f t="shared" si="41"/>
        <v>5.9315589353612164E-3</v>
      </c>
      <c r="N247" s="355"/>
      <c r="O247" s="354">
        <v>122</v>
      </c>
      <c r="P247" s="286">
        <v>21337</v>
      </c>
      <c r="Q247" s="287">
        <f t="shared" si="42"/>
        <v>5.7177672587524018E-3</v>
      </c>
      <c r="R247" s="356"/>
    </row>
    <row r="248" spans="1:18" s="117" customFormat="1" x14ac:dyDescent="0.3">
      <c r="B248" s="101"/>
      <c r="C248" s="113"/>
      <c r="D248" s="113"/>
      <c r="E248" s="249"/>
      <c r="F248" s="119"/>
      <c r="G248" s="113"/>
      <c r="H248" s="113"/>
      <c r="I248" s="250"/>
      <c r="J248" s="119"/>
      <c r="K248" s="113"/>
      <c r="L248" s="113"/>
      <c r="M248" s="250"/>
      <c r="N248" s="119"/>
      <c r="O248" s="113"/>
      <c r="P248" s="113"/>
      <c r="Q248" s="250"/>
    </row>
    <row r="249" spans="1:18" s="117" customFormat="1" x14ac:dyDescent="0.3">
      <c r="B249" s="101"/>
      <c r="C249" s="113"/>
      <c r="D249" s="113"/>
      <c r="E249" s="249"/>
      <c r="F249" s="119"/>
      <c r="G249" s="113"/>
      <c r="H249" s="113"/>
      <c r="I249" s="250"/>
      <c r="J249" s="119"/>
      <c r="K249" s="113"/>
      <c r="L249" s="113"/>
      <c r="M249" s="250"/>
      <c r="N249" s="119"/>
      <c r="O249" s="113"/>
      <c r="P249" s="113"/>
      <c r="Q249" s="250"/>
    </row>
    <row r="250" spans="1:18" s="117" customFormat="1" x14ac:dyDescent="0.3">
      <c r="A250" s="134" t="s">
        <v>534</v>
      </c>
      <c r="B250" s="269"/>
      <c r="C250" s="280"/>
      <c r="D250" s="280"/>
      <c r="E250" s="281"/>
      <c r="F250" s="357"/>
      <c r="G250" s="280"/>
      <c r="H250" s="280"/>
      <c r="I250" s="296"/>
      <c r="J250" s="357"/>
      <c r="K250" s="280"/>
      <c r="L250" s="280"/>
      <c r="M250" s="296"/>
      <c r="N250" s="357"/>
      <c r="O250" s="280"/>
      <c r="P250" s="280"/>
      <c r="Q250" s="296"/>
      <c r="R250" s="127"/>
    </row>
    <row r="251" spans="1:18" s="117" customFormat="1" x14ac:dyDescent="0.3">
      <c r="A251" s="136" t="s">
        <v>2</v>
      </c>
      <c r="B251" s="115" t="s">
        <v>87</v>
      </c>
      <c r="C251" s="383" t="s">
        <v>72</v>
      </c>
      <c r="D251" s="383" t="s">
        <v>71</v>
      </c>
      <c r="E251" s="384" t="s">
        <v>73</v>
      </c>
      <c r="F251" s="385" t="s">
        <v>9</v>
      </c>
      <c r="G251" s="383" t="s">
        <v>72</v>
      </c>
      <c r="H251" s="383" t="s">
        <v>71</v>
      </c>
      <c r="I251" s="386" t="s">
        <v>73</v>
      </c>
      <c r="J251" s="385" t="s">
        <v>46</v>
      </c>
      <c r="K251" s="383" t="s">
        <v>72</v>
      </c>
      <c r="L251" s="383" t="s">
        <v>71</v>
      </c>
      <c r="M251" s="386" t="s">
        <v>73</v>
      </c>
      <c r="N251" s="385" t="s">
        <v>10</v>
      </c>
      <c r="O251" s="383" t="s">
        <v>72</v>
      </c>
      <c r="P251" s="383" t="s">
        <v>71</v>
      </c>
      <c r="Q251" s="386" t="s">
        <v>73</v>
      </c>
      <c r="R251" s="129" t="s">
        <v>47</v>
      </c>
    </row>
    <row r="252" spans="1:18" s="117" customFormat="1" x14ac:dyDescent="0.3">
      <c r="A252" s="691" t="s">
        <v>417</v>
      </c>
      <c r="B252" s="387" t="s">
        <v>320</v>
      </c>
      <c r="C252" s="388">
        <v>5301</v>
      </c>
      <c r="D252" s="388">
        <v>7792</v>
      </c>
      <c r="E252" s="389">
        <f>C252/D252</f>
        <v>0.68031314168377821</v>
      </c>
      <c r="F252" s="390"/>
      <c r="G252" s="391">
        <v>564</v>
      </c>
      <c r="H252" s="388">
        <v>945</v>
      </c>
      <c r="I252" s="389">
        <f t="shared" ref="I252:I255" si="47">G252/H252</f>
        <v>0.59682539682539681</v>
      </c>
      <c r="J252" s="390"/>
      <c r="K252" s="391">
        <v>1941</v>
      </c>
      <c r="L252" s="388">
        <v>4230</v>
      </c>
      <c r="M252" s="389">
        <f t="shared" ref="M252:M255" si="48">K252/L252</f>
        <v>0.45886524822695035</v>
      </c>
      <c r="N252" s="390"/>
      <c r="O252" s="391">
        <v>7806</v>
      </c>
      <c r="P252" s="388">
        <v>12967</v>
      </c>
      <c r="Q252" s="389">
        <f t="shared" ref="Q252:Q255" si="49">O252/P252</f>
        <v>0.60198966607542226</v>
      </c>
      <c r="R252" s="392"/>
    </row>
    <row r="253" spans="1:18" s="117" customFormat="1" x14ac:dyDescent="0.3">
      <c r="A253" s="692"/>
      <c r="B253" s="103" t="s">
        <v>321</v>
      </c>
      <c r="C253" s="121">
        <v>1057</v>
      </c>
      <c r="D253" s="121">
        <v>7792</v>
      </c>
      <c r="E253" s="250">
        <f t="shared" ref="E253:E255" si="50">C253/D253</f>
        <v>0.13565195071868583</v>
      </c>
      <c r="F253" s="118"/>
      <c r="G253" s="359">
        <v>150</v>
      </c>
      <c r="H253" s="121">
        <v>945</v>
      </c>
      <c r="I253" s="250">
        <f t="shared" si="47"/>
        <v>0.15873015873015872</v>
      </c>
      <c r="J253" s="118"/>
      <c r="K253" s="359">
        <v>698</v>
      </c>
      <c r="L253" s="121">
        <v>4230</v>
      </c>
      <c r="M253" s="250">
        <f t="shared" si="48"/>
        <v>0.16501182033096926</v>
      </c>
      <c r="N253" s="118"/>
      <c r="O253" s="359">
        <v>1905</v>
      </c>
      <c r="P253" s="121">
        <v>12967</v>
      </c>
      <c r="Q253" s="250">
        <f t="shared" si="49"/>
        <v>0.14691139045268758</v>
      </c>
      <c r="R253" s="393"/>
    </row>
    <row r="254" spans="1:18" s="117" customFormat="1" x14ac:dyDescent="0.3">
      <c r="A254" s="692"/>
      <c r="B254" s="103" t="s">
        <v>322</v>
      </c>
      <c r="C254" s="121">
        <v>580</v>
      </c>
      <c r="D254" s="121">
        <v>7792</v>
      </c>
      <c r="E254" s="250">
        <f t="shared" si="50"/>
        <v>7.4435318275154011E-2</v>
      </c>
      <c r="F254" s="118"/>
      <c r="G254" s="359">
        <v>94</v>
      </c>
      <c r="H254" s="121">
        <v>945</v>
      </c>
      <c r="I254" s="250">
        <f t="shared" si="47"/>
        <v>9.9470899470899474E-2</v>
      </c>
      <c r="J254" s="118"/>
      <c r="K254" s="359">
        <v>546</v>
      </c>
      <c r="L254" s="121">
        <v>4230</v>
      </c>
      <c r="M254" s="250">
        <f t="shared" si="48"/>
        <v>0.12907801418439716</v>
      </c>
      <c r="N254" s="118"/>
      <c r="O254" s="359">
        <v>1220</v>
      </c>
      <c r="P254" s="121">
        <v>12967</v>
      </c>
      <c r="Q254" s="250">
        <f t="shared" si="49"/>
        <v>9.4084984961826171E-2</v>
      </c>
      <c r="R254" s="393"/>
    </row>
    <row r="255" spans="1:18" s="117" customFormat="1" x14ac:dyDescent="0.3">
      <c r="A255" s="692"/>
      <c r="B255" s="103" t="s">
        <v>323</v>
      </c>
      <c r="C255" s="121">
        <v>854</v>
      </c>
      <c r="D255" s="121">
        <v>7792</v>
      </c>
      <c r="E255" s="250">
        <f t="shared" si="50"/>
        <v>0.10959958932238192</v>
      </c>
      <c r="F255" s="118"/>
      <c r="G255" s="359">
        <v>137</v>
      </c>
      <c r="H255" s="121">
        <v>945</v>
      </c>
      <c r="I255" s="250">
        <f t="shared" si="47"/>
        <v>0.14497354497354498</v>
      </c>
      <c r="J255" s="118"/>
      <c r="K255" s="359">
        <v>1045</v>
      </c>
      <c r="L255" s="121">
        <v>4230</v>
      </c>
      <c r="M255" s="250">
        <f t="shared" si="48"/>
        <v>0.24704491725768321</v>
      </c>
      <c r="N255" s="118"/>
      <c r="O255" s="359">
        <v>2036</v>
      </c>
      <c r="P255" s="121">
        <v>12967</v>
      </c>
      <c r="Q255" s="250">
        <f t="shared" si="49"/>
        <v>0.157013958510064</v>
      </c>
      <c r="R255" s="393"/>
    </row>
    <row r="256" spans="1:18" s="117" customFormat="1" x14ac:dyDescent="0.3">
      <c r="A256" s="691" t="s">
        <v>535</v>
      </c>
      <c r="B256" s="387" t="s">
        <v>320</v>
      </c>
      <c r="C256" s="388">
        <v>1968</v>
      </c>
      <c r="D256" s="388">
        <v>2102</v>
      </c>
      <c r="E256" s="389">
        <f>C256/D256</f>
        <v>0.93625118934348239</v>
      </c>
      <c r="F256" s="390"/>
      <c r="G256" s="391">
        <v>239</v>
      </c>
      <c r="H256" s="388">
        <v>255</v>
      </c>
      <c r="I256" s="389">
        <f t="shared" ref="I256:I263" si="51">G256/H256</f>
        <v>0.93725490196078431</v>
      </c>
      <c r="J256" s="390"/>
      <c r="K256" s="391">
        <v>985</v>
      </c>
      <c r="L256" s="388">
        <v>1093</v>
      </c>
      <c r="M256" s="389">
        <f t="shared" ref="M256:M263" si="52">K256/L256</f>
        <v>0.90118938700823426</v>
      </c>
      <c r="N256" s="390"/>
      <c r="O256" s="391">
        <v>3192</v>
      </c>
      <c r="P256" s="388">
        <v>3451</v>
      </c>
      <c r="Q256" s="389">
        <f t="shared" ref="Q256:Q263" si="53">O256/P256</f>
        <v>0.92494929006085191</v>
      </c>
      <c r="R256" s="392"/>
    </row>
    <row r="257" spans="1:18" s="117" customFormat="1" x14ac:dyDescent="0.3">
      <c r="A257" s="692"/>
      <c r="B257" s="103" t="s">
        <v>321</v>
      </c>
      <c r="C257" s="121">
        <v>59</v>
      </c>
      <c r="D257" s="121">
        <v>2102</v>
      </c>
      <c r="E257" s="250">
        <f t="shared" ref="E257:E259" si="54">C257/D257</f>
        <v>2.8068506184586107E-2</v>
      </c>
      <c r="F257" s="118"/>
      <c r="G257" s="359">
        <v>8</v>
      </c>
      <c r="H257" s="121">
        <v>255</v>
      </c>
      <c r="I257" s="250">
        <f t="shared" si="51"/>
        <v>3.1372549019607843E-2</v>
      </c>
      <c r="J257" s="118"/>
      <c r="K257" s="359">
        <v>42</v>
      </c>
      <c r="L257" s="121">
        <v>1093</v>
      </c>
      <c r="M257" s="250">
        <f t="shared" si="52"/>
        <v>3.8426349496797803E-2</v>
      </c>
      <c r="N257" s="118"/>
      <c r="O257" s="359">
        <v>109</v>
      </c>
      <c r="P257" s="121">
        <v>3451</v>
      </c>
      <c r="Q257" s="250">
        <f t="shared" si="53"/>
        <v>3.1585047812228338E-2</v>
      </c>
      <c r="R257" s="393"/>
    </row>
    <row r="258" spans="1:18" s="117" customFormat="1" x14ac:dyDescent="0.3">
      <c r="A258" s="692"/>
      <c r="B258" s="103" t="s">
        <v>322</v>
      </c>
      <c r="C258" s="121">
        <v>26</v>
      </c>
      <c r="D258" s="121">
        <v>2102</v>
      </c>
      <c r="E258" s="250">
        <f t="shared" si="54"/>
        <v>1.2369172216936251E-2</v>
      </c>
      <c r="F258" s="118"/>
      <c r="G258" s="359"/>
      <c r="H258" s="121">
        <v>255</v>
      </c>
      <c r="I258" s="250">
        <f t="shared" si="51"/>
        <v>0</v>
      </c>
      <c r="J258" s="118"/>
      <c r="K258" s="359">
        <v>16</v>
      </c>
      <c r="L258" s="121">
        <v>1093</v>
      </c>
      <c r="M258" s="250">
        <f t="shared" si="52"/>
        <v>1.463860933211345E-2</v>
      </c>
      <c r="N258" s="118"/>
      <c r="O258" s="359">
        <v>42</v>
      </c>
      <c r="P258" s="121">
        <v>3451</v>
      </c>
      <c r="Q258" s="250">
        <f t="shared" si="53"/>
        <v>1.2170385395537525E-2</v>
      </c>
      <c r="R258" s="393"/>
    </row>
    <row r="259" spans="1:18" s="117" customFormat="1" x14ac:dyDescent="0.3">
      <c r="A259" s="693"/>
      <c r="B259" s="394" t="s">
        <v>323</v>
      </c>
      <c r="C259" s="395">
        <v>50</v>
      </c>
      <c r="D259" s="395">
        <v>2102</v>
      </c>
      <c r="E259" s="396">
        <f t="shared" si="54"/>
        <v>2.3786869647954328E-2</v>
      </c>
      <c r="F259" s="397"/>
      <c r="G259" s="398">
        <v>8</v>
      </c>
      <c r="H259" s="395">
        <v>255</v>
      </c>
      <c r="I259" s="396">
        <f t="shared" si="51"/>
        <v>3.1372549019607843E-2</v>
      </c>
      <c r="J259" s="397"/>
      <c r="K259" s="398">
        <v>50</v>
      </c>
      <c r="L259" s="395">
        <v>1093</v>
      </c>
      <c r="M259" s="396">
        <f t="shared" si="52"/>
        <v>4.5745654162854532E-2</v>
      </c>
      <c r="N259" s="397"/>
      <c r="O259" s="398">
        <v>108</v>
      </c>
      <c r="P259" s="395">
        <v>3451</v>
      </c>
      <c r="Q259" s="396">
        <f t="shared" si="53"/>
        <v>3.1295276731382209E-2</v>
      </c>
      <c r="R259" s="399"/>
    </row>
    <row r="260" spans="1:18" s="117" customFormat="1" x14ac:dyDescent="0.3">
      <c r="A260" s="691" t="s">
        <v>418</v>
      </c>
      <c r="B260" s="387" t="s">
        <v>320</v>
      </c>
      <c r="C260" s="388">
        <v>11544</v>
      </c>
      <c r="D260" s="388">
        <v>12630</v>
      </c>
      <c r="E260" s="389">
        <f>C260/D260</f>
        <v>0.91401425178147266</v>
      </c>
      <c r="F260" s="390"/>
      <c r="G260" s="391">
        <v>1302</v>
      </c>
      <c r="H260" s="388">
        <v>1415</v>
      </c>
      <c r="I260" s="389">
        <f t="shared" si="51"/>
        <v>0.92014134275618376</v>
      </c>
      <c r="J260" s="390"/>
      <c r="K260" s="391">
        <v>5714</v>
      </c>
      <c r="L260" s="388">
        <v>6309</v>
      </c>
      <c r="M260" s="389">
        <f t="shared" si="52"/>
        <v>0.90569028372166749</v>
      </c>
      <c r="N260" s="390"/>
      <c r="O260" s="391">
        <v>18560</v>
      </c>
      <c r="P260" s="388">
        <v>20354</v>
      </c>
      <c r="Q260" s="389">
        <f t="shared" si="53"/>
        <v>0.91186007664341162</v>
      </c>
      <c r="R260" s="392"/>
    </row>
    <row r="261" spans="1:18" s="117" customFormat="1" x14ac:dyDescent="0.3">
      <c r="A261" s="692"/>
      <c r="B261" s="103" t="s">
        <v>321</v>
      </c>
      <c r="C261" s="121">
        <v>685</v>
      </c>
      <c r="D261" s="121">
        <v>12630</v>
      </c>
      <c r="E261" s="250">
        <f t="shared" ref="E261:E263" si="55">C261/D261</f>
        <v>5.4235946159936661E-2</v>
      </c>
      <c r="F261" s="118"/>
      <c r="G261" s="359">
        <v>67</v>
      </c>
      <c r="H261" s="121">
        <v>1415</v>
      </c>
      <c r="I261" s="250">
        <f t="shared" si="51"/>
        <v>4.7349823321554768E-2</v>
      </c>
      <c r="J261" s="118"/>
      <c r="K261" s="359">
        <v>369</v>
      </c>
      <c r="L261" s="121">
        <v>6309</v>
      </c>
      <c r="M261" s="250">
        <f t="shared" si="52"/>
        <v>5.8487874465049931E-2</v>
      </c>
      <c r="N261" s="118"/>
      <c r="O261" s="359">
        <v>1121</v>
      </c>
      <c r="P261" s="121">
        <v>20354</v>
      </c>
      <c r="Q261" s="250">
        <f t="shared" si="53"/>
        <v>5.5075169499852611E-2</v>
      </c>
      <c r="R261" s="393"/>
    </row>
    <row r="262" spans="1:18" s="117" customFormat="1" x14ac:dyDescent="0.3">
      <c r="A262" s="692"/>
      <c r="B262" s="103" t="s">
        <v>322</v>
      </c>
      <c r="C262" s="121">
        <v>229</v>
      </c>
      <c r="D262" s="121">
        <v>12630</v>
      </c>
      <c r="E262" s="250">
        <f t="shared" si="55"/>
        <v>1.8131433095803642E-2</v>
      </c>
      <c r="F262" s="118"/>
      <c r="G262" s="359">
        <v>17</v>
      </c>
      <c r="H262" s="121">
        <v>1415</v>
      </c>
      <c r="I262" s="250">
        <f t="shared" si="51"/>
        <v>1.2014134275618375E-2</v>
      </c>
      <c r="J262" s="118"/>
      <c r="K262" s="359">
        <v>116</v>
      </c>
      <c r="L262" s="121">
        <v>6309</v>
      </c>
      <c r="M262" s="250">
        <f t="shared" si="52"/>
        <v>1.8386432081153908E-2</v>
      </c>
      <c r="N262" s="118"/>
      <c r="O262" s="359">
        <v>362</v>
      </c>
      <c r="P262" s="121">
        <v>20354</v>
      </c>
      <c r="Q262" s="250">
        <f t="shared" si="53"/>
        <v>1.7785201925911369E-2</v>
      </c>
      <c r="R262" s="393"/>
    </row>
    <row r="263" spans="1:18" s="117" customFormat="1" x14ac:dyDescent="0.3">
      <c r="A263" s="693"/>
      <c r="B263" s="394" t="s">
        <v>323</v>
      </c>
      <c r="C263" s="395">
        <v>172</v>
      </c>
      <c r="D263" s="395">
        <v>12630</v>
      </c>
      <c r="E263" s="396">
        <f t="shared" si="55"/>
        <v>1.3618368962787016E-2</v>
      </c>
      <c r="F263" s="397"/>
      <c r="G263" s="398">
        <v>29</v>
      </c>
      <c r="H263" s="395">
        <v>1415</v>
      </c>
      <c r="I263" s="396">
        <f t="shared" si="51"/>
        <v>2.0494699646643109E-2</v>
      </c>
      <c r="J263" s="397"/>
      <c r="K263" s="398">
        <v>110</v>
      </c>
      <c r="L263" s="395">
        <v>6309</v>
      </c>
      <c r="M263" s="396">
        <f t="shared" si="52"/>
        <v>1.7435409732128704E-2</v>
      </c>
      <c r="N263" s="397"/>
      <c r="O263" s="398">
        <v>311</v>
      </c>
      <c r="P263" s="395">
        <v>20354</v>
      </c>
      <c r="Q263" s="396">
        <f t="shared" si="53"/>
        <v>1.5279551930824408E-2</v>
      </c>
      <c r="R263" s="399"/>
    </row>
    <row r="264" spans="1:18" s="117" customFormat="1" x14ac:dyDescent="0.3">
      <c r="A264" s="691" t="s">
        <v>422</v>
      </c>
      <c r="B264" s="387" t="s">
        <v>320</v>
      </c>
      <c r="C264" s="388">
        <v>7236</v>
      </c>
      <c r="D264" s="388">
        <v>11096</v>
      </c>
      <c r="E264" s="389">
        <f>C264/D264</f>
        <v>0.65212689257390055</v>
      </c>
      <c r="F264" s="390"/>
      <c r="G264" s="391">
        <v>829</v>
      </c>
      <c r="H264" s="388">
        <v>1262</v>
      </c>
      <c r="I264" s="389">
        <f t="shared" ref="I264:I267" si="56">G264/H264</f>
        <v>0.65689381933438984</v>
      </c>
      <c r="J264" s="390"/>
      <c r="K264" s="391">
        <v>3017</v>
      </c>
      <c r="L264" s="388">
        <v>5638</v>
      </c>
      <c r="M264" s="389">
        <f t="shared" ref="M264:M267" si="57">K264/L264</f>
        <v>0.53511883646683223</v>
      </c>
      <c r="N264" s="390"/>
      <c r="O264" s="391">
        <v>11082</v>
      </c>
      <c r="P264" s="388">
        <v>17996</v>
      </c>
      <c r="Q264" s="389">
        <f t="shared" ref="Q264:Q267" si="58">O264/P264</f>
        <v>0.61580351189153149</v>
      </c>
      <c r="R264" s="392"/>
    </row>
    <row r="265" spans="1:18" s="117" customFormat="1" x14ac:dyDescent="0.3">
      <c r="A265" s="692"/>
      <c r="B265" s="103" t="s">
        <v>321</v>
      </c>
      <c r="C265" s="121">
        <v>1693</v>
      </c>
      <c r="D265" s="121">
        <v>11096</v>
      </c>
      <c r="E265" s="250">
        <f t="shared" ref="E265:E267" si="59">C265/D265</f>
        <v>0.15257750540735401</v>
      </c>
      <c r="F265" s="118"/>
      <c r="G265" s="359">
        <v>173</v>
      </c>
      <c r="H265" s="121">
        <v>1262</v>
      </c>
      <c r="I265" s="250">
        <f t="shared" si="56"/>
        <v>0.13708399366085577</v>
      </c>
      <c r="J265" s="118"/>
      <c r="K265" s="359">
        <v>1141</v>
      </c>
      <c r="L265" s="121">
        <v>5638</v>
      </c>
      <c r="M265" s="250">
        <f t="shared" si="57"/>
        <v>0.20237672933664419</v>
      </c>
      <c r="N265" s="118"/>
      <c r="O265" s="359">
        <v>3007</v>
      </c>
      <c r="P265" s="121">
        <v>17996</v>
      </c>
      <c r="Q265" s="250">
        <f t="shared" si="58"/>
        <v>0.16709268726383641</v>
      </c>
      <c r="R265" s="393"/>
    </row>
    <row r="266" spans="1:18" s="117" customFormat="1" x14ac:dyDescent="0.3">
      <c r="A266" s="692"/>
      <c r="B266" s="103" t="s">
        <v>322</v>
      </c>
      <c r="C266" s="121">
        <v>865</v>
      </c>
      <c r="D266" s="121">
        <v>11096</v>
      </c>
      <c r="E266" s="250">
        <f t="shared" si="59"/>
        <v>7.7956020187454941E-2</v>
      </c>
      <c r="F266" s="118"/>
      <c r="G266" s="359">
        <v>102</v>
      </c>
      <c r="H266" s="121">
        <v>1262</v>
      </c>
      <c r="I266" s="250">
        <f t="shared" si="56"/>
        <v>8.0824088748019024E-2</v>
      </c>
      <c r="J266" s="118"/>
      <c r="K266" s="359">
        <v>607</v>
      </c>
      <c r="L266" s="121">
        <v>5638</v>
      </c>
      <c r="M266" s="250">
        <f t="shared" si="57"/>
        <v>0.10766229159276339</v>
      </c>
      <c r="N266" s="118"/>
      <c r="O266" s="359">
        <v>1574</v>
      </c>
      <c r="P266" s="121">
        <v>17996</v>
      </c>
      <c r="Q266" s="250">
        <f t="shared" si="58"/>
        <v>8.746388086241387E-2</v>
      </c>
      <c r="R266" s="393"/>
    </row>
    <row r="267" spans="1:18" s="117" customFormat="1" x14ac:dyDescent="0.3">
      <c r="A267" s="693"/>
      <c r="B267" s="394" t="s">
        <v>323</v>
      </c>
      <c r="C267" s="395">
        <v>1302</v>
      </c>
      <c r="D267" s="395">
        <v>11096</v>
      </c>
      <c r="E267" s="396">
        <f t="shared" si="59"/>
        <v>0.11733958183129055</v>
      </c>
      <c r="F267" s="397"/>
      <c r="G267" s="398">
        <v>158</v>
      </c>
      <c r="H267" s="395">
        <v>1262</v>
      </c>
      <c r="I267" s="396">
        <f t="shared" si="56"/>
        <v>0.12519809825673534</v>
      </c>
      <c r="J267" s="397"/>
      <c r="K267" s="398">
        <v>873</v>
      </c>
      <c r="L267" s="395">
        <v>5638</v>
      </c>
      <c r="M267" s="396">
        <f t="shared" si="57"/>
        <v>0.1548421426037602</v>
      </c>
      <c r="N267" s="397"/>
      <c r="O267" s="398">
        <v>2333</v>
      </c>
      <c r="P267" s="395">
        <v>17996</v>
      </c>
      <c r="Q267" s="396">
        <f t="shared" si="58"/>
        <v>0.12963991998221827</v>
      </c>
      <c r="R267" s="399"/>
    </row>
    <row r="268" spans="1:18" s="117" customFormat="1" x14ac:dyDescent="0.3">
      <c r="A268" s="691" t="s">
        <v>419</v>
      </c>
      <c r="B268" s="387" t="s">
        <v>320</v>
      </c>
      <c r="C268" s="388">
        <v>9438</v>
      </c>
      <c r="D268" s="388">
        <v>12264</v>
      </c>
      <c r="E268" s="389">
        <f>C268/D268</f>
        <v>0.76956947162426614</v>
      </c>
      <c r="F268" s="390"/>
      <c r="G268" s="391">
        <v>1026</v>
      </c>
      <c r="H268" s="388">
        <v>1379</v>
      </c>
      <c r="I268" s="389">
        <f t="shared" ref="I268:I271" si="60">G268/H268</f>
        <v>0.74401740391588111</v>
      </c>
      <c r="J268" s="390"/>
      <c r="K268" s="391">
        <v>4217</v>
      </c>
      <c r="L268" s="388">
        <v>6082</v>
      </c>
      <c r="M268" s="389">
        <f t="shared" ref="M268:M271" si="61">K268/L268</f>
        <v>0.69335744820782641</v>
      </c>
      <c r="N268" s="390"/>
      <c r="O268" s="391">
        <v>14681</v>
      </c>
      <c r="P268" s="388">
        <v>19725</v>
      </c>
      <c r="Q268" s="389">
        <f t="shared" ref="Q268:Q271" si="62">O268/P268</f>
        <v>0.74428390367553865</v>
      </c>
      <c r="R268" s="392"/>
    </row>
    <row r="269" spans="1:18" s="117" customFormat="1" x14ac:dyDescent="0.3">
      <c r="A269" s="692"/>
      <c r="B269" s="103" t="s">
        <v>321</v>
      </c>
      <c r="C269" s="121">
        <v>1764</v>
      </c>
      <c r="D269" s="121">
        <v>12264</v>
      </c>
      <c r="E269" s="250">
        <f t="shared" ref="E269:E271" si="63">C269/D269</f>
        <v>0.14383561643835616</v>
      </c>
      <c r="F269" s="118"/>
      <c r="G269" s="359">
        <v>220</v>
      </c>
      <c r="H269" s="121">
        <v>1379</v>
      </c>
      <c r="I269" s="250">
        <f t="shared" si="60"/>
        <v>0.15953589557650472</v>
      </c>
      <c r="J269" s="118"/>
      <c r="K269" s="359">
        <v>1191</v>
      </c>
      <c r="L269" s="121">
        <v>6082</v>
      </c>
      <c r="M269" s="250">
        <f t="shared" si="61"/>
        <v>0.19582374219006907</v>
      </c>
      <c r="N269" s="118"/>
      <c r="O269" s="359">
        <v>3175</v>
      </c>
      <c r="P269" s="121">
        <v>19725</v>
      </c>
      <c r="Q269" s="250">
        <f t="shared" si="62"/>
        <v>0.16096324461343473</v>
      </c>
      <c r="R269" s="393"/>
    </row>
    <row r="270" spans="1:18" s="117" customFormat="1" x14ac:dyDescent="0.3">
      <c r="A270" s="692"/>
      <c r="B270" s="103" t="s">
        <v>322</v>
      </c>
      <c r="C270" s="121">
        <v>638</v>
      </c>
      <c r="D270" s="121">
        <v>12264</v>
      </c>
      <c r="E270" s="250">
        <f t="shared" si="63"/>
        <v>5.2022178734507499E-2</v>
      </c>
      <c r="F270" s="118"/>
      <c r="G270" s="359">
        <v>78</v>
      </c>
      <c r="H270" s="121">
        <v>1379</v>
      </c>
      <c r="I270" s="250">
        <f t="shared" si="60"/>
        <v>5.6562726613488032E-2</v>
      </c>
      <c r="J270" s="118"/>
      <c r="K270" s="359">
        <v>386</v>
      </c>
      <c r="L270" s="121">
        <v>6082</v>
      </c>
      <c r="M270" s="250">
        <f t="shared" si="61"/>
        <v>6.3465965143045047E-2</v>
      </c>
      <c r="N270" s="118"/>
      <c r="O270" s="359">
        <v>1102</v>
      </c>
      <c r="P270" s="121">
        <v>19725</v>
      </c>
      <c r="Q270" s="250">
        <f t="shared" si="62"/>
        <v>5.5868187579214197E-2</v>
      </c>
      <c r="R270" s="393"/>
    </row>
    <row r="271" spans="1:18" s="117" customFormat="1" x14ac:dyDescent="0.3">
      <c r="A271" s="693"/>
      <c r="B271" s="394" t="s">
        <v>323</v>
      </c>
      <c r="C271" s="395">
        <v>424</v>
      </c>
      <c r="D271" s="395">
        <v>12264</v>
      </c>
      <c r="E271" s="396">
        <f t="shared" si="63"/>
        <v>3.4572733202870187E-2</v>
      </c>
      <c r="F271" s="397"/>
      <c r="G271" s="398">
        <v>55</v>
      </c>
      <c r="H271" s="395">
        <v>1379</v>
      </c>
      <c r="I271" s="396">
        <f t="shared" si="60"/>
        <v>3.9883973894126179E-2</v>
      </c>
      <c r="J271" s="397"/>
      <c r="K271" s="398">
        <v>288</v>
      </c>
      <c r="L271" s="395">
        <v>6082</v>
      </c>
      <c r="M271" s="396">
        <f t="shared" si="61"/>
        <v>4.7352844459059518E-2</v>
      </c>
      <c r="N271" s="397"/>
      <c r="O271" s="398">
        <v>767</v>
      </c>
      <c r="P271" s="395">
        <v>19725</v>
      </c>
      <c r="Q271" s="396">
        <f t="shared" si="62"/>
        <v>3.8884664131812421E-2</v>
      </c>
      <c r="R271" s="399"/>
    </row>
  </sheetData>
  <mergeCells count="10">
    <mergeCell ref="A223:A227"/>
    <mergeCell ref="A228:A232"/>
    <mergeCell ref="A233:A237"/>
    <mergeCell ref="A238:A242"/>
    <mergeCell ref="A243:A247"/>
    <mergeCell ref="A252:A255"/>
    <mergeCell ref="A256:A259"/>
    <mergeCell ref="A260:A263"/>
    <mergeCell ref="A264:A267"/>
    <mergeCell ref="A268:A271"/>
  </mergeCells>
  <pageMargins left="0.11811023622047245" right="0.11811023622047245" top="0.15748031496062992" bottom="0.15748031496062992" header="0.11811023622047245" footer="0.11811023622047245"/>
  <pageSetup paperSize="9" scale="5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S24"/>
  <sheetViews>
    <sheetView showGridLines="0" workbookViewId="0">
      <selection activeCell="B4" sqref="B4:L8"/>
    </sheetView>
  </sheetViews>
  <sheetFormatPr defaultRowHeight="14.4" x14ac:dyDescent="0.3"/>
  <cols>
    <col min="5" max="5" width="6.6640625" customWidth="1"/>
    <col min="10" max="10" width="6.6640625" customWidth="1"/>
    <col min="15" max="15" width="6.6640625" customWidth="1"/>
  </cols>
  <sheetData>
    <row r="1" spans="1:19" ht="15" x14ac:dyDescent="0.25">
      <c r="A1" s="2" t="s">
        <v>407</v>
      </c>
      <c r="B1" s="2"/>
      <c r="C1" s="2"/>
      <c r="D1" s="2"/>
      <c r="E1" s="2"/>
      <c r="F1" s="2" t="s">
        <v>408</v>
      </c>
      <c r="G1" s="2"/>
      <c r="H1" s="2"/>
      <c r="I1" s="2"/>
      <c r="J1" s="2"/>
      <c r="K1" s="2" t="s">
        <v>409</v>
      </c>
      <c r="L1" s="2"/>
      <c r="M1" s="2"/>
      <c r="N1" s="2"/>
      <c r="O1" s="2"/>
      <c r="P1" s="2" t="s">
        <v>410</v>
      </c>
      <c r="Q1" s="2"/>
      <c r="R1" s="2"/>
      <c r="S1" s="2"/>
    </row>
    <row r="2" spans="1:19" ht="6.75" customHeight="1" x14ac:dyDescent="0.25">
      <c r="A2" s="1"/>
      <c r="B2" s="1"/>
      <c r="C2" s="1"/>
      <c r="D2" s="1"/>
      <c r="E2" s="1"/>
      <c r="F2" s="1"/>
      <c r="G2" s="1"/>
      <c r="H2" s="1"/>
      <c r="I2" s="1"/>
      <c r="J2" s="1"/>
      <c r="K2" s="1"/>
      <c r="L2" s="1"/>
      <c r="M2" s="1"/>
      <c r="N2" s="1"/>
      <c r="O2" s="1"/>
      <c r="P2" s="1"/>
      <c r="Q2" s="1"/>
      <c r="R2" s="1"/>
      <c r="S2" s="1"/>
    </row>
    <row r="3" spans="1:19" ht="15" x14ac:dyDescent="0.25">
      <c r="A3" s="369"/>
      <c r="B3" s="370" t="s">
        <v>405</v>
      </c>
      <c r="C3" s="370" t="s">
        <v>406</v>
      </c>
      <c r="D3" s="370" t="s">
        <v>118</v>
      </c>
      <c r="E3" s="1"/>
      <c r="F3" s="369"/>
      <c r="G3" s="370" t="s">
        <v>405</v>
      </c>
      <c r="H3" s="370" t="s">
        <v>406</v>
      </c>
      <c r="I3" s="370" t="s">
        <v>118</v>
      </c>
      <c r="J3" s="1"/>
      <c r="K3" s="369"/>
      <c r="L3" s="370" t="s">
        <v>405</v>
      </c>
      <c r="M3" s="370" t="s">
        <v>406</v>
      </c>
      <c r="N3" s="370" t="s">
        <v>118</v>
      </c>
      <c r="O3" s="1"/>
      <c r="P3" s="369"/>
      <c r="Q3" s="370" t="s">
        <v>405</v>
      </c>
      <c r="R3" s="370" t="s">
        <v>406</v>
      </c>
      <c r="S3" s="370" t="s">
        <v>118</v>
      </c>
    </row>
    <row r="4" spans="1:19" ht="15" x14ac:dyDescent="0.25">
      <c r="A4" s="1" t="s">
        <v>95</v>
      </c>
      <c r="B4" s="371">
        <v>9525</v>
      </c>
      <c r="C4" s="371">
        <v>1506</v>
      </c>
      <c r="D4" s="371">
        <v>11031</v>
      </c>
      <c r="E4" s="1"/>
      <c r="F4" s="1" t="s">
        <v>95</v>
      </c>
      <c r="G4" s="371">
        <v>10119</v>
      </c>
      <c r="H4" s="371">
        <v>2303</v>
      </c>
      <c r="I4" s="371">
        <v>12422</v>
      </c>
      <c r="J4" s="1"/>
      <c r="K4" s="1" t="s">
        <v>95</v>
      </c>
      <c r="L4" s="371">
        <v>10389</v>
      </c>
      <c r="M4" s="371">
        <v>1649</v>
      </c>
      <c r="N4" s="371">
        <v>12038</v>
      </c>
      <c r="O4" s="1"/>
      <c r="P4" s="1" t="s">
        <v>95</v>
      </c>
      <c r="Q4" s="371">
        <v>10140</v>
      </c>
      <c r="R4" s="371">
        <v>1964</v>
      </c>
      <c r="S4" s="371">
        <v>12104</v>
      </c>
    </row>
    <row r="5" spans="1:19" ht="15" x14ac:dyDescent="0.25">
      <c r="A5" s="1" t="s">
        <v>96</v>
      </c>
      <c r="B5" s="371">
        <v>1067</v>
      </c>
      <c r="C5" s="372">
        <v>185</v>
      </c>
      <c r="D5" s="371">
        <v>1252</v>
      </c>
      <c r="E5" s="1"/>
      <c r="F5" s="1" t="s">
        <v>96</v>
      </c>
      <c r="G5" s="371">
        <v>1134</v>
      </c>
      <c r="H5" s="372">
        <v>253</v>
      </c>
      <c r="I5" s="371">
        <v>1387</v>
      </c>
      <c r="J5" s="1"/>
      <c r="K5" s="1" t="s">
        <v>96</v>
      </c>
      <c r="L5" s="371">
        <v>1139</v>
      </c>
      <c r="M5" s="372">
        <v>218</v>
      </c>
      <c r="N5" s="371">
        <v>1357</v>
      </c>
      <c r="O5" s="1"/>
      <c r="P5" s="1" t="s">
        <v>96</v>
      </c>
      <c r="Q5" s="371">
        <v>1129</v>
      </c>
      <c r="R5" s="372">
        <v>236</v>
      </c>
      <c r="S5" s="371">
        <v>1365</v>
      </c>
    </row>
    <row r="6" spans="1:19" ht="15" x14ac:dyDescent="0.25">
      <c r="A6" s="1" t="s">
        <v>97</v>
      </c>
      <c r="B6" s="371">
        <v>4550</v>
      </c>
      <c r="C6" s="372">
        <v>997</v>
      </c>
      <c r="D6" s="371">
        <v>5547</v>
      </c>
      <c r="E6" s="1"/>
      <c r="F6" s="1" t="s">
        <v>97</v>
      </c>
      <c r="G6" s="371">
        <v>4876</v>
      </c>
      <c r="H6" s="371">
        <v>1350</v>
      </c>
      <c r="I6" s="371">
        <v>6226</v>
      </c>
      <c r="J6" s="1"/>
      <c r="K6" s="1" t="s">
        <v>97</v>
      </c>
      <c r="L6" s="371">
        <v>4849</v>
      </c>
      <c r="M6" s="371">
        <v>1155</v>
      </c>
      <c r="N6" s="371">
        <v>6004</v>
      </c>
      <c r="O6" s="1"/>
      <c r="P6" s="1" t="s">
        <v>97</v>
      </c>
      <c r="Q6" s="371">
        <v>4733</v>
      </c>
      <c r="R6" s="371">
        <v>1331</v>
      </c>
      <c r="S6" s="371">
        <v>6064</v>
      </c>
    </row>
    <row r="7" spans="1:19" ht="15" x14ac:dyDescent="0.25">
      <c r="A7" s="1" t="s">
        <v>118</v>
      </c>
      <c r="B7" s="371">
        <v>15142</v>
      </c>
      <c r="C7" s="371">
        <v>2688</v>
      </c>
      <c r="D7" s="371">
        <v>17830</v>
      </c>
      <c r="E7" s="1"/>
      <c r="F7" s="1" t="s">
        <v>118</v>
      </c>
      <c r="G7" s="371">
        <v>16129</v>
      </c>
      <c r="H7" s="371">
        <v>3906</v>
      </c>
      <c r="I7" s="371">
        <v>20035</v>
      </c>
      <c r="J7" s="1"/>
      <c r="K7" s="1" t="s">
        <v>118</v>
      </c>
      <c r="L7" s="371">
        <v>16377</v>
      </c>
      <c r="M7" s="371">
        <v>3022</v>
      </c>
      <c r="N7" s="371">
        <v>19399</v>
      </c>
      <c r="O7" s="1"/>
      <c r="P7" s="1" t="s">
        <v>118</v>
      </c>
      <c r="Q7" s="371">
        <v>16002</v>
      </c>
      <c r="R7" s="371">
        <v>3531</v>
      </c>
      <c r="S7" s="371">
        <v>19533</v>
      </c>
    </row>
    <row r="8" spans="1:19" ht="15" x14ac:dyDescent="0.25">
      <c r="A8" s="1"/>
      <c r="B8" s="372"/>
      <c r="C8" s="372"/>
      <c r="D8" s="372"/>
      <c r="E8" s="1"/>
      <c r="F8" s="1"/>
      <c r="G8" s="1"/>
      <c r="H8" s="1"/>
      <c r="I8" s="1"/>
      <c r="J8" s="1"/>
      <c r="K8" s="1"/>
      <c r="L8" s="1"/>
      <c r="M8" s="1"/>
      <c r="N8" s="1"/>
      <c r="O8" s="1"/>
      <c r="P8" s="1"/>
      <c r="Q8" s="1"/>
      <c r="R8" s="1"/>
      <c r="S8" s="1"/>
    </row>
    <row r="9" spans="1:19" ht="15" x14ac:dyDescent="0.25">
      <c r="A9" s="1"/>
      <c r="B9" s="1"/>
      <c r="C9" s="1"/>
      <c r="D9" s="1"/>
      <c r="E9" s="1"/>
      <c r="F9" s="1"/>
      <c r="G9" s="1"/>
      <c r="H9" s="1"/>
      <c r="I9" s="1"/>
      <c r="J9" s="1"/>
      <c r="K9" s="1"/>
      <c r="L9" s="1"/>
      <c r="M9" s="1"/>
      <c r="N9" s="1"/>
      <c r="O9" s="1"/>
      <c r="P9" s="1"/>
      <c r="Q9" s="1"/>
      <c r="R9" s="1"/>
      <c r="S9" s="1"/>
    </row>
    <row r="10" spans="1:19" ht="15" x14ac:dyDescent="0.25">
      <c r="A10" s="369"/>
      <c r="B10" s="370" t="s">
        <v>405</v>
      </c>
      <c r="C10" s="370" t="s">
        <v>406</v>
      </c>
      <c r="D10" s="370" t="s">
        <v>118</v>
      </c>
      <c r="E10" s="1"/>
      <c r="F10" s="369"/>
      <c r="G10" s="370" t="s">
        <v>405</v>
      </c>
      <c r="H10" s="370" t="s">
        <v>406</v>
      </c>
      <c r="I10" s="370" t="s">
        <v>118</v>
      </c>
      <c r="J10" s="1"/>
      <c r="K10" s="369"/>
      <c r="L10" s="370" t="s">
        <v>405</v>
      </c>
      <c r="M10" s="370" t="s">
        <v>406</v>
      </c>
      <c r="N10" s="370" t="s">
        <v>118</v>
      </c>
      <c r="O10" s="1"/>
      <c r="P10" s="369"/>
      <c r="Q10" s="370" t="s">
        <v>405</v>
      </c>
      <c r="R10" s="370" t="s">
        <v>406</v>
      </c>
      <c r="S10" s="370" t="s">
        <v>118</v>
      </c>
    </row>
    <row r="11" spans="1:19" ht="15" x14ac:dyDescent="0.25">
      <c r="A11" s="1" t="s">
        <v>95</v>
      </c>
      <c r="B11" s="373">
        <v>86.347565950503125</v>
      </c>
      <c r="C11" s="373">
        <v>13.652434049496872</v>
      </c>
      <c r="D11" s="371">
        <v>100</v>
      </c>
      <c r="E11" s="1"/>
      <c r="F11" s="1" t="s">
        <v>95</v>
      </c>
      <c r="G11" s="373">
        <v>81.460312349058128</v>
      </c>
      <c r="H11" s="373">
        <v>18.539687650941879</v>
      </c>
      <c r="I11" s="371">
        <v>100</v>
      </c>
      <c r="J11" s="1"/>
      <c r="K11" s="1" t="s">
        <v>95</v>
      </c>
      <c r="L11" s="373">
        <v>86.301711247715559</v>
      </c>
      <c r="M11" s="373">
        <v>13.698288752284432</v>
      </c>
      <c r="N11" s="371">
        <v>99.999999999999986</v>
      </c>
      <c r="O11" s="1"/>
      <c r="P11" s="1" t="s">
        <v>95</v>
      </c>
      <c r="Q11" s="373">
        <v>83.773959021810967</v>
      </c>
      <c r="R11" s="373">
        <v>16.22604097818903</v>
      </c>
      <c r="S11" s="371">
        <v>100</v>
      </c>
    </row>
    <row r="12" spans="1:19" ht="15" x14ac:dyDescent="0.25">
      <c r="A12" s="1" t="s">
        <v>96</v>
      </c>
      <c r="B12" s="373">
        <v>85.223642172523967</v>
      </c>
      <c r="C12" s="373">
        <v>14.776357827476039</v>
      </c>
      <c r="D12" s="371">
        <v>100</v>
      </c>
      <c r="E12" s="1"/>
      <c r="F12" s="1" t="s">
        <v>96</v>
      </c>
      <c r="G12" s="373">
        <v>81.759192501802445</v>
      </c>
      <c r="H12" s="373">
        <v>18.240807498197547</v>
      </c>
      <c r="I12" s="371">
        <v>100</v>
      </c>
      <c r="J12" s="1"/>
      <c r="K12" s="1" t="s">
        <v>96</v>
      </c>
      <c r="L12" s="373">
        <v>83.935151068533528</v>
      </c>
      <c r="M12" s="373">
        <v>16.064848931466468</v>
      </c>
      <c r="N12" s="371">
        <v>100</v>
      </c>
      <c r="O12" s="1"/>
      <c r="P12" s="1" t="s">
        <v>96</v>
      </c>
      <c r="Q12" s="373">
        <v>82.710622710622701</v>
      </c>
      <c r="R12" s="373">
        <v>17.289377289377288</v>
      </c>
      <c r="S12" s="371">
        <v>99.999999999999986</v>
      </c>
    </row>
    <row r="13" spans="1:19" ht="15" x14ac:dyDescent="0.25">
      <c r="A13" s="1" t="s">
        <v>97</v>
      </c>
      <c r="B13" s="373">
        <v>82.026320533621771</v>
      </c>
      <c r="C13" s="373">
        <v>17.973679466378222</v>
      </c>
      <c r="D13" s="371">
        <v>100</v>
      </c>
      <c r="E13" s="1"/>
      <c r="F13" s="1" t="s">
        <v>97</v>
      </c>
      <c r="G13" s="373">
        <v>78.316736267266307</v>
      </c>
      <c r="H13" s="373">
        <v>21.6832637327337</v>
      </c>
      <c r="I13" s="371">
        <v>100</v>
      </c>
      <c r="J13" s="1"/>
      <c r="K13" s="1" t="s">
        <v>97</v>
      </c>
      <c r="L13" s="373">
        <v>80.762824783477683</v>
      </c>
      <c r="M13" s="373">
        <v>19.237175216522317</v>
      </c>
      <c r="N13" s="371">
        <v>100</v>
      </c>
      <c r="O13" s="1"/>
      <c r="P13" s="1" t="s">
        <v>97</v>
      </c>
      <c r="Q13" s="373">
        <v>78.050791556728228</v>
      </c>
      <c r="R13" s="373">
        <v>21.949208443271768</v>
      </c>
      <c r="S13" s="371">
        <v>100</v>
      </c>
    </row>
    <row r="14" spans="1:19" ht="15" x14ac:dyDescent="0.25">
      <c r="A14" s="1" t="s">
        <v>118</v>
      </c>
      <c r="B14" s="373">
        <v>84.924284913067865</v>
      </c>
      <c r="C14" s="373">
        <v>15.075715086932137</v>
      </c>
      <c r="D14" s="371">
        <v>100</v>
      </c>
      <c r="E14" s="1"/>
      <c r="F14" s="1" t="s">
        <v>118</v>
      </c>
      <c r="G14" s="373">
        <v>80.504117793860743</v>
      </c>
      <c r="H14" s="373">
        <v>19.495882206139257</v>
      </c>
      <c r="I14" s="371">
        <v>100</v>
      </c>
      <c r="J14" s="1"/>
      <c r="K14" s="1" t="s">
        <v>118</v>
      </c>
      <c r="L14" s="373">
        <v>84.421877416361667</v>
      </c>
      <c r="M14" s="373">
        <v>15.578122583638333</v>
      </c>
      <c r="N14" s="371">
        <v>100</v>
      </c>
      <c r="O14" s="1"/>
      <c r="P14" s="1" t="s">
        <v>118</v>
      </c>
      <c r="Q14" s="373">
        <v>81.922899708186151</v>
      </c>
      <c r="R14" s="373">
        <v>18.077100291813853</v>
      </c>
      <c r="S14" s="371">
        <v>100</v>
      </c>
    </row>
    <row r="16" spans="1:19" ht="15" x14ac:dyDescent="0.25">
      <c r="A16" s="2" t="s">
        <v>407</v>
      </c>
      <c r="B16" s="2"/>
      <c r="C16" s="2"/>
      <c r="D16" s="2"/>
      <c r="E16" s="2"/>
      <c r="F16" s="2" t="s">
        <v>408</v>
      </c>
      <c r="G16" s="2"/>
      <c r="H16" s="2"/>
      <c r="I16" s="2"/>
      <c r="J16" s="2"/>
      <c r="K16" s="2" t="s">
        <v>409</v>
      </c>
      <c r="L16" s="2"/>
      <c r="M16" s="2"/>
      <c r="N16" s="2"/>
      <c r="O16" s="2"/>
      <c r="P16" s="2" t="s">
        <v>410</v>
      </c>
      <c r="Q16" s="2"/>
    </row>
    <row r="17" spans="1:19" ht="15" x14ac:dyDescent="0.25">
      <c r="A17" s="369"/>
      <c r="B17" s="370" t="s">
        <v>405</v>
      </c>
      <c r="C17" s="370" t="s">
        <v>406</v>
      </c>
      <c r="D17" s="370" t="s">
        <v>118</v>
      </c>
      <c r="E17" s="1"/>
      <c r="F17" s="369"/>
      <c r="G17" s="370" t="s">
        <v>405</v>
      </c>
      <c r="H17" s="370" t="s">
        <v>406</v>
      </c>
      <c r="I17" s="370" t="s">
        <v>118</v>
      </c>
      <c r="J17" s="1"/>
      <c r="K17" s="369"/>
      <c r="L17" s="370" t="s">
        <v>405</v>
      </c>
      <c r="M17" s="370" t="s">
        <v>406</v>
      </c>
      <c r="N17" s="370" t="s">
        <v>118</v>
      </c>
      <c r="O17" s="1"/>
      <c r="P17" s="369"/>
      <c r="Q17" s="370" t="s">
        <v>405</v>
      </c>
      <c r="R17" s="370" t="s">
        <v>406</v>
      </c>
      <c r="S17" s="370" t="s">
        <v>118</v>
      </c>
    </row>
    <row r="18" spans="1:19" ht="15" x14ac:dyDescent="0.25">
      <c r="A18" s="1" t="s">
        <v>95</v>
      </c>
      <c r="B18" s="374">
        <f>B4/D4</f>
        <v>0.86347565950503125</v>
      </c>
      <c r="C18" s="374">
        <f>C4/D4</f>
        <v>0.13652434049496873</v>
      </c>
      <c r="D18" s="371">
        <v>100</v>
      </c>
      <c r="E18" s="1"/>
      <c r="F18" s="1" t="s">
        <v>95</v>
      </c>
      <c r="G18" s="374">
        <f>G4/I4</f>
        <v>0.81460312349058128</v>
      </c>
      <c r="H18" s="374">
        <f>H4/I4</f>
        <v>0.18539687650941877</v>
      </c>
      <c r="I18" s="371">
        <v>100</v>
      </c>
      <c r="J18" s="1"/>
      <c r="K18" s="1" t="s">
        <v>95</v>
      </c>
      <c r="L18" s="374">
        <f>L4/N4</f>
        <v>0.86301711247715562</v>
      </c>
      <c r="M18" s="374">
        <f>M4/N4</f>
        <v>0.13698288752284432</v>
      </c>
      <c r="N18" s="371">
        <v>99.999999999999986</v>
      </c>
      <c r="O18" s="1"/>
      <c r="P18" s="1" t="s">
        <v>95</v>
      </c>
      <c r="Q18" s="374">
        <f>Q4/S4</f>
        <v>0.83773959021810973</v>
      </c>
      <c r="R18" s="374">
        <f>R4/S4</f>
        <v>0.1622604097818903</v>
      </c>
      <c r="S18" s="371">
        <v>100</v>
      </c>
    </row>
    <row r="19" spans="1:19" ht="15" x14ac:dyDescent="0.25">
      <c r="A19" s="1" t="s">
        <v>96</v>
      </c>
      <c r="B19" s="374">
        <f t="shared" ref="B19:B21" si="0">B5/D5</f>
        <v>0.85223642172523961</v>
      </c>
      <c r="C19" s="374">
        <f t="shared" ref="C19:C21" si="1">C5/D5</f>
        <v>0.14776357827476039</v>
      </c>
      <c r="D19" s="371">
        <v>100</v>
      </c>
      <c r="E19" s="1"/>
      <c r="F19" s="1" t="s">
        <v>96</v>
      </c>
      <c r="G19" s="374">
        <f t="shared" ref="G19:G21" si="2">G5/I5</f>
        <v>0.81759192501802447</v>
      </c>
      <c r="H19" s="374">
        <f t="shared" ref="H19:H21" si="3">H5/I5</f>
        <v>0.18240807498197548</v>
      </c>
      <c r="I19" s="371">
        <v>100</v>
      </c>
      <c r="J19" s="1"/>
      <c r="K19" s="1" t="s">
        <v>96</v>
      </c>
      <c r="L19" s="374">
        <f t="shared" ref="L19:L21" si="4">L5/N5</f>
        <v>0.83935151068533531</v>
      </c>
      <c r="M19" s="374">
        <f t="shared" ref="M19:M21" si="5">M5/N5</f>
        <v>0.16064848931466469</v>
      </c>
      <c r="N19" s="371">
        <v>100</v>
      </c>
      <c r="O19" s="1"/>
      <c r="P19" s="1" t="s">
        <v>96</v>
      </c>
      <c r="Q19" s="374">
        <f t="shared" ref="Q19:Q21" si="6">Q5/S5</f>
        <v>0.82710622710622705</v>
      </c>
      <c r="R19" s="374">
        <f t="shared" ref="R19:R21" si="7">R5/S5</f>
        <v>0.17289377289377289</v>
      </c>
      <c r="S19" s="371">
        <v>99.999999999999986</v>
      </c>
    </row>
    <row r="20" spans="1:19" x14ac:dyDescent="0.3">
      <c r="A20" s="1" t="s">
        <v>97</v>
      </c>
      <c r="B20" s="374">
        <f t="shared" si="0"/>
        <v>0.82026320533621777</v>
      </c>
      <c r="C20" s="374">
        <f t="shared" si="1"/>
        <v>0.17973679466378223</v>
      </c>
      <c r="D20" s="371">
        <v>100</v>
      </c>
      <c r="E20" s="1"/>
      <c r="F20" s="1" t="s">
        <v>97</v>
      </c>
      <c r="G20" s="374">
        <f t="shared" si="2"/>
        <v>0.78316736267266307</v>
      </c>
      <c r="H20" s="374">
        <f t="shared" si="3"/>
        <v>0.21683263732733699</v>
      </c>
      <c r="I20" s="371">
        <v>100</v>
      </c>
      <c r="J20" s="1"/>
      <c r="K20" s="1" t="s">
        <v>97</v>
      </c>
      <c r="L20" s="374">
        <f t="shared" si="4"/>
        <v>0.80762824783477682</v>
      </c>
      <c r="M20" s="374">
        <f t="shared" si="5"/>
        <v>0.19237175216522318</v>
      </c>
      <c r="N20" s="371">
        <v>100</v>
      </c>
      <c r="O20" s="1"/>
      <c r="P20" s="1" t="s">
        <v>97</v>
      </c>
      <c r="Q20" s="374">
        <f t="shared" si="6"/>
        <v>0.78050791556728227</v>
      </c>
      <c r="R20" s="374">
        <f t="shared" si="7"/>
        <v>0.21949208443271767</v>
      </c>
      <c r="S20" s="371">
        <v>100</v>
      </c>
    </row>
    <row r="21" spans="1:19" x14ac:dyDescent="0.3">
      <c r="A21" s="1" t="s">
        <v>118</v>
      </c>
      <c r="B21" s="374">
        <f t="shared" si="0"/>
        <v>0.8492428491306786</v>
      </c>
      <c r="C21" s="374">
        <f t="shared" si="1"/>
        <v>0.15075715086932137</v>
      </c>
      <c r="D21" s="371">
        <v>100</v>
      </c>
      <c r="E21" s="1"/>
      <c r="F21" s="1" t="s">
        <v>118</v>
      </c>
      <c r="G21" s="374">
        <f t="shared" si="2"/>
        <v>0.80504117793860741</v>
      </c>
      <c r="H21" s="374">
        <f t="shared" si="3"/>
        <v>0.19495882206139256</v>
      </c>
      <c r="I21" s="371">
        <v>100</v>
      </c>
      <c r="J21" s="1"/>
      <c r="K21" s="1" t="s">
        <v>118</v>
      </c>
      <c r="L21" s="374">
        <f t="shared" si="4"/>
        <v>0.84421877416361668</v>
      </c>
      <c r="M21" s="374">
        <f t="shared" si="5"/>
        <v>0.15578122583638332</v>
      </c>
      <c r="N21" s="371">
        <v>100</v>
      </c>
      <c r="O21" s="1"/>
      <c r="P21" s="1" t="s">
        <v>118</v>
      </c>
      <c r="Q21" s="374">
        <f t="shared" si="6"/>
        <v>0.81922899708186148</v>
      </c>
      <c r="R21" s="374">
        <f t="shared" si="7"/>
        <v>0.18077100291813852</v>
      </c>
      <c r="S21" s="371">
        <v>100</v>
      </c>
    </row>
    <row r="22" spans="1:19" x14ac:dyDescent="0.3">
      <c r="B22" s="94"/>
    </row>
    <row r="23" spans="1:19" x14ac:dyDescent="0.3">
      <c r="B23" s="94"/>
    </row>
    <row r="24" spans="1:19" x14ac:dyDescent="0.3">
      <c r="B24" s="94"/>
    </row>
  </sheetData>
  <pageMargins left="0.70866141732283472" right="0.70866141732283472" top="0.74803149606299213" bottom="0.74803149606299213" header="0.31496062992125984" footer="0.31496062992125984"/>
  <pageSetup paperSize="9" scale="7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B1:L53"/>
  <sheetViews>
    <sheetView workbookViewId="0">
      <selection activeCell="B4" sqref="B4:L8"/>
    </sheetView>
  </sheetViews>
  <sheetFormatPr defaultRowHeight="14.4" x14ac:dyDescent="0.3"/>
  <cols>
    <col min="3" max="3" width="22.6640625" bestFit="1" customWidth="1"/>
    <col min="4" max="4" width="23.33203125" customWidth="1"/>
    <col min="5" max="5" width="9.88671875" style="1" customWidth="1"/>
    <col min="6" max="6" width="13.88671875" customWidth="1"/>
    <col min="7" max="7" width="13.88671875" style="1" customWidth="1"/>
    <col min="8" max="8" width="13.88671875" customWidth="1"/>
    <col min="9" max="9" width="13.88671875" style="1" customWidth="1"/>
    <col min="10" max="10" width="13.88671875" customWidth="1"/>
    <col min="11" max="11" width="13.88671875" style="1" customWidth="1"/>
    <col min="12" max="12" width="13.88671875" customWidth="1"/>
  </cols>
  <sheetData>
    <row r="1" spans="2:12" ht="15.75" thickBot="1" x14ac:dyDescent="0.3"/>
    <row r="2" spans="2:12" ht="15" x14ac:dyDescent="0.25">
      <c r="B2" s="154" t="s">
        <v>2</v>
      </c>
      <c r="C2" s="155"/>
      <c r="D2" s="155" t="s">
        <v>260</v>
      </c>
      <c r="E2" s="155" t="s">
        <v>273</v>
      </c>
      <c r="F2" s="156" t="s">
        <v>95</v>
      </c>
      <c r="G2" s="156" t="s">
        <v>274</v>
      </c>
      <c r="H2" s="156" t="s">
        <v>96</v>
      </c>
      <c r="I2" s="156" t="s">
        <v>275</v>
      </c>
      <c r="J2" s="156" t="s">
        <v>97</v>
      </c>
      <c r="K2" s="156" t="s">
        <v>276</v>
      </c>
      <c r="L2" s="157" t="s">
        <v>98</v>
      </c>
    </row>
    <row r="3" spans="2:12" ht="15" x14ac:dyDescent="0.25">
      <c r="B3" s="166"/>
      <c r="C3" s="167"/>
      <c r="D3" s="167"/>
      <c r="E3" s="167"/>
      <c r="F3" s="168" t="s">
        <v>99</v>
      </c>
      <c r="G3" s="168"/>
      <c r="H3" s="168" t="s">
        <v>99</v>
      </c>
      <c r="I3" s="168"/>
      <c r="J3" s="168" t="s">
        <v>99</v>
      </c>
      <c r="K3" s="168"/>
      <c r="L3" s="169" t="s">
        <v>99</v>
      </c>
    </row>
    <row r="4" spans="2:12" x14ac:dyDescent="0.3">
      <c r="B4" s="697" t="s">
        <v>22</v>
      </c>
      <c r="C4" s="148" t="s">
        <v>23</v>
      </c>
      <c r="D4" s="708" t="s">
        <v>264</v>
      </c>
      <c r="E4" s="150">
        <v>1054</v>
      </c>
      <c r="F4" s="164">
        <f>E4/$F$9</f>
        <v>7.7631288207998819E-2</v>
      </c>
      <c r="G4" s="150">
        <v>167</v>
      </c>
      <c r="H4" s="164">
        <f>G4/$H$9</f>
        <v>0.11044973544973545</v>
      </c>
      <c r="I4" s="150">
        <v>819</v>
      </c>
      <c r="J4" s="164">
        <f>I4/$J$9</f>
        <v>0.12200208550573514</v>
      </c>
      <c r="K4" s="150">
        <v>2040</v>
      </c>
      <c r="L4" s="165">
        <f>K4/$L$9</f>
        <v>9.3569397302999721E-2</v>
      </c>
    </row>
    <row r="5" spans="2:12" x14ac:dyDescent="0.3">
      <c r="B5" s="698"/>
      <c r="C5" s="149" t="s">
        <v>24</v>
      </c>
      <c r="D5" s="684"/>
      <c r="E5" s="151">
        <v>2938</v>
      </c>
      <c r="F5" s="170">
        <f t="shared" ref="F5:F8" si="0">E5/$F$9</f>
        <v>0.21639537453045593</v>
      </c>
      <c r="G5" s="151">
        <v>385</v>
      </c>
      <c r="H5" s="170">
        <f t="shared" ref="H5:H8" si="1">G5/$H$9</f>
        <v>0.25462962962962965</v>
      </c>
      <c r="I5" s="151">
        <v>1831</v>
      </c>
      <c r="J5" s="170">
        <f t="shared" ref="J5:J8" si="2">I5/$J$9</f>
        <v>0.27275435721733948</v>
      </c>
      <c r="K5" s="151">
        <v>5154</v>
      </c>
      <c r="L5" s="192">
        <f t="shared" ref="L5:L8" si="3">K5/$L$9</f>
        <v>0.23640033024493165</v>
      </c>
    </row>
    <row r="6" spans="2:12" x14ac:dyDescent="0.3">
      <c r="B6" s="698"/>
      <c r="C6" s="149" t="s">
        <v>25</v>
      </c>
      <c r="D6" s="684"/>
      <c r="E6" s="151">
        <v>4869</v>
      </c>
      <c r="F6" s="170">
        <f t="shared" si="0"/>
        <v>0.35862119761361128</v>
      </c>
      <c r="G6" s="151">
        <v>558</v>
      </c>
      <c r="H6" s="170">
        <f t="shared" si="1"/>
        <v>0.36904761904761907</v>
      </c>
      <c r="I6" s="151">
        <v>2397</v>
      </c>
      <c r="J6" s="170">
        <f t="shared" si="2"/>
        <v>0.35706837479517356</v>
      </c>
      <c r="K6" s="151">
        <v>7824</v>
      </c>
      <c r="L6" s="192">
        <f t="shared" si="3"/>
        <v>0.35886615906797542</v>
      </c>
    </row>
    <row r="7" spans="2:12" x14ac:dyDescent="0.3">
      <c r="B7" s="698"/>
      <c r="C7" s="149" t="s">
        <v>26</v>
      </c>
      <c r="D7" s="684"/>
      <c r="E7" s="151">
        <v>3876</v>
      </c>
      <c r="F7" s="170">
        <f t="shared" si="0"/>
        <v>0.28548280179715696</v>
      </c>
      <c r="G7" s="151">
        <v>342</v>
      </c>
      <c r="H7" s="170">
        <f t="shared" si="1"/>
        <v>0.22619047619047619</v>
      </c>
      <c r="I7" s="151">
        <v>1415</v>
      </c>
      <c r="J7" s="170">
        <f t="shared" si="2"/>
        <v>0.21078504394458514</v>
      </c>
      <c r="K7" s="151">
        <v>5633</v>
      </c>
      <c r="L7" s="192">
        <f t="shared" si="3"/>
        <v>0.25837079167048893</v>
      </c>
    </row>
    <row r="8" spans="2:12" x14ac:dyDescent="0.3">
      <c r="B8" s="699"/>
      <c r="C8" s="171" t="s">
        <v>27</v>
      </c>
      <c r="D8" s="709"/>
      <c r="E8" s="172">
        <v>840</v>
      </c>
      <c r="F8" s="173">
        <f t="shared" si="0"/>
        <v>6.1869337850777049E-2</v>
      </c>
      <c r="G8" s="172">
        <v>60</v>
      </c>
      <c r="H8" s="173">
        <f t="shared" si="1"/>
        <v>3.968253968253968E-2</v>
      </c>
      <c r="I8" s="172">
        <v>251</v>
      </c>
      <c r="J8" s="173">
        <f t="shared" si="2"/>
        <v>3.7390138537166689E-2</v>
      </c>
      <c r="K8" s="172">
        <v>1151</v>
      </c>
      <c r="L8" s="195">
        <f t="shared" si="3"/>
        <v>5.2793321713604256E-2</v>
      </c>
    </row>
    <row r="9" spans="2:12" ht="15" x14ac:dyDescent="0.25">
      <c r="B9" s="176"/>
      <c r="C9" s="177" t="s">
        <v>118</v>
      </c>
      <c r="D9" s="177"/>
      <c r="E9" s="177"/>
      <c r="F9" s="178">
        <v>13577</v>
      </c>
      <c r="G9" s="178"/>
      <c r="H9" s="178">
        <v>1512</v>
      </c>
      <c r="I9" s="178"/>
      <c r="J9" s="178">
        <v>6713</v>
      </c>
      <c r="K9" s="178"/>
      <c r="L9" s="179">
        <v>21802</v>
      </c>
    </row>
    <row r="10" spans="2:12" x14ac:dyDescent="0.3">
      <c r="B10" s="713" t="s">
        <v>123</v>
      </c>
      <c r="C10" s="146" t="s">
        <v>4</v>
      </c>
      <c r="D10" s="715" t="s">
        <v>263</v>
      </c>
      <c r="E10" s="152">
        <v>7346</v>
      </c>
      <c r="F10" s="174">
        <f>E10/$F$12</f>
        <v>0.5410620902997717</v>
      </c>
      <c r="G10" s="152">
        <v>952</v>
      </c>
      <c r="H10" s="174">
        <f>G10/$H$12</f>
        <v>0.62962962962962965</v>
      </c>
      <c r="I10" s="152">
        <v>4385</v>
      </c>
      <c r="J10" s="174">
        <f>I10/$J$12</f>
        <v>0.65321018918516316</v>
      </c>
      <c r="K10" s="152">
        <v>12683</v>
      </c>
      <c r="L10" s="175">
        <f>K10/$L$12</f>
        <v>0.5817356205852674</v>
      </c>
    </row>
    <row r="11" spans="2:12" x14ac:dyDescent="0.3">
      <c r="B11" s="714"/>
      <c r="C11" s="180" t="s">
        <v>5</v>
      </c>
      <c r="D11" s="716"/>
      <c r="E11" s="181">
        <v>6231</v>
      </c>
      <c r="F11" s="182">
        <f>E11/$F$12</f>
        <v>0.45893790970022835</v>
      </c>
      <c r="G11" s="181">
        <v>560</v>
      </c>
      <c r="H11" s="182">
        <f>G11/$H$12</f>
        <v>0.37037037037037035</v>
      </c>
      <c r="I11" s="181">
        <v>2328</v>
      </c>
      <c r="J11" s="182">
        <f>I11/$J$12</f>
        <v>0.3467898108148369</v>
      </c>
      <c r="K11" s="181">
        <v>9119</v>
      </c>
      <c r="L11" s="196">
        <f>K11/$L$12</f>
        <v>0.4182643794147326</v>
      </c>
    </row>
    <row r="12" spans="2:12" ht="15" x14ac:dyDescent="0.25">
      <c r="B12" s="183"/>
      <c r="C12" s="177" t="s">
        <v>118</v>
      </c>
      <c r="D12" s="177"/>
      <c r="E12" s="177"/>
      <c r="F12" s="178">
        <v>13577</v>
      </c>
      <c r="G12" s="178"/>
      <c r="H12" s="178">
        <v>1512</v>
      </c>
      <c r="I12" s="178"/>
      <c r="J12" s="178">
        <v>6713</v>
      </c>
      <c r="K12" s="178"/>
      <c r="L12" s="179">
        <v>21802</v>
      </c>
    </row>
    <row r="13" spans="2:12" x14ac:dyDescent="0.3">
      <c r="B13" s="697" t="s">
        <v>267</v>
      </c>
      <c r="C13" s="148" t="s">
        <v>28</v>
      </c>
      <c r="D13" s="708" t="s">
        <v>261</v>
      </c>
      <c r="E13" s="150">
        <v>3501</v>
      </c>
      <c r="F13" s="164">
        <f>E13/$F$18</f>
        <v>0.25786256168520294</v>
      </c>
      <c r="G13" s="150">
        <v>343</v>
      </c>
      <c r="H13" s="164">
        <f>G13/$H$18</f>
        <v>0.22685185185185186</v>
      </c>
      <c r="I13" s="150">
        <v>1640</v>
      </c>
      <c r="J13" s="164">
        <f>I13/$J$18</f>
        <v>0.24430210040220468</v>
      </c>
      <c r="K13" s="150">
        <v>5484</v>
      </c>
      <c r="L13" s="165">
        <f>K13/$L$18</f>
        <v>0.25153655627924043</v>
      </c>
    </row>
    <row r="14" spans="2:12" x14ac:dyDescent="0.3">
      <c r="B14" s="698"/>
      <c r="C14" s="149">
        <v>2</v>
      </c>
      <c r="D14" s="684"/>
      <c r="E14" s="151">
        <v>3399</v>
      </c>
      <c r="F14" s="170">
        <f>E14/$F$18</f>
        <v>0.25034985637475143</v>
      </c>
      <c r="G14" s="151">
        <v>363</v>
      </c>
      <c r="H14" s="170">
        <f t="shared" ref="H14:H17" si="4">G14/$H$18</f>
        <v>0.24007936507936509</v>
      </c>
      <c r="I14" s="151">
        <v>1598</v>
      </c>
      <c r="J14" s="170">
        <f t="shared" ref="J14:J17" si="5">I14/$J$18</f>
        <v>0.23804558319678237</v>
      </c>
      <c r="K14" s="151">
        <v>5360</v>
      </c>
      <c r="L14" s="192">
        <f t="shared" ref="L14:L17" si="6">K14/$L$18</f>
        <v>0.24584900467846987</v>
      </c>
    </row>
    <row r="15" spans="2:12" x14ac:dyDescent="0.3">
      <c r="B15" s="698"/>
      <c r="C15" s="149">
        <v>3</v>
      </c>
      <c r="D15" s="684"/>
      <c r="E15" s="151">
        <v>2932</v>
      </c>
      <c r="F15" s="170">
        <f>E15/$F$18</f>
        <v>0.21595345068866464</v>
      </c>
      <c r="G15" s="151">
        <v>326</v>
      </c>
      <c r="H15" s="170">
        <f t="shared" si="4"/>
        <v>0.21560846560846561</v>
      </c>
      <c r="I15" s="151">
        <v>1484</v>
      </c>
      <c r="J15" s="170">
        <f t="shared" si="5"/>
        <v>0.2210636079249218</v>
      </c>
      <c r="K15" s="151">
        <v>4742</v>
      </c>
      <c r="L15" s="192">
        <f t="shared" si="6"/>
        <v>0.21750298137785523</v>
      </c>
    </row>
    <row r="16" spans="2:12" x14ac:dyDescent="0.3">
      <c r="B16" s="698"/>
      <c r="C16" s="149">
        <v>4</v>
      </c>
      <c r="D16" s="684"/>
      <c r="E16" s="151">
        <v>2212</v>
      </c>
      <c r="F16" s="170">
        <f>E16/$F$18</f>
        <v>0.1629225896737129</v>
      </c>
      <c r="G16" s="151">
        <v>271</v>
      </c>
      <c r="H16" s="170">
        <f t="shared" si="4"/>
        <v>0.17923280423280424</v>
      </c>
      <c r="I16" s="151">
        <v>1175</v>
      </c>
      <c r="J16" s="170">
        <f t="shared" si="5"/>
        <v>0.17503351705645762</v>
      </c>
      <c r="K16" s="151">
        <v>3658</v>
      </c>
      <c r="L16" s="192">
        <f>K16/$L$18</f>
        <v>0.16778277222273186</v>
      </c>
    </row>
    <row r="17" spans="2:12" x14ac:dyDescent="0.3">
      <c r="B17" s="699"/>
      <c r="C17" s="171" t="s">
        <v>6</v>
      </c>
      <c r="D17" s="709"/>
      <c r="E17" s="172">
        <v>1533</v>
      </c>
      <c r="F17" s="173">
        <f>E17/$F$18</f>
        <v>0.11291154157766811</v>
      </c>
      <c r="G17" s="172">
        <v>209</v>
      </c>
      <c r="H17" s="173">
        <f t="shared" si="4"/>
        <v>0.13822751322751323</v>
      </c>
      <c r="I17" s="172">
        <v>816</v>
      </c>
      <c r="J17" s="173">
        <f t="shared" si="5"/>
        <v>0.12155519141963354</v>
      </c>
      <c r="K17" s="172">
        <v>2558</v>
      </c>
      <c r="L17" s="195">
        <f t="shared" si="6"/>
        <v>0.11732868544170259</v>
      </c>
    </row>
    <row r="18" spans="2:12" ht="15" x14ac:dyDescent="0.25">
      <c r="B18" s="183"/>
      <c r="C18" s="177" t="s">
        <v>118</v>
      </c>
      <c r="D18" s="177"/>
      <c r="E18" s="177"/>
      <c r="F18" s="178">
        <v>13577</v>
      </c>
      <c r="G18" s="178"/>
      <c r="H18" s="178">
        <v>1512</v>
      </c>
      <c r="I18" s="178"/>
      <c r="J18" s="178">
        <v>6713</v>
      </c>
      <c r="K18" s="178"/>
      <c r="L18" s="179">
        <v>21802</v>
      </c>
    </row>
    <row r="19" spans="2:12" x14ac:dyDescent="0.3">
      <c r="B19" s="702" t="s">
        <v>148</v>
      </c>
      <c r="C19" s="186" t="s">
        <v>149</v>
      </c>
      <c r="D19" s="705" t="s">
        <v>262</v>
      </c>
      <c r="E19" s="187">
        <v>12905</v>
      </c>
      <c r="F19" s="188">
        <f>E19/$F$22</f>
        <v>0.95050452971937838</v>
      </c>
      <c r="G19" s="187">
        <v>1435</v>
      </c>
      <c r="H19" s="188">
        <f>G19/$H$22</f>
        <v>0.94907407407407407</v>
      </c>
      <c r="I19" s="187">
        <v>6418</v>
      </c>
      <c r="J19" s="188">
        <f>I19/$J$22</f>
        <v>0.95605541486667656</v>
      </c>
      <c r="K19" s="187">
        <v>20758</v>
      </c>
      <c r="L19" s="197">
        <f>K19/$L$22</f>
        <v>0.95211448490964135</v>
      </c>
    </row>
    <row r="20" spans="2:12" x14ac:dyDescent="0.3">
      <c r="B20" s="703"/>
      <c r="C20" s="145" t="s">
        <v>154</v>
      </c>
      <c r="D20" s="706"/>
      <c r="E20" s="153">
        <v>299</v>
      </c>
      <c r="F20" s="184">
        <f t="shared" ref="F20:F21" si="7">E20/$F$22</f>
        <v>2.2022538115931356E-2</v>
      </c>
      <c r="G20" s="153">
        <v>30</v>
      </c>
      <c r="H20" s="184">
        <f t="shared" ref="H20:H21" si="8">G20/$H$22</f>
        <v>1.984126984126984E-2</v>
      </c>
      <c r="I20" s="153">
        <v>125</v>
      </c>
      <c r="J20" s="184">
        <f t="shared" ref="J20:J21" si="9">I20/$J$22</f>
        <v>1.8620586920899747E-2</v>
      </c>
      <c r="K20" s="153">
        <v>454</v>
      </c>
      <c r="L20" s="185">
        <f t="shared" ref="L20:L21" si="10">K20/$L$22</f>
        <v>2.0823777635079352E-2</v>
      </c>
    </row>
    <row r="21" spans="2:12" x14ac:dyDescent="0.3">
      <c r="B21" s="704"/>
      <c r="C21" s="189" t="s">
        <v>158</v>
      </c>
      <c r="D21" s="707"/>
      <c r="E21" s="190">
        <v>373</v>
      </c>
      <c r="F21" s="191">
        <f t="shared" si="7"/>
        <v>2.7472932164690284E-2</v>
      </c>
      <c r="G21" s="190">
        <v>47</v>
      </c>
      <c r="H21" s="191">
        <f t="shared" si="8"/>
        <v>3.1084656084656083E-2</v>
      </c>
      <c r="I21" s="190">
        <v>170</v>
      </c>
      <c r="J21" s="191">
        <f t="shared" si="9"/>
        <v>2.5323998212423655E-2</v>
      </c>
      <c r="K21" s="190">
        <v>590</v>
      </c>
      <c r="L21" s="198">
        <f t="shared" si="10"/>
        <v>2.706173745527933E-2</v>
      </c>
    </row>
    <row r="22" spans="2:12" x14ac:dyDescent="0.3">
      <c r="B22" s="183"/>
      <c r="C22" s="177" t="s">
        <v>118</v>
      </c>
      <c r="D22" s="177"/>
      <c r="E22" s="177"/>
      <c r="F22" s="178">
        <v>13577</v>
      </c>
      <c r="G22" s="178"/>
      <c r="H22" s="178">
        <v>1512</v>
      </c>
      <c r="I22" s="178"/>
      <c r="J22" s="178">
        <v>6713</v>
      </c>
      <c r="K22" s="178"/>
      <c r="L22" s="179">
        <v>21802</v>
      </c>
    </row>
    <row r="23" spans="2:12" x14ac:dyDescent="0.3">
      <c r="B23" s="697" t="s">
        <v>266</v>
      </c>
      <c r="C23" s="148" t="s">
        <v>163</v>
      </c>
      <c r="D23" s="708" t="s">
        <v>265</v>
      </c>
      <c r="E23" s="150">
        <v>1223</v>
      </c>
      <c r="F23" s="164">
        <f>E23/$F$28</f>
        <v>9.0078809751786115E-2</v>
      </c>
      <c r="G23" s="150">
        <v>170</v>
      </c>
      <c r="H23" s="164">
        <f>G23/$H$28</f>
        <v>0.11243386243386243</v>
      </c>
      <c r="I23" s="150">
        <v>1042</v>
      </c>
      <c r="J23" s="164">
        <f>I23/$J$28</f>
        <v>0.15522121257262028</v>
      </c>
      <c r="K23" s="150">
        <v>2435</v>
      </c>
      <c r="L23" s="165">
        <f>K23/$L$28</f>
        <v>0.11168700119255114</v>
      </c>
    </row>
    <row r="24" spans="2:12" x14ac:dyDescent="0.3">
      <c r="B24" s="698"/>
      <c r="C24" s="149" t="s">
        <v>167</v>
      </c>
      <c r="D24" s="684"/>
      <c r="E24" s="151">
        <v>3795</v>
      </c>
      <c r="F24" s="170">
        <f t="shared" ref="F24:F27" si="11">E24/$F$28</f>
        <v>0.27951682993297489</v>
      </c>
      <c r="G24" s="151">
        <v>311</v>
      </c>
      <c r="H24" s="170">
        <f t="shared" ref="H24:H27" si="12">G24/$H$28</f>
        <v>0.2056878306878307</v>
      </c>
      <c r="I24" s="151">
        <v>1043</v>
      </c>
      <c r="J24" s="170">
        <f t="shared" ref="J24:J27" si="13">I24/$J$28</f>
        <v>0.15537017726798749</v>
      </c>
      <c r="K24" s="151">
        <v>5149</v>
      </c>
      <c r="L24" s="192">
        <f t="shared" ref="L24:L27" si="14">K24/$L$28</f>
        <v>0.23617099348683607</v>
      </c>
    </row>
    <row r="25" spans="2:12" x14ac:dyDescent="0.3">
      <c r="B25" s="698"/>
      <c r="C25" s="149" t="s">
        <v>171</v>
      </c>
      <c r="D25" s="684"/>
      <c r="E25" s="151">
        <v>2896</v>
      </c>
      <c r="F25" s="170">
        <f t="shared" si="11"/>
        <v>0.21330190763791707</v>
      </c>
      <c r="G25" s="151">
        <v>338</v>
      </c>
      <c r="H25" s="170">
        <f t="shared" si="12"/>
        <v>0.22354497354497355</v>
      </c>
      <c r="I25" s="151">
        <v>1248</v>
      </c>
      <c r="J25" s="170">
        <f t="shared" si="13"/>
        <v>0.18590793981826306</v>
      </c>
      <c r="K25" s="151">
        <v>4482</v>
      </c>
      <c r="L25" s="192">
        <f t="shared" si="14"/>
        <v>0.2055774699568847</v>
      </c>
    </row>
    <row r="26" spans="2:12" x14ac:dyDescent="0.3">
      <c r="B26" s="698"/>
      <c r="C26" s="149" t="s">
        <v>71</v>
      </c>
      <c r="D26" s="684"/>
      <c r="E26" s="151">
        <v>681</v>
      </c>
      <c r="F26" s="170">
        <f t="shared" si="11"/>
        <v>5.0158356043308538E-2</v>
      </c>
      <c r="G26" s="151">
        <v>76</v>
      </c>
      <c r="H26" s="170">
        <f t="shared" si="12"/>
        <v>5.0264550264550262E-2</v>
      </c>
      <c r="I26" s="151">
        <v>288</v>
      </c>
      <c r="J26" s="170">
        <f t="shared" si="13"/>
        <v>4.2901832265753018E-2</v>
      </c>
      <c r="K26" s="151">
        <v>1045</v>
      </c>
      <c r="L26" s="192">
        <f t="shared" si="14"/>
        <v>4.7931382441977803E-2</v>
      </c>
    </row>
    <row r="27" spans="2:12" x14ac:dyDescent="0.3">
      <c r="B27" s="699"/>
      <c r="C27" s="171" t="s">
        <v>158</v>
      </c>
      <c r="D27" s="709"/>
      <c r="E27" s="172">
        <v>4982</v>
      </c>
      <c r="F27" s="173">
        <f t="shared" si="11"/>
        <v>0.36694409663401339</v>
      </c>
      <c r="G27" s="172">
        <v>617</v>
      </c>
      <c r="H27" s="173">
        <f t="shared" si="12"/>
        <v>0.40806878306878308</v>
      </c>
      <c r="I27" s="172">
        <v>3092</v>
      </c>
      <c r="J27" s="173">
        <f t="shared" si="13"/>
        <v>0.46059883807537616</v>
      </c>
      <c r="K27" s="172">
        <v>8691</v>
      </c>
      <c r="L27" s="195">
        <f t="shared" si="14"/>
        <v>0.39863315292175028</v>
      </c>
    </row>
    <row r="28" spans="2:12" x14ac:dyDescent="0.3">
      <c r="B28" s="183"/>
      <c r="C28" s="177" t="s">
        <v>118</v>
      </c>
      <c r="D28" s="177"/>
      <c r="E28" s="177"/>
      <c r="F28" s="178">
        <v>13577</v>
      </c>
      <c r="G28" s="178"/>
      <c r="H28" s="178">
        <v>1512</v>
      </c>
      <c r="I28" s="178"/>
      <c r="J28" s="178">
        <v>6713</v>
      </c>
      <c r="K28" s="178"/>
      <c r="L28" s="179">
        <v>21802</v>
      </c>
    </row>
    <row r="29" spans="2:12" x14ac:dyDescent="0.3">
      <c r="B29" s="702" t="s">
        <v>29</v>
      </c>
      <c r="C29" s="186" t="s">
        <v>12</v>
      </c>
      <c r="D29" s="710" t="s">
        <v>269</v>
      </c>
      <c r="E29" s="187">
        <v>10442</v>
      </c>
      <c r="F29" s="188">
        <f>E29/$F$35</f>
        <v>0.76909479266406422</v>
      </c>
      <c r="G29" s="187">
        <v>1158</v>
      </c>
      <c r="H29" s="188">
        <f>G29/$H$35</f>
        <v>0.76587301587301593</v>
      </c>
      <c r="I29" s="187">
        <v>5042</v>
      </c>
      <c r="J29" s="188">
        <f>I29/$J$35</f>
        <v>0.75107999404141224</v>
      </c>
      <c r="K29" s="187">
        <v>16642</v>
      </c>
      <c r="L29" s="197">
        <f>K29/$L$35</f>
        <v>0.76332446564535361</v>
      </c>
    </row>
    <row r="30" spans="2:12" x14ac:dyDescent="0.3">
      <c r="B30" s="703"/>
      <c r="C30" s="145" t="s">
        <v>186</v>
      </c>
      <c r="D30" s="711"/>
      <c r="E30" s="153">
        <v>551</v>
      </c>
      <c r="F30" s="184">
        <f t="shared" ref="F30:F34" si="15">E30/$F$35</f>
        <v>4.0583339471164472E-2</v>
      </c>
      <c r="G30" s="153">
        <v>98</v>
      </c>
      <c r="H30" s="184">
        <f t="shared" ref="H30:H34" si="16">G30/$H$35</f>
        <v>6.4814814814814811E-2</v>
      </c>
      <c r="I30" s="153">
        <v>422</v>
      </c>
      <c r="J30" s="184">
        <f t="shared" ref="J30:J34" si="17">I30/$J$35</f>
        <v>6.2863101444957548E-2</v>
      </c>
      <c r="K30" s="153">
        <v>1071</v>
      </c>
      <c r="L30" s="185">
        <f t="shared" ref="L30:L34" si="18">K30/$L$35</f>
        <v>4.9123933584074853E-2</v>
      </c>
    </row>
    <row r="31" spans="2:12" x14ac:dyDescent="0.3">
      <c r="B31" s="703"/>
      <c r="C31" s="145" t="s">
        <v>14</v>
      </c>
      <c r="D31" s="711"/>
      <c r="E31" s="153">
        <v>154</v>
      </c>
      <c r="F31" s="184">
        <f t="shared" si="15"/>
        <v>1.1342711939309125E-2</v>
      </c>
      <c r="G31" s="153">
        <v>16</v>
      </c>
      <c r="H31" s="184">
        <f t="shared" si="16"/>
        <v>1.0582010582010581E-2</v>
      </c>
      <c r="I31" s="153">
        <v>34</v>
      </c>
      <c r="J31" s="184">
        <f t="shared" si="17"/>
        <v>5.0647996424847313E-3</v>
      </c>
      <c r="K31" s="153">
        <v>204</v>
      </c>
      <c r="L31" s="185">
        <f t="shared" si="18"/>
        <v>9.3569397302999732E-3</v>
      </c>
    </row>
    <row r="32" spans="2:12" x14ac:dyDescent="0.3">
      <c r="B32" s="703"/>
      <c r="C32" s="145" t="s">
        <v>15</v>
      </c>
      <c r="D32" s="711"/>
      <c r="E32" s="153">
        <v>365</v>
      </c>
      <c r="F32" s="184">
        <f t="shared" si="15"/>
        <v>2.6883700375635266E-2</v>
      </c>
      <c r="G32" s="153">
        <v>32</v>
      </c>
      <c r="H32" s="184">
        <f t="shared" si="16"/>
        <v>2.1164021164021163E-2</v>
      </c>
      <c r="I32" s="153">
        <v>175</v>
      </c>
      <c r="J32" s="184">
        <f t="shared" si="17"/>
        <v>2.6068821689259645E-2</v>
      </c>
      <c r="K32" s="153">
        <v>572</v>
      </c>
      <c r="L32" s="185">
        <f t="shared" si="18"/>
        <v>2.6236125126135216E-2</v>
      </c>
    </row>
    <row r="33" spans="2:12" x14ac:dyDescent="0.3">
      <c r="B33" s="703"/>
      <c r="C33" s="145" t="s">
        <v>16</v>
      </c>
      <c r="D33" s="711"/>
      <c r="E33" s="153">
        <v>1207</v>
      </c>
      <c r="F33" s="184">
        <f t="shared" si="15"/>
        <v>8.8900346173676065E-2</v>
      </c>
      <c r="G33" s="153">
        <v>130</v>
      </c>
      <c r="H33" s="184">
        <f t="shared" si="16"/>
        <v>8.5978835978835974E-2</v>
      </c>
      <c r="I33" s="153">
        <v>724</v>
      </c>
      <c r="J33" s="184">
        <f t="shared" si="17"/>
        <v>0.10785043944585133</v>
      </c>
      <c r="K33" s="153">
        <v>2061</v>
      </c>
      <c r="L33" s="185">
        <f t="shared" si="18"/>
        <v>9.4532611687001195E-2</v>
      </c>
    </row>
    <row r="34" spans="2:12" x14ac:dyDescent="0.3">
      <c r="B34" s="704"/>
      <c r="C34" s="189" t="s">
        <v>30</v>
      </c>
      <c r="D34" s="712"/>
      <c r="E34" s="190">
        <v>858</v>
      </c>
      <c r="F34" s="191">
        <f t="shared" si="15"/>
        <v>6.3195109376150846E-2</v>
      </c>
      <c r="G34" s="190">
        <v>78</v>
      </c>
      <c r="H34" s="191">
        <f t="shared" si="16"/>
        <v>5.1587301587301584E-2</v>
      </c>
      <c r="I34" s="190">
        <v>316</v>
      </c>
      <c r="J34" s="191">
        <f t="shared" si="17"/>
        <v>4.7072843736034563E-2</v>
      </c>
      <c r="K34" s="190">
        <v>1252</v>
      </c>
      <c r="L34" s="198">
        <f t="shared" si="18"/>
        <v>5.7425924227135126E-2</v>
      </c>
    </row>
    <row r="35" spans="2:12" x14ac:dyDescent="0.3">
      <c r="B35" s="183"/>
      <c r="C35" s="177" t="s">
        <v>118</v>
      </c>
      <c r="D35" s="177"/>
      <c r="E35" s="177"/>
      <c r="F35" s="178">
        <v>13577</v>
      </c>
      <c r="G35" s="178"/>
      <c r="H35" s="178">
        <v>1512</v>
      </c>
      <c r="I35" s="178"/>
      <c r="J35" s="178">
        <v>6713</v>
      </c>
      <c r="K35" s="178"/>
      <c r="L35" s="179">
        <v>21802</v>
      </c>
    </row>
    <row r="36" spans="2:12" x14ac:dyDescent="0.3">
      <c r="B36" s="697" t="s">
        <v>39</v>
      </c>
      <c r="C36" s="148" t="s">
        <v>17</v>
      </c>
      <c r="D36" s="700" t="s">
        <v>270</v>
      </c>
      <c r="E36" s="193">
        <v>1327</v>
      </c>
      <c r="F36" s="164">
        <f>E36/$F$40</f>
        <v>9.773882300950136E-2</v>
      </c>
      <c r="G36" s="150">
        <v>312</v>
      </c>
      <c r="H36" s="164">
        <f>G36/$H$40</f>
        <v>0.20634920634920634</v>
      </c>
      <c r="I36" s="150">
        <v>2848</v>
      </c>
      <c r="J36" s="164">
        <f>I36/$J$40</f>
        <v>0.42425145240577983</v>
      </c>
      <c r="K36" s="150">
        <v>4487</v>
      </c>
      <c r="L36" s="165">
        <f>K36/$L$40</f>
        <v>0.20580680671498028</v>
      </c>
    </row>
    <row r="37" spans="2:12" x14ac:dyDescent="0.3">
      <c r="B37" s="698"/>
      <c r="C37" s="149" t="s">
        <v>0</v>
      </c>
      <c r="D37" s="687"/>
      <c r="E37" s="163">
        <v>957</v>
      </c>
      <c r="F37" s="170">
        <f t="shared" ref="F37:F39" si="19">E37/$F$40</f>
        <v>7.0486852765706709E-2</v>
      </c>
      <c r="G37" s="151">
        <v>350</v>
      </c>
      <c r="H37" s="170">
        <f t="shared" ref="H37:H39" si="20">G37/$H$40</f>
        <v>0.23148148148148148</v>
      </c>
      <c r="I37" s="151">
        <v>2071</v>
      </c>
      <c r="J37" s="170">
        <f t="shared" ref="J37:J39" si="21">I37/$J$40</f>
        <v>0.30850588410546703</v>
      </c>
      <c r="K37" s="151">
        <v>3378</v>
      </c>
      <c r="L37" s="192">
        <f t="shared" ref="L37:L39" si="22">K37/$L$40</f>
        <v>0.15493991376937896</v>
      </c>
    </row>
    <row r="38" spans="2:12" x14ac:dyDescent="0.3">
      <c r="B38" s="698"/>
      <c r="C38" s="149" t="s">
        <v>18</v>
      </c>
      <c r="D38" s="687"/>
      <c r="E38" s="163">
        <v>9655</v>
      </c>
      <c r="F38" s="170">
        <f t="shared" si="19"/>
        <v>0.71112911541577672</v>
      </c>
      <c r="G38" s="151">
        <v>739</v>
      </c>
      <c r="H38" s="170">
        <f t="shared" si="20"/>
        <v>0.48875661375661378</v>
      </c>
      <c r="I38" s="151">
        <v>1427</v>
      </c>
      <c r="J38" s="170">
        <f t="shared" si="21"/>
        <v>0.21257262028899152</v>
      </c>
      <c r="K38" s="151">
        <v>11821</v>
      </c>
      <c r="L38" s="192">
        <f t="shared" si="22"/>
        <v>0.54219796348958815</v>
      </c>
    </row>
    <row r="39" spans="2:12" x14ac:dyDescent="0.3">
      <c r="B39" s="699"/>
      <c r="C39" s="171" t="s">
        <v>30</v>
      </c>
      <c r="D39" s="701"/>
      <c r="E39" s="194">
        <v>1638</v>
      </c>
      <c r="F39" s="173">
        <f t="shared" si="19"/>
        <v>0.12064520880901525</v>
      </c>
      <c r="G39" s="172">
        <v>111</v>
      </c>
      <c r="H39" s="173">
        <f t="shared" si="20"/>
        <v>7.3412698412698416E-2</v>
      </c>
      <c r="I39" s="172">
        <v>367</v>
      </c>
      <c r="J39" s="173">
        <f t="shared" si="21"/>
        <v>5.4670043199761653E-2</v>
      </c>
      <c r="K39" s="172">
        <v>2116</v>
      </c>
      <c r="L39" s="195">
        <f t="shared" si="22"/>
        <v>9.7055316026052663E-2</v>
      </c>
    </row>
    <row r="40" spans="2:12" x14ac:dyDescent="0.3">
      <c r="B40" s="183"/>
      <c r="C40" s="177" t="s">
        <v>118</v>
      </c>
      <c r="D40" s="177"/>
      <c r="E40" s="177"/>
      <c r="F40" s="178">
        <v>13577</v>
      </c>
      <c r="G40" s="178"/>
      <c r="H40" s="178">
        <v>1512</v>
      </c>
      <c r="I40" s="178"/>
      <c r="J40" s="178">
        <v>6713</v>
      </c>
      <c r="K40" s="178"/>
      <c r="L40" s="179">
        <v>21802</v>
      </c>
    </row>
    <row r="41" spans="2:12" x14ac:dyDescent="0.3">
      <c r="B41" s="702" t="s">
        <v>33</v>
      </c>
      <c r="C41" s="186" t="s">
        <v>34</v>
      </c>
      <c r="D41" s="705" t="s">
        <v>271</v>
      </c>
      <c r="E41" s="187">
        <v>7446</v>
      </c>
      <c r="F41" s="188">
        <f>E41/$F$47</f>
        <v>0.54842748766295946</v>
      </c>
      <c r="G41" s="187">
        <v>650</v>
      </c>
      <c r="H41" s="188">
        <f>G41/$H$47</f>
        <v>0.42989417989417988</v>
      </c>
      <c r="I41" s="187">
        <v>1992</v>
      </c>
      <c r="J41" s="188">
        <f>I41/$J$47</f>
        <v>0.29673767317145838</v>
      </c>
      <c r="K41" s="187">
        <v>10088</v>
      </c>
      <c r="L41" s="197">
        <f>K41/$L$47</f>
        <v>0.46270984313365748</v>
      </c>
    </row>
    <row r="42" spans="2:12" x14ac:dyDescent="0.3">
      <c r="B42" s="703"/>
      <c r="C42" s="145" t="s">
        <v>35</v>
      </c>
      <c r="D42" s="706"/>
      <c r="E42" s="153">
        <v>4832</v>
      </c>
      <c r="F42" s="184">
        <f t="shared" ref="F42:F46" si="23">E42/$F$47</f>
        <v>0.35589600058923176</v>
      </c>
      <c r="G42" s="153">
        <v>523</v>
      </c>
      <c r="H42" s="184">
        <f t="shared" ref="H42:H46" si="24">G42/$H$47</f>
        <v>0.34589947089947087</v>
      </c>
      <c r="I42" s="153">
        <v>880</v>
      </c>
      <c r="J42" s="184">
        <f t="shared" ref="J42:J46" si="25">I42/$J$47</f>
        <v>0.13108893192313423</v>
      </c>
      <c r="K42" s="153">
        <v>6235</v>
      </c>
      <c r="L42" s="185">
        <f t="shared" ref="L42:L46" si="26">K42/$L$47</f>
        <v>0.2859829373451977</v>
      </c>
    </row>
    <row r="43" spans="2:12" x14ac:dyDescent="0.3">
      <c r="B43" s="703"/>
      <c r="C43" s="145" t="s">
        <v>36</v>
      </c>
      <c r="D43" s="706"/>
      <c r="E43" s="153">
        <v>326</v>
      </c>
      <c r="F43" s="184">
        <f t="shared" si="23"/>
        <v>2.4011195403992044E-2</v>
      </c>
      <c r="G43" s="153">
        <v>181</v>
      </c>
      <c r="H43" s="184">
        <f t="shared" si="24"/>
        <v>0.11970899470899471</v>
      </c>
      <c r="I43" s="153">
        <v>2437</v>
      </c>
      <c r="J43" s="184">
        <f t="shared" si="25"/>
        <v>0.36302696260986145</v>
      </c>
      <c r="K43" s="153">
        <v>2944</v>
      </c>
      <c r="L43" s="185">
        <f t="shared" si="26"/>
        <v>0.13503348316668196</v>
      </c>
    </row>
    <row r="44" spans="2:12" x14ac:dyDescent="0.3">
      <c r="B44" s="703"/>
      <c r="C44" s="145" t="s">
        <v>37</v>
      </c>
      <c r="D44" s="706"/>
      <c r="E44" s="153">
        <v>91</v>
      </c>
      <c r="F44" s="184">
        <f t="shared" si="23"/>
        <v>6.7025116005008474E-3</v>
      </c>
      <c r="G44" s="153">
        <v>46</v>
      </c>
      <c r="H44" s="184">
        <f t="shared" si="24"/>
        <v>3.0423280423280422E-2</v>
      </c>
      <c r="I44" s="153">
        <v>696</v>
      </c>
      <c r="J44" s="184">
        <f t="shared" si="25"/>
        <v>0.1036794279755698</v>
      </c>
      <c r="K44" s="153">
        <v>833</v>
      </c>
      <c r="L44" s="185">
        <f t="shared" si="26"/>
        <v>3.820750389872489E-2</v>
      </c>
    </row>
    <row r="45" spans="2:12" x14ac:dyDescent="0.3">
      <c r="B45" s="703"/>
      <c r="C45" s="145" t="s">
        <v>38</v>
      </c>
      <c r="D45" s="706"/>
      <c r="E45" s="153">
        <v>561</v>
      </c>
      <c r="F45" s="184">
        <f t="shared" si="23"/>
        <v>4.1319879207483243E-2</v>
      </c>
      <c r="G45" s="153">
        <v>77</v>
      </c>
      <c r="H45" s="184">
        <f t="shared" si="24"/>
        <v>5.0925925925925923E-2</v>
      </c>
      <c r="I45" s="153">
        <v>590</v>
      </c>
      <c r="J45" s="184">
        <f t="shared" si="25"/>
        <v>8.7889170266646804E-2</v>
      </c>
      <c r="K45" s="153">
        <v>1128</v>
      </c>
      <c r="L45" s="185">
        <f t="shared" si="26"/>
        <v>5.1738372626364555E-2</v>
      </c>
    </row>
    <row r="46" spans="2:12" x14ac:dyDescent="0.3">
      <c r="B46" s="704"/>
      <c r="C46" s="189" t="s">
        <v>30</v>
      </c>
      <c r="D46" s="707"/>
      <c r="E46" s="190">
        <v>321</v>
      </c>
      <c r="F46" s="191">
        <f t="shared" si="23"/>
        <v>2.3642925535832658E-2</v>
      </c>
      <c r="G46" s="190">
        <v>35</v>
      </c>
      <c r="H46" s="191">
        <f t="shared" si="24"/>
        <v>2.3148148148148147E-2</v>
      </c>
      <c r="I46" s="190">
        <v>118</v>
      </c>
      <c r="J46" s="191">
        <f t="shared" si="25"/>
        <v>1.7577834053329362E-2</v>
      </c>
      <c r="K46" s="190">
        <v>474</v>
      </c>
      <c r="L46" s="198">
        <f t="shared" si="26"/>
        <v>2.1741124667461701E-2</v>
      </c>
    </row>
    <row r="47" spans="2:12" x14ac:dyDescent="0.3">
      <c r="B47" s="183"/>
      <c r="C47" s="177" t="s">
        <v>118</v>
      </c>
      <c r="D47" s="177"/>
      <c r="E47" s="177"/>
      <c r="F47" s="178">
        <v>13577</v>
      </c>
      <c r="G47" s="178"/>
      <c r="H47" s="178">
        <v>1512</v>
      </c>
      <c r="I47" s="178"/>
      <c r="J47" s="178">
        <v>6713</v>
      </c>
      <c r="K47" s="178"/>
      <c r="L47" s="179">
        <v>21802</v>
      </c>
    </row>
    <row r="48" spans="2:12" x14ac:dyDescent="0.3">
      <c r="B48" s="697" t="s">
        <v>31</v>
      </c>
      <c r="C48" s="148" t="s">
        <v>19</v>
      </c>
      <c r="D48" s="708" t="s">
        <v>268</v>
      </c>
      <c r="E48" s="150">
        <v>2750</v>
      </c>
      <c r="F48" s="164">
        <f>E48/$F$53</f>
        <v>0.20254842748766297</v>
      </c>
      <c r="G48" s="150">
        <v>319</v>
      </c>
      <c r="H48" s="164">
        <f>G48/$H$53</f>
        <v>0.21097883597883599</v>
      </c>
      <c r="I48" s="150">
        <v>1582</v>
      </c>
      <c r="J48" s="164">
        <f>I48/$J$53</f>
        <v>0.23566214807090718</v>
      </c>
      <c r="K48" s="150">
        <v>4651</v>
      </c>
      <c r="L48" s="165">
        <f>K48/$L$53</f>
        <v>0.21332905238051555</v>
      </c>
    </row>
    <row r="49" spans="2:12" x14ac:dyDescent="0.3">
      <c r="B49" s="698"/>
      <c r="C49" s="149">
        <v>1</v>
      </c>
      <c r="D49" s="684"/>
      <c r="E49" s="151">
        <v>3901</v>
      </c>
      <c r="F49" s="170">
        <f t="shared" ref="F49:F52" si="27">E49/$F$53</f>
        <v>0.2873241511379539</v>
      </c>
      <c r="G49" s="151">
        <v>484</v>
      </c>
      <c r="H49" s="170">
        <f t="shared" ref="H49:H52" si="28">G49/$H$53</f>
        <v>0.32010582010582012</v>
      </c>
      <c r="I49" s="151">
        <v>2091</v>
      </c>
      <c r="J49" s="170">
        <f t="shared" ref="J49:J52" si="29">I49/$J$53</f>
        <v>0.31148517801281095</v>
      </c>
      <c r="K49" s="151">
        <v>6476</v>
      </c>
      <c r="L49" s="192">
        <f t="shared" ref="L49:L52" si="30">K49/$L$53</f>
        <v>0.297036969085405</v>
      </c>
    </row>
    <row r="50" spans="2:12" x14ac:dyDescent="0.3">
      <c r="B50" s="698"/>
      <c r="C50" s="149">
        <v>2</v>
      </c>
      <c r="D50" s="684"/>
      <c r="E50" s="151">
        <v>2872</v>
      </c>
      <c r="F50" s="170">
        <f t="shared" si="27"/>
        <v>0.211534212270752</v>
      </c>
      <c r="G50" s="151">
        <v>315</v>
      </c>
      <c r="H50" s="170">
        <f t="shared" si="28"/>
        <v>0.20833333333333334</v>
      </c>
      <c r="I50" s="151">
        <v>1336</v>
      </c>
      <c r="J50" s="170">
        <f t="shared" si="29"/>
        <v>0.19901683301057649</v>
      </c>
      <c r="K50" s="151">
        <v>4523</v>
      </c>
      <c r="L50" s="192">
        <f t="shared" si="30"/>
        <v>0.20745803137326851</v>
      </c>
    </row>
    <row r="51" spans="2:12" x14ac:dyDescent="0.3">
      <c r="B51" s="698"/>
      <c r="C51" s="149" t="s">
        <v>32</v>
      </c>
      <c r="D51" s="684"/>
      <c r="E51" s="151">
        <v>3371</v>
      </c>
      <c r="F51" s="170">
        <f t="shared" si="27"/>
        <v>0.24828754511305884</v>
      </c>
      <c r="G51" s="151">
        <v>307</v>
      </c>
      <c r="H51" s="170">
        <f t="shared" si="28"/>
        <v>0.20304232804232805</v>
      </c>
      <c r="I51" s="151">
        <v>1303</v>
      </c>
      <c r="J51" s="170">
        <f t="shared" si="29"/>
        <v>0.19410099806345896</v>
      </c>
      <c r="K51" s="151">
        <v>4981</v>
      </c>
      <c r="L51" s="192">
        <f t="shared" si="30"/>
        <v>0.22846527841482434</v>
      </c>
    </row>
    <row r="52" spans="2:12" x14ac:dyDescent="0.3">
      <c r="B52" s="699"/>
      <c r="C52" s="171" t="s">
        <v>30</v>
      </c>
      <c r="D52" s="709"/>
      <c r="E52" s="172">
        <v>683</v>
      </c>
      <c r="F52" s="173">
        <f t="shared" si="27"/>
        <v>5.0305663990572291E-2</v>
      </c>
      <c r="G52" s="172">
        <v>87</v>
      </c>
      <c r="H52" s="173">
        <f t="shared" si="28"/>
        <v>5.7539682539682536E-2</v>
      </c>
      <c r="I52" s="172">
        <v>401</v>
      </c>
      <c r="J52" s="173">
        <f t="shared" si="29"/>
        <v>5.9734842842246387E-2</v>
      </c>
      <c r="K52" s="172">
        <v>1171</v>
      </c>
      <c r="L52" s="195">
        <f t="shared" si="30"/>
        <v>5.3710668745986609E-2</v>
      </c>
    </row>
    <row r="53" spans="2:12" ht="15" thickBot="1" x14ac:dyDescent="0.35">
      <c r="B53" s="158"/>
      <c r="C53" s="159" t="s">
        <v>118</v>
      </c>
      <c r="D53" s="159"/>
      <c r="E53" s="159"/>
      <c r="F53" s="160">
        <v>13577</v>
      </c>
      <c r="G53" s="160"/>
      <c r="H53" s="160">
        <v>1512</v>
      </c>
      <c r="I53" s="160"/>
      <c r="J53" s="160">
        <v>6713</v>
      </c>
      <c r="K53" s="160"/>
      <c r="L53" s="161">
        <v>21802</v>
      </c>
    </row>
  </sheetData>
  <mergeCells count="18">
    <mergeCell ref="B4:B8"/>
    <mergeCell ref="D4:D8"/>
    <mergeCell ref="B10:B11"/>
    <mergeCell ref="D10:D11"/>
    <mergeCell ref="B13:B17"/>
    <mergeCell ref="D13:D17"/>
    <mergeCell ref="B19:B21"/>
    <mergeCell ref="D19:D21"/>
    <mergeCell ref="B23:B27"/>
    <mergeCell ref="D23:D27"/>
    <mergeCell ref="B29:B34"/>
    <mergeCell ref="D29:D34"/>
    <mergeCell ref="B36:B39"/>
    <mergeCell ref="D36:D39"/>
    <mergeCell ref="B41:B46"/>
    <mergeCell ref="D41:D46"/>
    <mergeCell ref="B48:B52"/>
    <mergeCell ref="D48:D5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K190"/>
  <sheetViews>
    <sheetView showGridLines="0" topLeftCell="A31" workbookViewId="0">
      <selection activeCell="B17" sqref="B17:F17"/>
    </sheetView>
  </sheetViews>
  <sheetFormatPr defaultRowHeight="14.4" x14ac:dyDescent="0.3"/>
  <cols>
    <col min="1" max="1" width="45.88671875" customWidth="1"/>
    <col min="2" max="2" width="24.33203125" style="7" customWidth="1"/>
    <col min="10" max="10" width="9.5546875" bestFit="1" customWidth="1"/>
  </cols>
  <sheetData>
    <row r="1" spans="1:6" ht="15" x14ac:dyDescent="0.25">
      <c r="A1" s="83" t="s">
        <v>402</v>
      </c>
      <c r="B1" s="84"/>
      <c r="C1" s="83"/>
      <c r="D1" s="83"/>
      <c r="E1" s="83"/>
      <c r="F1" s="83"/>
    </row>
    <row r="2" spans="1:6" ht="15" x14ac:dyDescent="0.25">
      <c r="A2" s="83" t="s">
        <v>2</v>
      </c>
      <c r="B2" s="84" t="s">
        <v>402</v>
      </c>
      <c r="C2" s="83" t="s">
        <v>9</v>
      </c>
      <c r="D2" s="83" t="s">
        <v>46</v>
      </c>
      <c r="E2" s="83" t="s">
        <v>10</v>
      </c>
      <c r="F2" s="83" t="s">
        <v>47</v>
      </c>
    </row>
    <row r="3" spans="1:6" ht="15" x14ac:dyDescent="0.25">
      <c r="A3" s="35" t="s">
        <v>22</v>
      </c>
      <c r="B3" s="36" t="s">
        <v>23</v>
      </c>
      <c r="C3" s="37">
        <v>0.30058365758754862</v>
      </c>
      <c r="D3" s="37">
        <v>0.28915662650602408</v>
      </c>
      <c r="E3" s="37">
        <v>0.24223602484472051</v>
      </c>
      <c r="F3" s="38">
        <v>0.27613806903451726</v>
      </c>
    </row>
    <row r="4" spans="1:6" ht="15" x14ac:dyDescent="0.25">
      <c r="A4" s="39"/>
      <c r="B4" s="40" t="s">
        <v>24</v>
      </c>
      <c r="C4" s="41">
        <v>0.39985945186226285</v>
      </c>
      <c r="D4" s="41">
        <v>0.37801608579088469</v>
      </c>
      <c r="E4" s="41">
        <v>0.29398538504777966</v>
      </c>
      <c r="F4" s="42">
        <v>0.36054421768707484</v>
      </c>
    </row>
    <row r="5" spans="1:6" ht="15" x14ac:dyDescent="0.25">
      <c r="A5" s="39"/>
      <c r="B5" s="40" t="s">
        <v>25</v>
      </c>
      <c r="C5" s="41">
        <v>0.428204579499251</v>
      </c>
      <c r="D5" s="41">
        <v>0.44134078212290501</v>
      </c>
      <c r="E5" s="41">
        <v>0.33187581985133363</v>
      </c>
      <c r="F5" s="42">
        <v>0.39975990396158462</v>
      </c>
    </row>
    <row r="6" spans="1:6" ht="15" x14ac:dyDescent="0.25">
      <c r="A6" s="39"/>
      <c r="B6" s="40" t="s">
        <v>26</v>
      </c>
      <c r="C6" s="41">
        <v>0.32513132430190766</v>
      </c>
      <c r="D6" s="41">
        <v>0.26829268292682928</v>
      </c>
      <c r="E6" s="41">
        <v>0.26044039483675019</v>
      </c>
      <c r="F6" s="42">
        <v>0.30539718738122384</v>
      </c>
    </row>
    <row r="7" spans="1:6" ht="15" x14ac:dyDescent="0.25">
      <c r="A7" s="43"/>
      <c r="B7" s="44" t="s">
        <v>27</v>
      </c>
      <c r="C7" s="45">
        <v>0.20502645502645503</v>
      </c>
      <c r="D7" s="45">
        <v>0.26315789473684209</v>
      </c>
      <c r="E7" s="45">
        <v>0.19555555555555557</v>
      </c>
      <c r="F7" s="46">
        <v>0.20616570327552985</v>
      </c>
    </row>
    <row r="8" spans="1:6" ht="15" x14ac:dyDescent="0.25">
      <c r="A8" s="24" t="s">
        <v>3</v>
      </c>
      <c r="B8" s="25" t="s">
        <v>4</v>
      </c>
      <c r="C8" s="26">
        <v>0.40538625088589653</v>
      </c>
      <c r="D8" s="26">
        <v>0.38536060279870826</v>
      </c>
      <c r="E8" s="26">
        <v>0.2926250889257766</v>
      </c>
      <c r="F8" s="27">
        <v>0.3648881239242685</v>
      </c>
    </row>
    <row r="9" spans="1:6" ht="15" x14ac:dyDescent="0.25">
      <c r="A9" s="31"/>
      <c r="B9" s="32" t="s">
        <v>5</v>
      </c>
      <c r="C9" s="33">
        <v>0.32719522591645356</v>
      </c>
      <c r="D9" s="33">
        <v>0.32142857142857145</v>
      </c>
      <c r="E9" s="33">
        <v>0.28688524590163933</v>
      </c>
      <c r="F9" s="34">
        <v>0.31653671593157223</v>
      </c>
    </row>
    <row r="10" spans="1:6" ht="15" x14ac:dyDescent="0.25">
      <c r="A10" s="35" t="s">
        <v>7</v>
      </c>
      <c r="B10" s="36" t="s">
        <v>28</v>
      </c>
      <c r="C10" s="37">
        <v>0.40832095096582466</v>
      </c>
      <c r="D10" s="37">
        <v>0.4017857142857143</v>
      </c>
      <c r="E10" s="37">
        <v>0.33734177215189876</v>
      </c>
      <c r="F10" s="38">
        <v>0.38666919144101497</v>
      </c>
    </row>
    <row r="11" spans="1:6" ht="15" x14ac:dyDescent="0.25">
      <c r="A11" s="39"/>
      <c r="B11" s="40">
        <v>2</v>
      </c>
      <c r="C11" s="41">
        <v>0.38551258440761205</v>
      </c>
      <c r="D11" s="41">
        <v>0.38728323699421963</v>
      </c>
      <c r="E11" s="41">
        <v>0.31339401820546164</v>
      </c>
      <c r="F11" s="42">
        <v>0.36406067677946324</v>
      </c>
    </row>
    <row r="12" spans="1:6" ht="15" x14ac:dyDescent="0.25">
      <c r="A12" s="39"/>
      <c r="B12" s="40">
        <v>3</v>
      </c>
      <c r="C12" s="41">
        <v>0.3647482014388489</v>
      </c>
      <c r="D12" s="41">
        <v>0.40822784810126583</v>
      </c>
      <c r="E12" s="41">
        <v>0.2556497175141243</v>
      </c>
      <c r="F12" s="42">
        <v>0.33355496453900707</v>
      </c>
    </row>
    <row r="13" spans="1:6" ht="15" x14ac:dyDescent="0.25">
      <c r="A13" s="39"/>
      <c r="B13" s="40">
        <v>4</v>
      </c>
      <c r="C13" s="41">
        <v>0.34408084696823871</v>
      </c>
      <c r="D13" s="41">
        <v>0.2786259541984733</v>
      </c>
      <c r="E13" s="41">
        <v>0.26929982046678635</v>
      </c>
      <c r="F13" s="42">
        <v>0.314997104806022</v>
      </c>
    </row>
    <row r="14" spans="1:6" ht="15" x14ac:dyDescent="0.25">
      <c r="A14" s="43"/>
      <c r="B14" s="44" t="s">
        <v>6</v>
      </c>
      <c r="C14" s="45">
        <v>0.2918693537178596</v>
      </c>
      <c r="D14" s="45">
        <v>0.28855721393034828</v>
      </c>
      <c r="E14" s="45">
        <v>0.24444444444444444</v>
      </c>
      <c r="F14" s="46">
        <v>0.27650727650727652</v>
      </c>
    </row>
    <row r="15" spans="1:6" ht="15" x14ac:dyDescent="0.25">
      <c r="A15" s="24" t="s">
        <v>29</v>
      </c>
      <c r="B15" s="25" t="s">
        <v>12</v>
      </c>
      <c r="C15" s="26">
        <v>0.42303114461416386</v>
      </c>
      <c r="D15" s="26">
        <v>0.4181494661921708</v>
      </c>
      <c r="E15" s="26">
        <v>0.34064807219031995</v>
      </c>
      <c r="F15" s="27">
        <v>0.39771172739708993</v>
      </c>
    </row>
    <row r="16" spans="1:6" ht="15" x14ac:dyDescent="0.25">
      <c r="A16" s="28"/>
      <c r="B16" s="5" t="s">
        <v>13</v>
      </c>
      <c r="C16" s="29">
        <v>9.6774193548387094E-2</v>
      </c>
      <c r="D16" s="29">
        <v>0.10416666666666667</v>
      </c>
      <c r="E16" s="29">
        <v>8.3950617283950618E-2</v>
      </c>
      <c r="F16" s="30">
        <v>9.2412451361867709E-2</v>
      </c>
    </row>
    <row r="17" spans="1:9" ht="15" x14ac:dyDescent="0.25">
      <c r="A17" s="28"/>
      <c r="B17" s="5" t="s">
        <v>14</v>
      </c>
      <c r="C17" s="29">
        <v>0.27480916030534353</v>
      </c>
      <c r="D17" s="29">
        <v>0.46666666666666667</v>
      </c>
      <c r="E17" s="29">
        <v>0.26666666666666666</v>
      </c>
      <c r="F17" s="30">
        <v>0.28977272727272729</v>
      </c>
    </row>
    <row r="18" spans="1:9" ht="15" x14ac:dyDescent="0.25">
      <c r="A18" s="28"/>
      <c r="B18" s="5" t="s">
        <v>15</v>
      </c>
      <c r="C18" s="29">
        <v>0.14689265536723164</v>
      </c>
      <c r="D18" s="29">
        <v>0.16129032258064516</v>
      </c>
      <c r="E18" s="29">
        <v>5.9171597633136092E-2</v>
      </c>
      <c r="F18" s="30">
        <v>0.12093862815884476</v>
      </c>
    </row>
    <row r="19" spans="1:9" ht="15" x14ac:dyDescent="0.25">
      <c r="A19" s="28"/>
      <c r="B19" s="5" t="s">
        <v>16</v>
      </c>
      <c r="C19" s="29">
        <v>0.14664310954063603</v>
      </c>
      <c r="D19" s="29">
        <v>0.15503875968992248</v>
      </c>
      <c r="E19" s="29">
        <v>0.13478260869565217</v>
      </c>
      <c r="F19" s="30">
        <v>0.14300358790363915</v>
      </c>
    </row>
    <row r="20" spans="1:9" ht="15" x14ac:dyDescent="0.25">
      <c r="A20" s="28"/>
      <c r="B20" s="5" t="s">
        <v>30</v>
      </c>
      <c r="C20" s="29">
        <v>0.30115273775216139</v>
      </c>
      <c r="D20" s="29">
        <v>0.25757575757575757</v>
      </c>
      <c r="E20" s="29">
        <v>0.23868312757201646</v>
      </c>
      <c r="F20" s="30">
        <v>0.28315054835493519</v>
      </c>
    </row>
    <row r="21" spans="1:9" ht="15" x14ac:dyDescent="0.25">
      <c r="A21" s="35" t="s">
        <v>31</v>
      </c>
      <c r="B21" s="36" t="s">
        <v>19</v>
      </c>
      <c r="C21" s="37">
        <v>0.50898876404494386</v>
      </c>
      <c r="D21" s="37">
        <v>0.50318471337579618</v>
      </c>
      <c r="E21" s="37">
        <v>0.41325536062378165</v>
      </c>
      <c r="F21" s="38">
        <v>0.47601149679416316</v>
      </c>
    </row>
    <row r="22" spans="1:9" ht="15" x14ac:dyDescent="0.25">
      <c r="A22" s="39"/>
      <c r="B22" s="40">
        <v>1</v>
      </c>
      <c r="C22" s="41">
        <v>0.44698378952963064</v>
      </c>
      <c r="D22" s="41">
        <v>0.42217484008528783</v>
      </c>
      <c r="E22" s="41">
        <v>0.3137060860959921</v>
      </c>
      <c r="F22" s="42">
        <v>0.40204701743163279</v>
      </c>
    </row>
    <row r="23" spans="1:9" ht="15" x14ac:dyDescent="0.25">
      <c r="A23" s="39"/>
      <c r="B23" s="40">
        <v>2</v>
      </c>
      <c r="C23" s="41">
        <v>0.34587289992695397</v>
      </c>
      <c r="D23" s="41">
        <v>0.32013201320132012</v>
      </c>
      <c r="E23" s="41">
        <v>0.24313725490196078</v>
      </c>
      <c r="F23" s="42">
        <v>0.31371640407784984</v>
      </c>
    </row>
    <row r="24" spans="1:9" x14ac:dyDescent="0.3">
      <c r="A24" s="39"/>
      <c r="B24" s="40" t="s">
        <v>32</v>
      </c>
      <c r="C24" s="41">
        <v>0.17547770700636942</v>
      </c>
      <c r="D24" s="41">
        <v>0.17845117845117844</v>
      </c>
      <c r="E24" s="41">
        <v>0.14076484947111473</v>
      </c>
      <c r="F24" s="42">
        <v>0.16652378911273039</v>
      </c>
    </row>
    <row r="25" spans="1:9" ht="15" x14ac:dyDescent="0.25">
      <c r="A25" s="43"/>
      <c r="B25" s="44" t="s">
        <v>30</v>
      </c>
      <c r="C25" s="45">
        <v>0.39408866995073893</v>
      </c>
      <c r="D25" s="45">
        <v>0.29487179487179488</v>
      </c>
      <c r="E25" s="45">
        <v>0.31805157593123207</v>
      </c>
      <c r="F25" s="46">
        <v>0.361003861003861</v>
      </c>
    </row>
    <row r="26" spans="1:9" ht="15" x14ac:dyDescent="0.25">
      <c r="A26" s="24" t="s">
        <v>33</v>
      </c>
      <c r="B26" s="25" t="s">
        <v>34</v>
      </c>
      <c r="C26" s="26">
        <v>0.40300000000000002</v>
      </c>
      <c r="D26" s="26">
        <v>0.41499999999999998</v>
      </c>
      <c r="E26" s="26">
        <v>0.36699999999999999</v>
      </c>
      <c r="F26" s="27">
        <v>0.39700000000000002</v>
      </c>
    </row>
    <row r="27" spans="1:9" ht="15" x14ac:dyDescent="0.25">
      <c r="A27" s="28"/>
      <c r="B27" s="5" t="s">
        <v>35</v>
      </c>
      <c r="C27" s="29">
        <v>0.34699999999999998</v>
      </c>
      <c r="D27" s="29">
        <v>0.36399999999999999</v>
      </c>
      <c r="E27" s="29">
        <v>0.317</v>
      </c>
      <c r="F27" s="30">
        <v>0.34399999999999997</v>
      </c>
    </row>
    <row r="28" spans="1:9" ht="15" x14ac:dyDescent="0.25">
      <c r="A28" s="28"/>
      <c r="B28" s="5" t="s">
        <v>36</v>
      </c>
      <c r="C28" s="29">
        <v>0.23899999999999999</v>
      </c>
      <c r="D28" s="29">
        <v>0.25</v>
      </c>
      <c r="E28" s="29">
        <v>0.24299999999999999</v>
      </c>
      <c r="F28" s="30">
        <v>0.24299999999999999</v>
      </c>
    </row>
    <row r="29" spans="1:9" ht="15" x14ac:dyDescent="0.25">
      <c r="A29" s="28"/>
      <c r="B29" s="5" t="s">
        <v>37</v>
      </c>
      <c r="C29" s="29">
        <v>0.23</v>
      </c>
      <c r="D29" s="29">
        <v>0.35599999999999998</v>
      </c>
      <c r="E29" s="29">
        <v>0.25700000000000001</v>
      </c>
      <c r="F29" s="30">
        <v>0.25900000000000001</v>
      </c>
    </row>
    <row r="30" spans="1:9" ht="15" x14ac:dyDescent="0.25">
      <c r="A30" s="28"/>
      <c r="B30" s="5" t="s">
        <v>38</v>
      </c>
      <c r="C30" s="29">
        <v>0.29599999999999999</v>
      </c>
      <c r="D30" s="29">
        <v>0.189</v>
      </c>
      <c r="E30" s="29">
        <v>0.23400000000000001</v>
      </c>
      <c r="F30" s="30">
        <v>0.26</v>
      </c>
    </row>
    <row r="31" spans="1:9" ht="15" x14ac:dyDescent="0.25">
      <c r="A31" s="31"/>
      <c r="B31" s="32" t="s">
        <v>30</v>
      </c>
      <c r="C31" s="33">
        <v>0.224</v>
      </c>
      <c r="D31" s="33">
        <v>0.308</v>
      </c>
      <c r="E31" s="33">
        <v>0.253</v>
      </c>
      <c r="F31" s="34">
        <v>0.23799999999999999</v>
      </c>
    </row>
    <row r="32" spans="1:9" ht="15" x14ac:dyDescent="0.25">
      <c r="A32" s="35" t="s">
        <v>39</v>
      </c>
      <c r="B32" s="36" t="s">
        <v>17</v>
      </c>
      <c r="C32" s="576">
        <v>0.16496465043205027</v>
      </c>
      <c r="D32" s="576">
        <v>0.21824104234527689</v>
      </c>
      <c r="E32" s="576">
        <v>0.21033345547819715</v>
      </c>
      <c r="F32" s="577">
        <v>0.19749361800881876</v>
      </c>
      <c r="I32" s="582"/>
    </row>
    <row r="33" spans="1:11" ht="15" x14ac:dyDescent="0.25">
      <c r="A33" s="39"/>
      <c r="B33" s="40" t="s">
        <v>0</v>
      </c>
      <c r="C33" s="578">
        <v>0.35560344827586204</v>
      </c>
      <c r="D33" s="578">
        <v>0.36873156342182889</v>
      </c>
      <c r="E33" s="578">
        <v>0.34315684315684314</v>
      </c>
      <c r="F33" s="579">
        <v>0.34934230651575404</v>
      </c>
      <c r="I33" s="582"/>
    </row>
    <row r="34" spans="1:11" ht="15" x14ac:dyDescent="0.25">
      <c r="A34" s="39"/>
      <c r="B34" s="40" t="s">
        <v>18</v>
      </c>
      <c r="C34" s="578">
        <v>0.39890180878552972</v>
      </c>
      <c r="D34" s="578">
        <v>0.41562064156206413</v>
      </c>
      <c r="E34" s="578">
        <v>0.37893196781272859</v>
      </c>
      <c r="F34" s="579">
        <v>0.39755539922616956</v>
      </c>
      <c r="I34" s="582"/>
    </row>
    <row r="35" spans="1:11" ht="15" x14ac:dyDescent="0.25">
      <c r="A35" s="43"/>
      <c r="B35" s="44" t="s">
        <v>30</v>
      </c>
      <c r="C35" s="580">
        <v>0.37316561844863733</v>
      </c>
      <c r="D35" s="580">
        <v>0.39795918367346939</v>
      </c>
      <c r="E35" s="580">
        <v>0.26984126984126983</v>
      </c>
      <c r="F35" s="581">
        <v>0.35683297180043383</v>
      </c>
      <c r="I35" s="582"/>
    </row>
    <row r="36" spans="1:11" ht="15" x14ac:dyDescent="0.25">
      <c r="A36" s="24" t="s">
        <v>40</v>
      </c>
      <c r="B36" s="25" t="s">
        <v>87</v>
      </c>
      <c r="C36" s="26">
        <v>0.67400000000000004</v>
      </c>
      <c r="D36" s="26">
        <v>0.70799999999999996</v>
      </c>
      <c r="E36" s="26"/>
      <c r="F36" s="27"/>
      <c r="G36" s="94"/>
    </row>
    <row r="37" spans="1:11" ht="15" x14ac:dyDescent="0.25">
      <c r="A37" s="28"/>
      <c r="B37" s="5" t="s">
        <v>88</v>
      </c>
      <c r="C37" s="29">
        <v>0.84599999999999997</v>
      </c>
      <c r="D37" s="29">
        <v>0.92099999999999993</v>
      </c>
      <c r="E37" s="29"/>
      <c r="F37" s="30"/>
      <c r="G37" s="94"/>
    </row>
    <row r="38" spans="1:11" ht="15" x14ac:dyDescent="0.25">
      <c r="A38" s="28"/>
      <c r="B38" s="5" t="s">
        <v>89</v>
      </c>
      <c r="C38" s="29">
        <v>0.56799999999999995</v>
      </c>
      <c r="D38" s="29">
        <v>0.73499999999999999</v>
      </c>
      <c r="E38" s="29"/>
      <c r="F38" s="30"/>
      <c r="G38" s="94"/>
      <c r="I38" s="583"/>
      <c r="J38" s="584"/>
      <c r="K38" s="94"/>
    </row>
    <row r="39" spans="1:11" ht="15" x14ac:dyDescent="0.25">
      <c r="A39" s="28"/>
      <c r="B39" s="5" t="s">
        <v>90</v>
      </c>
      <c r="C39" s="29">
        <v>0.51900000000000002</v>
      </c>
      <c r="D39" s="29">
        <v>0.50600000000000001</v>
      </c>
      <c r="E39" s="29"/>
      <c r="F39" s="30"/>
      <c r="G39" s="94"/>
      <c r="I39" s="583"/>
      <c r="J39" s="584"/>
      <c r="K39" s="94"/>
    </row>
    <row r="40" spans="1:11" ht="15" x14ac:dyDescent="0.25">
      <c r="A40" s="31"/>
      <c r="B40" s="32" t="s">
        <v>91</v>
      </c>
      <c r="C40" s="33">
        <v>0.56999999999999995</v>
      </c>
      <c r="D40" s="33">
        <v>0.71900000000000008</v>
      </c>
      <c r="E40" s="33"/>
      <c r="F40" s="34"/>
      <c r="G40" s="94"/>
      <c r="I40" s="583"/>
      <c r="J40" s="584"/>
      <c r="K40" s="94"/>
    </row>
    <row r="41" spans="1:11" ht="15" x14ac:dyDescent="0.25">
      <c r="C41" t="s">
        <v>79</v>
      </c>
      <c r="D41" t="s">
        <v>80</v>
      </c>
      <c r="I41" s="583"/>
      <c r="J41" s="584"/>
      <c r="K41" s="94"/>
    </row>
    <row r="42" spans="1:11" ht="15" x14ac:dyDescent="0.25">
      <c r="I42" s="583"/>
      <c r="J42" s="584"/>
      <c r="K42" s="94"/>
    </row>
    <row r="43" spans="1:11" ht="15" x14ac:dyDescent="0.25">
      <c r="A43" s="83" t="s">
        <v>48</v>
      </c>
      <c r="B43" s="84"/>
      <c r="C43" s="83"/>
      <c r="D43" s="83"/>
      <c r="E43" s="83"/>
      <c r="F43" s="83"/>
      <c r="I43" s="583"/>
      <c r="J43" s="584"/>
      <c r="K43" s="94"/>
    </row>
    <row r="44" spans="1:11" ht="15" x14ac:dyDescent="0.25">
      <c r="A44" s="83" t="s">
        <v>2</v>
      </c>
      <c r="B44" s="84" t="s">
        <v>11</v>
      </c>
      <c r="C44" s="83" t="s">
        <v>9</v>
      </c>
      <c r="D44" s="83" t="s">
        <v>46</v>
      </c>
      <c r="E44" s="83" t="s">
        <v>10</v>
      </c>
      <c r="F44" s="83" t="s">
        <v>47</v>
      </c>
      <c r="I44" s="583"/>
      <c r="J44" s="584"/>
      <c r="K44" s="94"/>
    </row>
    <row r="45" spans="1:11" s="1" customFormat="1" ht="15" x14ac:dyDescent="0.25">
      <c r="A45" s="35" t="s">
        <v>60</v>
      </c>
      <c r="B45" s="36" t="s">
        <v>52</v>
      </c>
      <c r="C45" s="37">
        <v>0.90406257482640273</v>
      </c>
      <c r="D45" s="37">
        <v>0.8965272856130404</v>
      </c>
      <c r="E45" s="37">
        <v>0.86848436246992777</v>
      </c>
      <c r="F45" s="38">
        <v>0.8925402726146221</v>
      </c>
      <c r="I45" s="583"/>
      <c r="J45" s="584"/>
      <c r="K45" s="94"/>
    </row>
    <row r="46" spans="1:11" s="1" customFormat="1" ht="15" x14ac:dyDescent="0.25">
      <c r="A46" s="39"/>
      <c r="B46" s="40" t="s">
        <v>51</v>
      </c>
      <c r="C46" s="41">
        <v>4.3419267299864311E-2</v>
      </c>
      <c r="D46" s="41">
        <v>4.2523033309709427E-2</v>
      </c>
      <c r="E46" s="41">
        <v>5.7738572574178026E-2</v>
      </c>
      <c r="F46" s="42">
        <v>4.7781908302354396E-2</v>
      </c>
      <c r="I46" s="583"/>
      <c r="J46" s="584"/>
      <c r="K46" s="94"/>
    </row>
    <row r="47" spans="1:11" s="1" customFormat="1" ht="15" x14ac:dyDescent="0.25">
      <c r="A47" s="39"/>
      <c r="B47" s="40" t="s">
        <v>50</v>
      </c>
      <c r="C47" s="41">
        <v>5.2518157873732943E-2</v>
      </c>
      <c r="D47" s="41">
        <v>6.0949681077250177E-2</v>
      </c>
      <c r="E47" s="41">
        <v>7.3777064955894145E-2</v>
      </c>
      <c r="F47" s="42">
        <v>5.9677819083023546E-2</v>
      </c>
      <c r="I47" s="583"/>
      <c r="J47" s="584"/>
      <c r="K47" s="94"/>
    </row>
    <row r="48" spans="1:11" s="1" customFormat="1" ht="15" x14ac:dyDescent="0.25">
      <c r="A48" s="24" t="s">
        <v>61</v>
      </c>
      <c r="B48" s="25" t="s">
        <v>52</v>
      </c>
      <c r="C48" s="26">
        <v>0.96227486613662172</v>
      </c>
      <c r="D48" s="26">
        <v>0.95794053662073964</v>
      </c>
      <c r="E48" s="26">
        <v>0.95378356387306751</v>
      </c>
      <c r="F48" s="27">
        <v>0.95934508816120911</v>
      </c>
      <c r="I48" s="583"/>
      <c r="J48" s="584"/>
      <c r="K48" s="94"/>
    </row>
    <row r="49" spans="1:11" s="1" customFormat="1" ht="15" x14ac:dyDescent="0.25">
      <c r="A49" s="28"/>
      <c r="B49" s="5" t="s">
        <v>51</v>
      </c>
      <c r="C49" s="29">
        <v>1.8578614311212074E-2</v>
      </c>
      <c r="D49" s="29">
        <v>2.030456852791878E-2</v>
      </c>
      <c r="E49" s="29">
        <v>2.4084621643612695E-2</v>
      </c>
      <c r="F49" s="30">
        <v>2.0403022670025188E-2</v>
      </c>
      <c r="I49" s="583"/>
      <c r="J49" s="584"/>
      <c r="K49" s="94"/>
    </row>
    <row r="50" spans="1:11" s="1" customFormat="1" x14ac:dyDescent="0.3">
      <c r="A50" s="31"/>
      <c r="B50" s="32" t="s">
        <v>50</v>
      </c>
      <c r="C50" s="33">
        <v>1.9146519552166154E-2</v>
      </c>
      <c r="D50" s="33">
        <v>2.1754894851341553E-2</v>
      </c>
      <c r="E50" s="33">
        <v>2.2131814483319773E-2</v>
      </c>
      <c r="F50" s="34">
        <v>2.0251889168765743E-2</v>
      </c>
      <c r="I50" s="583"/>
      <c r="J50" s="584"/>
      <c r="K50" s="94"/>
    </row>
    <row r="51" spans="1:11" x14ac:dyDescent="0.3">
      <c r="A51" s="35" t="s">
        <v>49</v>
      </c>
      <c r="B51" s="36" t="s">
        <v>52</v>
      </c>
      <c r="C51" s="37">
        <v>0.221</v>
      </c>
      <c r="D51" s="37">
        <v>0.21299999999999999</v>
      </c>
      <c r="E51" s="37">
        <v>0.22500000000000001</v>
      </c>
      <c r="F51" s="38">
        <v>0.221</v>
      </c>
      <c r="H51" s="517"/>
      <c r="I51" s="583"/>
      <c r="J51" s="584"/>
      <c r="K51" s="94"/>
    </row>
    <row r="52" spans="1:11" x14ac:dyDescent="0.3">
      <c r="A52" s="39"/>
      <c r="B52" s="40" t="s">
        <v>51</v>
      </c>
      <c r="C52" s="41">
        <v>8.8999999999999996E-2</v>
      </c>
      <c r="D52" s="41">
        <v>0.123</v>
      </c>
      <c r="E52" s="41">
        <v>0.16500000000000001</v>
      </c>
      <c r="F52" s="42">
        <v>0.109</v>
      </c>
      <c r="H52" s="517"/>
      <c r="I52" s="583"/>
      <c r="J52" s="584"/>
      <c r="K52" s="94"/>
    </row>
    <row r="53" spans="1:11" x14ac:dyDescent="0.3">
      <c r="A53" s="39"/>
      <c r="B53" s="40" t="s">
        <v>50</v>
      </c>
      <c r="C53" s="41">
        <v>0.69</v>
      </c>
      <c r="D53" s="41">
        <v>0.66400000000000003</v>
      </c>
      <c r="E53" s="41">
        <v>0.61099999999999999</v>
      </c>
      <c r="F53" s="42">
        <v>0.67</v>
      </c>
      <c r="H53" s="517"/>
      <c r="I53" s="583"/>
      <c r="J53" s="584"/>
      <c r="K53" s="94"/>
    </row>
    <row r="54" spans="1:11" s="1" customFormat="1" x14ac:dyDescent="0.3">
      <c r="A54" s="55" t="s">
        <v>62</v>
      </c>
      <c r="B54" s="56" t="s">
        <v>52</v>
      </c>
      <c r="C54" s="57">
        <v>0.20488766259361452</v>
      </c>
      <c r="D54" s="57">
        <v>0.1891891891891892</v>
      </c>
      <c r="E54" s="57">
        <v>0.18171611868484364</v>
      </c>
      <c r="F54" s="58">
        <v>0.19669388959952769</v>
      </c>
    </row>
    <row r="55" spans="1:11" s="1" customFormat="1" x14ac:dyDescent="0.3">
      <c r="A55" s="59"/>
      <c r="B55" s="60" t="s">
        <v>51</v>
      </c>
      <c r="C55" s="54">
        <v>6.6692944422546321E-2</v>
      </c>
      <c r="D55" s="54">
        <v>6.4722617354196307E-2</v>
      </c>
      <c r="E55" s="54">
        <v>8.0673616680032076E-2</v>
      </c>
      <c r="F55" s="61">
        <v>7.0845222867263608E-2</v>
      </c>
    </row>
    <row r="56" spans="1:11" s="1" customFormat="1" x14ac:dyDescent="0.3">
      <c r="A56" s="62"/>
      <c r="B56" s="63" t="s">
        <v>50</v>
      </c>
      <c r="C56" s="64">
        <v>0.72841939298383918</v>
      </c>
      <c r="D56" s="64">
        <v>0.74608819345661448</v>
      </c>
      <c r="E56" s="64">
        <v>0.73761026463512425</v>
      </c>
      <c r="F56" s="65">
        <v>0.7324608875332087</v>
      </c>
    </row>
    <row r="57" spans="1:11" x14ac:dyDescent="0.3">
      <c r="A57" s="35" t="s">
        <v>53</v>
      </c>
      <c r="B57" s="36" t="s">
        <v>52</v>
      </c>
      <c r="C57" s="37">
        <v>0.87</v>
      </c>
      <c r="D57" s="37">
        <v>0.89400000000000002</v>
      </c>
      <c r="E57" s="37">
        <v>0.83899999999999997</v>
      </c>
      <c r="F57" s="38">
        <v>0.86399999999999999</v>
      </c>
    </row>
    <row r="58" spans="1:11" s="1" customFormat="1" x14ac:dyDescent="0.3">
      <c r="A58" s="39"/>
      <c r="B58" s="40" t="s">
        <v>51</v>
      </c>
      <c r="C58" s="41">
        <v>6.3E-2</v>
      </c>
      <c r="D58" s="41">
        <v>0.05</v>
      </c>
      <c r="E58" s="41">
        <v>9.1999999999999998E-2</v>
      </c>
      <c r="F58" s="42">
        <v>6.9000000000000006E-2</v>
      </c>
    </row>
    <row r="59" spans="1:11" x14ac:dyDescent="0.3">
      <c r="A59" s="43"/>
      <c r="B59" s="44" t="s">
        <v>50</v>
      </c>
      <c r="C59" s="45">
        <v>6.7000000000000004E-2</v>
      </c>
      <c r="D59" s="45">
        <v>5.6000000000000001E-2</v>
      </c>
      <c r="E59" s="45">
        <v>6.9000000000000006E-2</v>
      </c>
      <c r="F59" s="46">
        <v>6.7000000000000004E-2</v>
      </c>
    </row>
    <row r="60" spans="1:11" s="1" customFormat="1" x14ac:dyDescent="0.3">
      <c r="A60" s="24" t="s">
        <v>63</v>
      </c>
      <c r="B60" s="25" t="s">
        <v>52</v>
      </c>
      <c r="C60" s="26">
        <v>0.20884289746001883</v>
      </c>
      <c r="D60" s="26">
        <v>0.18131101813110181</v>
      </c>
      <c r="E60" s="26">
        <v>0.19042333914697954</v>
      </c>
      <c r="F60" s="27">
        <v>0.20124896326291652</v>
      </c>
    </row>
    <row r="61" spans="1:11" s="1" customFormat="1" x14ac:dyDescent="0.3">
      <c r="A61" s="28"/>
      <c r="B61" s="5" t="s">
        <v>51</v>
      </c>
      <c r="C61" s="29">
        <v>9.415177171527124E-2</v>
      </c>
      <c r="D61" s="29">
        <v>0.10878661087866109</v>
      </c>
      <c r="E61" s="29">
        <v>0.10718249563976534</v>
      </c>
      <c r="F61" s="30">
        <v>9.9185246621456793E-2</v>
      </c>
    </row>
    <row r="62" spans="1:11" s="1" customFormat="1" x14ac:dyDescent="0.3">
      <c r="A62" s="31"/>
      <c r="B62" s="32" t="s">
        <v>50</v>
      </c>
      <c r="C62" s="33">
        <v>0.69700533082470995</v>
      </c>
      <c r="D62" s="33">
        <v>0.70990237099023712</v>
      </c>
      <c r="E62" s="33">
        <v>0.70239416521325515</v>
      </c>
      <c r="F62" s="34">
        <v>0.6995657901156267</v>
      </c>
    </row>
    <row r="63" spans="1:11" s="1" customFormat="1" x14ac:dyDescent="0.3">
      <c r="A63" s="39" t="s">
        <v>64</v>
      </c>
      <c r="B63" s="40" t="s">
        <v>52</v>
      </c>
      <c r="C63" s="41">
        <v>0.37214765100671143</v>
      </c>
      <c r="D63" s="41">
        <v>0.3690119760479042</v>
      </c>
      <c r="E63" s="41">
        <v>0.43965948923385079</v>
      </c>
      <c r="F63" s="42">
        <v>0.39294435496441005</v>
      </c>
    </row>
    <row r="64" spans="1:11" s="1" customFormat="1" x14ac:dyDescent="0.3">
      <c r="A64" s="39"/>
      <c r="B64" s="40" t="s">
        <v>51</v>
      </c>
      <c r="C64" s="41">
        <v>0.25637583892617449</v>
      </c>
      <c r="D64" s="41">
        <v>0.26347305389221559</v>
      </c>
      <c r="E64" s="41">
        <v>0.24803872475379737</v>
      </c>
      <c r="F64" s="42">
        <v>0.25427339325609188</v>
      </c>
    </row>
    <row r="65" spans="1:6" s="1" customFormat="1" x14ac:dyDescent="0.3">
      <c r="A65" s="39"/>
      <c r="B65" s="40" t="s">
        <v>50</v>
      </c>
      <c r="C65" s="41">
        <v>0.37147651006711407</v>
      </c>
      <c r="D65" s="41">
        <v>0.36751497005988026</v>
      </c>
      <c r="E65" s="41">
        <v>0.31230178601235187</v>
      </c>
      <c r="F65" s="42">
        <v>0.35278225177949812</v>
      </c>
    </row>
    <row r="66" spans="1:6" x14ac:dyDescent="0.3">
      <c r="A66" s="55" t="s">
        <v>54</v>
      </c>
      <c r="B66" s="56" t="s">
        <v>52</v>
      </c>
      <c r="C66" s="66">
        <v>0.93899999999999995</v>
      </c>
      <c r="D66" s="66">
        <v>0.93200000000000005</v>
      </c>
      <c r="E66" s="66">
        <v>0.90100000000000002</v>
      </c>
      <c r="F66" s="67">
        <v>0.92700000000000005</v>
      </c>
    </row>
    <row r="67" spans="1:6" x14ac:dyDescent="0.3">
      <c r="A67" s="59"/>
      <c r="B67" s="60" t="s">
        <v>51</v>
      </c>
      <c r="C67" s="68">
        <v>0.03</v>
      </c>
      <c r="D67" s="68">
        <v>3.3000000000000002E-2</v>
      </c>
      <c r="E67" s="68">
        <v>4.8000000000000001E-2</v>
      </c>
      <c r="F67" s="69">
        <v>3.5999999999999997E-2</v>
      </c>
    </row>
    <row r="68" spans="1:6" x14ac:dyDescent="0.3">
      <c r="A68" s="59"/>
      <c r="B68" s="60" t="s">
        <v>50</v>
      </c>
      <c r="C68" s="68">
        <v>3.1E-2</v>
      </c>
      <c r="D68" s="68">
        <v>3.5000000000000003E-2</v>
      </c>
      <c r="E68" s="68">
        <v>5.0999999999999997E-2</v>
      </c>
      <c r="F68" s="69">
        <v>3.7999999999999999E-2</v>
      </c>
    </row>
    <row r="69" spans="1:6" x14ac:dyDescent="0.3">
      <c r="A69" s="35" t="s">
        <v>55</v>
      </c>
      <c r="B69" s="36" t="s">
        <v>52</v>
      </c>
      <c r="C69" s="50">
        <v>0.78300000000000003</v>
      </c>
      <c r="D69" s="50">
        <v>0.77500000000000002</v>
      </c>
      <c r="E69" s="50">
        <v>0.73599999999999999</v>
      </c>
      <c r="F69" s="51">
        <v>0.76800000000000002</v>
      </c>
    </row>
    <row r="70" spans="1:6" x14ac:dyDescent="0.3">
      <c r="A70" s="39"/>
      <c r="B70" s="40" t="s">
        <v>51</v>
      </c>
      <c r="C70" s="52">
        <v>0.1</v>
      </c>
      <c r="D70" s="52">
        <v>0.10100000000000001</v>
      </c>
      <c r="E70" s="52">
        <v>0.11700000000000001</v>
      </c>
      <c r="F70" s="53">
        <v>0.106</v>
      </c>
    </row>
    <row r="71" spans="1:6" x14ac:dyDescent="0.3">
      <c r="A71" s="39"/>
      <c r="B71" s="40" t="s">
        <v>50</v>
      </c>
      <c r="C71" s="52">
        <v>0.11700000000000001</v>
      </c>
      <c r="D71" s="52">
        <v>0.124</v>
      </c>
      <c r="E71" s="52">
        <v>0.14599999999999999</v>
      </c>
      <c r="F71" s="53">
        <v>0.127</v>
      </c>
    </row>
    <row r="72" spans="1:6" x14ac:dyDescent="0.3">
      <c r="A72" s="55" t="s">
        <v>56</v>
      </c>
      <c r="B72" s="56" t="s">
        <v>52</v>
      </c>
      <c r="C72" s="66">
        <v>0.92600000000000005</v>
      </c>
      <c r="D72" s="66">
        <v>0.91900000000000004</v>
      </c>
      <c r="E72" s="66">
        <v>0.89800000000000002</v>
      </c>
      <c r="F72" s="67">
        <v>0.91700000000000004</v>
      </c>
    </row>
    <row r="73" spans="1:6" x14ac:dyDescent="0.3">
      <c r="A73" s="59"/>
      <c r="B73" s="60" t="s">
        <v>51</v>
      </c>
      <c r="C73" s="68">
        <v>3.4000000000000002E-2</v>
      </c>
      <c r="D73" s="68">
        <v>4.2000000000000003E-2</v>
      </c>
      <c r="E73" s="68">
        <v>4.2999999999999997E-2</v>
      </c>
      <c r="F73" s="69">
        <v>3.6999999999999998E-2</v>
      </c>
    </row>
    <row r="74" spans="1:6" x14ac:dyDescent="0.3">
      <c r="A74" s="59"/>
      <c r="B74" s="60" t="s">
        <v>50</v>
      </c>
      <c r="C74" s="68">
        <v>0.04</v>
      </c>
      <c r="D74" s="68">
        <v>3.9E-2</v>
      </c>
      <c r="E74" s="68">
        <v>5.8999999999999997E-2</v>
      </c>
      <c r="F74" s="69">
        <v>4.5999999999999999E-2</v>
      </c>
    </row>
    <row r="75" spans="1:6" x14ac:dyDescent="0.3">
      <c r="A75" s="35" t="s">
        <v>305</v>
      </c>
      <c r="B75" s="36" t="s">
        <v>303</v>
      </c>
      <c r="C75" s="37">
        <v>0.90037359900373604</v>
      </c>
      <c r="D75" s="37">
        <v>0.79428172942817299</v>
      </c>
      <c r="E75" s="37">
        <v>0.57401005656819615</v>
      </c>
      <c r="F75" s="38">
        <v>0.79240530853434077</v>
      </c>
    </row>
    <row r="76" spans="1:6" x14ac:dyDescent="0.3">
      <c r="A76" s="39"/>
      <c r="B76" s="40" t="s">
        <v>304</v>
      </c>
      <c r="C76" s="41">
        <v>9.9626400996264006E-2</v>
      </c>
      <c r="D76" s="41">
        <v>0.20571827057182707</v>
      </c>
      <c r="E76" s="41">
        <v>0.42598994343180391</v>
      </c>
      <c r="F76" s="42">
        <v>0.2075946914656592</v>
      </c>
    </row>
    <row r="77" spans="1:6" x14ac:dyDescent="0.3">
      <c r="A77" s="55" t="s">
        <v>307</v>
      </c>
      <c r="B77" s="56"/>
      <c r="C77" s="240" t="s">
        <v>9</v>
      </c>
      <c r="D77" s="240" t="s">
        <v>308</v>
      </c>
      <c r="E77" s="240" t="s">
        <v>10</v>
      </c>
      <c r="F77" s="241" t="s">
        <v>47</v>
      </c>
    </row>
    <row r="78" spans="1:6" x14ac:dyDescent="0.3">
      <c r="A78" s="62"/>
      <c r="B78" s="63"/>
      <c r="C78" s="242">
        <f>SUM('data FACT C breakdown'!E60:E61)</f>
        <v>0.21359940872135996</v>
      </c>
      <c r="D78" s="242">
        <f>SUM('data FACT C breakdown'!I60:I61)</f>
        <v>0.22516556291390727</v>
      </c>
      <c r="E78" s="242">
        <f>SUM('data FACT C breakdown'!M60:M61)</f>
        <v>0.19486623282718729</v>
      </c>
      <c r="F78" s="243">
        <f>SUM('data FACT C breakdown'!Q60:Q61)</f>
        <v>0.2026690793938023</v>
      </c>
    </row>
    <row r="79" spans="1:6" s="1" customFormat="1" x14ac:dyDescent="0.3">
      <c r="A79" s="35" t="s">
        <v>310</v>
      </c>
      <c r="B79" s="36"/>
      <c r="C79" s="244" t="s">
        <v>9</v>
      </c>
      <c r="D79" s="244" t="s">
        <v>308</v>
      </c>
      <c r="E79" s="244" t="s">
        <v>10</v>
      </c>
      <c r="F79" s="245" t="s">
        <v>47</v>
      </c>
    </row>
    <row r="80" spans="1:6" s="1" customFormat="1" x14ac:dyDescent="0.3">
      <c r="A80" s="43"/>
      <c r="B80" s="44"/>
      <c r="C80" s="246">
        <f>SUM('data FACT C breakdown'!E65:E66)</f>
        <v>0.1271896420411272</v>
      </c>
      <c r="D80" s="246">
        <f>SUM('data FACT C breakdown'!I65:I66)</f>
        <v>0.1461794019933555</v>
      </c>
      <c r="E80" s="246">
        <f>SUM('data FACT C breakdown'!M65:M66)</f>
        <v>9.0512540894220284E-2</v>
      </c>
      <c r="F80" s="247">
        <f>SUM('data FACT C breakdown'!Q65:Q66)</f>
        <v>0.10538373424971363</v>
      </c>
    </row>
    <row r="81" spans="1:6" s="1" customFormat="1" x14ac:dyDescent="0.3">
      <c r="A81" s="55" t="s">
        <v>312</v>
      </c>
      <c r="B81" s="56" t="s">
        <v>303</v>
      </c>
      <c r="C81" s="57">
        <f>'data FACT C breakdown'!E67</f>
        <v>0.78511507851150786</v>
      </c>
      <c r="D81" s="57">
        <f>'data FACT C breakdown'!I67</f>
        <v>0.70064874884151995</v>
      </c>
      <c r="E81" s="57">
        <f>'data FACT C breakdown'!M67</f>
        <v>0.55405405405405406</v>
      </c>
      <c r="F81" s="58">
        <f>'data FACT C breakdown'!Q67</f>
        <v>0.7023204988108247</v>
      </c>
    </row>
    <row r="82" spans="1:6" s="1" customFormat="1" x14ac:dyDescent="0.3">
      <c r="A82" s="59"/>
      <c r="B82" s="60" t="s">
        <v>304</v>
      </c>
      <c r="C82" s="54">
        <f>'data FACT C breakdown'!E68</f>
        <v>0.21488492148849214</v>
      </c>
      <c r="D82" s="54">
        <f>'data FACT C breakdown'!I68</f>
        <v>0.29935125115848005</v>
      </c>
      <c r="E82" s="54">
        <f>'data FACT C breakdown'!M68</f>
        <v>0.44594594594594594</v>
      </c>
      <c r="F82" s="61">
        <f>'data FACT C breakdown'!Q68</f>
        <v>0.2976795011891753</v>
      </c>
    </row>
    <row r="83" spans="1:6" s="1" customFormat="1" x14ac:dyDescent="0.3">
      <c r="A83" s="35" t="s">
        <v>313</v>
      </c>
      <c r="B83" s="36" t="s">
        <v>318</v>
      </c>
      <c r="C83" s="37">
        <v>0.6525044722719141</v>
      </c>
      <c r="D83" s="37">
        <v>0.61904761904761907</v>
      </c>
      <c r="E83" s="37">
        <v>0.62057747051647016</v>
      </c>
      <c r="F83" s="38">
        <v>0.6346650765255416</v>
      </c>
    </row>
    <row r="84" spans="1:6" s="1" customFormat="1" x14ac:dyDescent="0.3">
      <c r="A84" s="39"/>
      <c r="B84" s="40" t="s">
        <v>317</v>
      </c>
      <c r="C84" s="41">
        <v>3.8461538461538464E-2</v>
      </c>
      <c r="D84" s="41">
        <v>6.25E-2</v>
      </c>
      <c r="E84" s="41">
        <v>5.5713704758031724E-2</v>
      </c>
      <c r="F84" s="42">
        <v>4.8499304313257802E-2</v>
      </c>
    </row>
    <row r="85" spans="1:6" s="1" customFormat="1" x14ac:dyDescent="0.3">
      <c r="A85" s="39"/>
      <c r="B85" s="40" t="s">
        <v>316</v>
      </c>
      <c r="C85" s="41">
        <v>8.4078711985688726E-2</v>
      </c>
      <c r="D85" s="41">
        <v>7.7380952380952384E-2</v>
      </c>
      <c r="E85" s="41">
        <v>9.3127287515250096E-2</v>
      </c>
      <c r="F85" s="42">
        <v>8.8054064798250842E-2</v>
      </c>
    </row>
    <row r="86" spans="1:6" s="1" customFormat="1" x14ac:dyDescent="0.3">
      <c r="A86" s="39"/>
      <c r="B86" s="40" t="s">
        <v>315</v>
      </c>
      <c r="C86" s="41">
        <v>0.12477638640429338</v>
      </c>
      <c r="D86" s="41">
        <v>0.12202380952380952</v>
      </c>
      <c r="E86" s="41">
        <v>0.12078080520536803</v>
      </c>
      <c r="F86" s="42">
        <v>0.12263963426754125</v>
      </c>
    </row>
    <row r="87" spans="1:6" s="1" customFormat="1" x14ac:dyDescent="0.3">
      <c r="A87" s="43"/>
      <c r="B87" s="44" t="s">
        <v>314</v>
      </c>
      <c r="C87" s="45">
        <v>0.1001788908765653</v>
      </c>
      <c r="D87" s="45">
        <v>0.11904761904761904</v>
      </c>
      <c r="E87" s="45">
        <v>0.10980073200488004</v>
      </c>
      <c r="F87" s="46">
        <v>0.10614192009540847</v>
      </c>
    </row>
    <row r="89" spans="1:6" s="1" customFormat="1" x14ac:dyDescent="0.3">
      <c r="B89" s="7"/>
    </row>
    <row r="90" spans="1:6" x14ac:dyDescent="0.3">
      <c r="A90" s="83" t="s">
        <v>1</v>
      </c>
      <c r="B90" s="84"/>
      <c r="C90" s="83"/>
      <c r="D90" s="83"/>
      <c r="E90" s="83"/>
      <c r="F90" s="83"/>
    </row>
    <row r="91" spans="1:6" x14ac:dyDescent="0.3">
      <c r="A91" s="83" t="s">
        <v>2</v>
      </c>
      <c r="B91" s="84" t="s">
        <v>1</v>
      </c>
      <c r="C91" s="83" t="s">
        <v>9</v>
      </c>
      <c r="D91" s="83" t="s">
        <v>46</v>
      </c>
      <c r="E91" s="83" t="s">
        <v>10</v>
      </c>
      <c r="F91" s="83" t="s">
        <v>47</v>
      </c>
    </row>
    <row r="92" spans="1:6" x14ac:dyDescent="0.3">
      <c r="A92" s="71" t="s">
        <v>22</v>
      </c>
      <c r="B92" s="72" t="s">
        <v>23</v>
      </c>
      <c r="C92" s="73">
        <v>0.26507276507276506</v>
      </c>
      <c r="D92" s="73">
        <v>0.27152317880794702</v>
      </c>
      <c r="E92" s="73">
        <v>0.32663989290495316</v>
      </c>
      <c r="F92" s="74">
        <v>0.29032258064516131</v>
      </c>
    </row>
    <row r="93" spans="1:6" x14ac:dyDescent="0.3">
      <c r="A93" s="75"/>
      <c r="B93" s="76" t="s">
        <v>24</v>
      </c>
      <c r="C93" s="77">
        <v>0.14483288513253939</v>
      </c>
      <c r="D93" s="77">
        <v>0.17977528089887643</v>
      </c>
      <c r="E93" s="77">
        <v>0.19476567255021301</v>
      </c>
      <c r="F93" s="78">
        <v>0.16536288570186877</v>
      </c>
    </row>
    <row r="94" spans="1:6" x14ac:dyDescent="0.3">
      <c r="A94" s="75"/>
      <c r="B94" s="76" t="s">
        <v>25</v>
      </c>
      <c r="C94" s="77">
        <v>9.5904095904095904E-2</v>
      </c>
      <c r="D94" s="77">
        <v>0.10389610389610389</v>
      </c>
      <c r="E94" s="77">
        <v>0.13149847094801223</v>
      </c>
      <c r="F94" s="78">
        <v>0.10734287492221531</v>
      </c>
    </row>
    <row r="95" spans="1:6" x14ac:dyDescent="0.3">
      <c r="A95" s="75"/>
      <c r="B95" s="76" t="s">
        <v>26</v>
      </c>
      <c r="C95" s="77">
        <v>0.12975778546712802</v>
      </c>
      <c r="D95" s="77">
        <v>9.1286307053941904E-2</v>
      </c>
      <c r="E95" s="77">
        <v>0.13431372549019607</v>
      </c>
      <c r="F95" s="78">
        <v>0.12864370031317754</v>
      </c>
    </row>
    <row r="96" spans="1:6" x14ac:dyDescent="0.3">
      <c r="A96" s="79"/>
      <c r="B96" s="80" t="s">
        <v>27</v>
      </c>
      <c r="C96" s="81">
        <v>0.20104895104895104</v>
      </c>
      <c r="D96" s="81">
        <v>0.23809523809523805</v>
      </c>
      <c r="E96" s="81">
        <v>0.21714285714285717</v>
      </c>
      <c r="F96" s="82">
        <v>0.20659062103929024</v>
      </c>
    </row>
    <row r="97" spans="1:6" x14ac:dyDescent="0.3">
      <c r="A97" s="24" t="s">
        <v>3</v>
      </c>
      <c r="B97" s="25" t="s">
        <v>4</v>
      </c>
      <c r="C97" s="26">
        <v>0.13406735751295337</v>
      </c>
      <c r="D97" s="26">
        <v>0.13349814585908529</v>
      </c>
      <c r="E97" s="26">
        <v>0.17882037533512066</v>
      </c>
      <c r="F97" s="27">
        <v>0.14960335977601494</v>
      </c>
    </row>
    <row r="98" spans="1:6" x14ac:dyDescent="0.3">
      <c r="A98" s="31"/>
      <c r="B98" s="32" t="s">
        <v>5</v>
      </c>
      <c r="C98" s="33">
        <v>0.13964984552008239</v>
      </c>
      <c r="D98" s="33">
        <v>0.17381489841986453</v>
      </c>
      <c r="E98" s="33">
        <v>0.18161805173362688</v>
      </c>
      <c r="F98" s="34">
        <v>0.15249472944483486</v>
      </c>
    </row>
    <row r="99" spans="1:6" x14ac:dyDescent="0.3">
      <c r="A99" s="71" t="s">
        <v>7</v>
      </c>
      <c r="B99" s="72" t="s">
        <v>28</v>
      </c>
      <c r="C99" s="73">
        <v>0.10193850267379681</v>
      </c>
      <c r="D99" s="73">
        <v>0.10774410774410774</v>
      </c>
      <c r="E99" s="73">
        <v>0.14213926776740848</v>
      </c>
      <c r="F99" s="74">
        <v>0.11426740709098676</v>
      </c>
    </row>
    <row r="100" spans="1:6" x14ac:dyDescent="0.3">
      <c r="A100" s="75"/>
      <c r="B100" s="76">
        <v>2</v>
      </c>
      <c r="C100" s="77">
        <v>0.12076423936553712</v>
      </c>
      <c r="D100" s="77">
        <v>0.1103896103896104</v>
      </c>
      <c r="E100" s="77">
        <v>0.14855875831485588</v>
      </c>
      <c r="F100" s="78">
        <v>0.12852311161217586</v>
      </c>
    </row>
    <row r="101" spans="1:6" x14ac:dyDescent="0.3">
      <c r="A101" s="75"/>
      <c r="B101" s="76">
        <v>3</v>
      </c>
      <c r="C101" s="77">
        <v>0.13775510204081631</v>
      </c>
      <c r="D101" s="77">
        <v>0.14942528735632185</v>
      </c>
      <c r="E101" s="77">
        <v>0.18634538152610441</v>
      </c>
      <c r="F101" s="78">
        <v>0.15422498703991705</v>
      </c>
    </row>
    <row r="102" spans="1:6" x14ac:dyDescent="0.3">
      <c r="A102" s="75"/>
      <c r="B102" s="76">
        <v>4</v>
      </c>
      <c r="C102" s="77">
        <v>0.16676250718803909</v>
      </c>
      <c r="D102" s="77">
        <v>0.1891891891891892</v>
      </c>
      <c r="E102" s="77">
        <v>0.21221864951768488</v>
      </c>
      <c r="F102" s="78">
        <v>0.18313752591568766</v>
      </c>
    </row>
    <row r="103" spans="1:6" x14ac:dyDescent="0.3">
      <c r="A103" s="79"/>
      <c r="B103" s="80" t="s">
        <v>6</v>
      </c>
      <c r="C103" s="81">
        <v>0.21465076660988075</v>
      </c>
      <c r="D103" s="81">
        <v>0.23170731707317074</v>
      </c>
      <c r="E103" s="81">
        <v>0.2696629213483146</v>
      </c>
      <c r="F103" s="82">
        <v>0.23355430902600713</v>
      </c>
    </row>
    <row r="104" spans="1:6" x14ac:dyDescent="0.3">
      <c r="A104" s="24" t="s">
        <v>29</v>
      </c>
      <c r="B104" s="25" t="s">
        <v>12</v>
      </c>
      <c r="C104" s="26">
        <v>9.9212238840050232E-2</v>
      </c>
      <c r="D104" s="26">
        <v>0.11573604060913706</v>
      </c>
      <c r="E104" s="26">
        <v>0.13971778857275041</v>
      </c>
      <c r="F104" s="27">
        <v>0.11281723181915121</v>
      </c>
    </row>
    <row r="105" spans="1:6" x14ac:dyDescent="0.3">
      <c r="A105" s="28"/>
      <c r="B105" s="5" t="s">
        <v>13</v>
      </c>
      <c r="C105" s="29">
        <v>0.36956521739130432</v>
      </c>
      <c r="D105" s="29">
        <v>0.27380952380952384</v>
      </c>
      <c r="E105" s="29">
        <v>0.35119047619047611</v>
      </c>
      <c r="F105" s="30">
        <v>0.35340909090909084</v>
      </c>
    </row>
    <row r="106" spans="1:6" x14ac:dyDescent="0.3">
      <c r="A106" s="28"/>
      <c r="B106" s="5" t="s">
        <v>14</v>
      </c>
      <c r="C106" s="29">
        <v>0.23232323232323232</v>
      </c>
      <c r="D106" s="29">
        <v>0.33333333333333326</v>
      </c>
      <c r="E106" s="29">
        <v>0.19230769230769235</v>
      </c>
      <c r="F106" s="30">
        <v>0.23357664233576642</v>
      </c>
    </row>
    <row r="107" spans="1:6" x14ac:dyDescent="0.3">
      <c r="A107" s="28"/>
      <c r="B107" s="5" t="s">
        <v>15</v>
      </c>
      <c r="C107" s="29">
        <v>0.28662420382165604</v>
      </c>
      <c r="D107" s="29">
        <v>0.37037037037037041</v>
      </c>
      <c r="E107" s="29">
        <v>0.46153846153846151</v>
      </c>
      <c r="F107" s="30">
        <v>0.34607645875251508</v>
      </c>
    </row>
    <row r="108" spans="1:6" x14ac:dyDescent="0.3">
      <c r="A108" s="28"/>
      <c r="B108" s="5" t="s">
        <v>16</v>
      </c>
      <c r="C108" s="29">
        <v>0.28927410617551463</v>
      </c>
      <c r="D108" s="29">
        <v>0.30392156862745096</v>
      </c>
      <c r="E108" s="29">
        <v>0.31135531135531136</v>
      </c>
      <c r="F108" s="30">
        <v>0.29789942711648632</v>
      </c>
    </row>
    <row r="109" spans="1:6" x14ac:dyDescent="0.3">
      <c r="A109" s="28"/>
      <c r="B109" s="5" t="s">
        <v>30</v>
      </c>
      <c r="C109" s="29">
        <v>0.18277310924369747</v>
      </c>
      <c r="D109" s="29">
        <v>7.1428571428571425E-2</v>
      </c>
      <c r="E109" s="29">
        <v>0.17499999999999999</v>
      </c>
      <c r="F109" s="30">
        <v>0.17404129793510326</v>
      </c>
    </row>
    <row r="110" spans="1:6" x14ac:dyDescent="0.3">
      <c r="A110" s="71" t="s">
        <v>31</v>
      </c>
      <c r="B110" s="72" t="s">
        <v>19</v>
      </c>
      <c r="C110" s="73">
        <v>7.5448103376406839E-2</v>
      </c>
      <c r="D110" s="73">
        <v>7.9584775086505188E-2</v>
      </c>
      <c r="E110" s="73">
        <v>0.10627674750356633</v>
      </c>
      <c r="F110" s="74">
        <v>8.6308068459657702E-2</v>
      </c>
    </row>
    <row r="111" spans="1:6" x14ac:dyDescent="0.3">
      <c r="A111" s="75"/>
      <c r="B111" s="76">
        <v>1</v>
      </c>
      <c r="C111" s="77">
        <v>9.6218874884721792E-2</v>
      </c>
      <c r="D111" s="77">
        <v>0.11302211302211303</v>
      </c>
      <c r="E111" s="77">
        <v>0.15051311288483465</v>
      </c>
      <c r="F111" s="78">
        <v>0.11507203546361286</v>
      </c>
    </row>
    <row r="112" spans="1:6" x14ac:dyDescent="0.3">
      <c r="A112" s="75"/>
      <c r="B112" s="76">
        <v>2</v>
      </c>
      <c r="C112" s="77">
        <v>0.11280487804878049</v>
      </c>
      <c r="D112" s="77">
        <v>0.15953307392996108</v>
      </c>
      <c r="E112" s="77">
        <v>0.20238095238095238</v>
      </c>
      <c r="F112" s="78">
        <v>0.14293552812071331</v>
      </c>
    </row>
    <row r="113" spans="1:6" x14ac:dyDescent="0.3">
      <c r="A113" s="75"/>
      <c r="B113" s="76" t="s">
        <v>32</v>
      </c>
      <c r="C113" s="77">
        <v>0.26071975497702909</v>
      </c>
      <c r="D113" s="77">
        <v>0.27848101265822783</v>
      </c>
      <c r="E113" s="77">
        <v>0.30029732408325072</v>
      </c>
      <c r="F113" s="78">
        <v>0.27216174183514774</v>
      </c>
    </row>
    <row r="114" spans="1:6" x14ac:dyDescent="0.3">
      <c r="A114" s="79"/>
      <c r="B114" s="80" t="s">
        <v>30</v>
      </c>
      <c r="C114" s="81">
        <v>0.15286624203821655</v>
      </c>
      <c r="D114" s="81">
        <v>0.14516129032258066</v>
      </c>
      <c r="E114" s="81">
        <v>0.20689655172413793</v>
      </c>
      <c r="F114" s="82">
        <v>0.17132442284325639</v>
      </c>
    </row>
    <row r="115" spans="1:6" x14ac:dyDescent="0.3">
      <c r="A115" s="24" t="s">
        <v>33</v>
      </c>
      <c r="B115" s="25" t="s">
        <v>34</v>
      </c>
      <c r="C115" s="26">
        <v>0.11584644004735328</v>
      </c>
      <c r="D115" s="26">
        <v>9.3690248565965584E-2</v>
      </c>
      <c r="E115" s="26">
        <v>0.12091898428053206</v>
      </c>
      <c r="F115" s="27">
        <v>0.11545117428924598</v>
      </c>
    </row>
    <row r="116" spans="1:6" x14ac:dyDescent="0.3">
      <c r="A116" s="28"/>
      <c r="B116" s="5" t="s">
        <v>35</v>
      </c>
      <c r="C116" s="29">
        <v>0.14446304711791438</v>
      </c>
      <c r="D116" s="29">
        <v>0.16157205240174671</v>
      </c>
      <c r="E116" s="29">
        <v>0.14721485411140584</v>
      </c>
      <c r="F116" s="30">
        <v>0.14630076024476174</v>
      </c>
    </row>
    <row r="117" spans="1:6" x14ac:dyDescent="0.3">
      <c r="A117" s="28"/>
      <c r="B117" s="5" t="s">
        <v>36</v>
      </c>
      <c r="C117" s="29">
        <v>0.30115830115830117</v>
      </c>
      <c r="D117" s="29">
        <v>0.24516129032258063</v>
      </c>
      <c r="E117" s="29">
        <v>0.22638753651411883</v>
      </c>
      <c r="F117" s="30">
        <v>0.23541329011345219</v>
      </c>
    </row>
    <row r="118" spans="1:6" x14ac:dyDescent="0.3">
      <c r="A118" s="28"/>
      <c r="B118" s="5" t="s">
        <v>37</v>
      </c>
      <c r="C118" s="29">
        <v>0.30555555555555558</v>
      </c>
      <c r="D118" s="29">
        <v>0.13157894736842105</v>
      </c>
      <c r="E118" s="29">
        <v>0.22262118491921004</v>
      </c>
      <c r="F118" s="30">
        <v>0.22638680659670166</v>
      </c>
    </row>
    <row r="119" spans="1:6" x14ac:dyDescent="0.3">
      <c r="A119" s="28"/>
      <c r="B119" s="5" t="s">
        <v>38</v>
      </c>
      <c r="C119" s="29">
        <v>0.18867924528301888</v>
      </c>
      <c r="D119" s="29">
        <v>0.24193548387096775</v>
      </c>
      <c r="E119" s="29">
        <v>0.19607843137254904</v>
      </c>
      <c r="F119" s="30">
        <v>0.19576719576719576</v>
      </c>
    </row>
    <row r="120" spans="1:6" x14ac:dyDescent="0.3">
      <c r="A120" s="31"/>
      <c r="B120" s="32" t="s">
        <v>30</v>
      </c>
      <c r="C120" s="33">
        <v>0.2032967032967033</v>
      </c>
      <c r="D120" s="33">
        <v>0.25</v>
      </c>
      <c r="E120" s="33">
        <v>0.10144927536231885</v>
      </c>
      <c r="F120" s="34">
        <v>0.17977528089887643</v>
      </c>
    </row>
    <row r="121" spans="1:6" x14ac:dyDescent="0.3">
      <c r="A121" s="71" t="s">
        <v>39</v>
      </c>
      <c r="B121" s="72" t="s">
        <v>17</v>
      </c>
      <c r="C121" s="73">
        <v>0.27945472249269715</v>
      </c>
      <c r="D121" s="73">
        <v>0.27822580645161288</v>
      </c>
      <c r="E121" s="73">
        <v>0.25304878048780488</v>
      </c>
      <c r="F121" s="74">
        <v>0.26239148697843739</v>
      </c>
    </row>
    <row r="122" spans="1:6" x14ac:dyDescent="0.3">
      <c r="A122" s="75"/>
      <c r="B122" s="76" t="s">
        <v>0</v>
      </c>
      <c r="C122" s="77">
        <v>0.1539408866995074</v>
      </c>
      <c r="D122" s="77">
        <v>0.14137931034482759</v>
      </c>
      <c r="E122" s="77">
        <v>0.1218557853549469</v>
      </c>
      <c r="F122" s="78">
        <v>0.13282601176063646</v>
      </c>
    </row>
    <row r="123" spans="1:6" x14ac:dyDescent="0.3">
      <c r="A123" s="75"/>
      <c r="B123" s="76" t="s">
        <v>18</v>
      </c>
      <c r="C123" s="77">
        <v>0.11741489886531822</v>
      </c>
      <c r="D123" s="77">
        <v>0.1045958795562599</v>
      </c>
      <c r="E123" s="77">
        <v>0.1231404958677686</v>
      </c>
      <c r="F123" s="78">
        <v>0.11729822092672632</v>
      </c>
    </row>
    <row r="124" spans="1:6" x14ac:dyDescent="0.3">
      <c r="A124" s="79"/>
      <c r="B124" s="80" t="s">
        <v>30</v>
      </c>
      <c r="C124" s="81">
        <v>0.13099630996309963</v>
      </c>
      <c r="D124" s="81">
        <v>0.10843373493975904</v>
      </c>
      <c r="E124" s="81">
        <v>0.19444444444444448</v>
      </c>
      <c r="F124" s="82">
        <v>0.14094432699083861</v>
      </c>
    </row>
    <row r="127" spans="1:6" x14ac:dyDescent="0.3">
      <c r="A127" s="83" t="s">
        <v>293</v>
      </c>
      <c r="B127" s="84"/>
      <c r="C127" s="83"/>
      <c r="D127" s="83"/>
      <c r="E127" s="83"/>
      <c r="F127" s="83"/>
    </row>
    <row r="128" spans="1:6" x14ac:dyDescent="0.3">
      <c r="A128" s="83" t="s">
        <v>347</v>
      </c>
      <c r="B128" s="84" t="s">
        <v>1</v>
      </c>
      <c r="C128" s="83" t="s">
        <v>9</v>
      </c>
      <c r="D128" s="83" t="s">
        <v>308</v>
      </c>
      <c r="E128" s="83" t="s">
        <v>10</v>
      </c>
      <c r="F128" s="83" t="s">
        <v>47</v>
      </c>
    </row>
    <row r="129" spans="1:6" x14ac:dyDescent="0.3">
      <c r="A129" s="71" t="s">
        <v>325</v>
      </c>
      <c r="B129" s="72"/>
      <c r="C129" s="73">
        <f>SUM('NATIONAL DATA_raw'!$E$122:$E$123)</f>
        <v>0.44848206071757135</v>
      </c>
      <c r="D129" s="73">
        <f>SUM('NATIONAL DATA_raw'!$I$122:$I$123)</f>
        <v>0.46054750402576494</v>
      </c>
      <c r="E129" s="73">
        <f>SUM('NATIONAL DATA_raw'!$M$122:$M$123)</f>
        <v>0.47313938961270752</v>
      </c>
      <c r="F129" s="73">
        <f>SUM('NATIONAL DATA_raw'!$Q$122:$Q$123)</f>
        <v>0.45712672876093707</v>
      </c>
    </row>
    <row r="130" spans="1:6" x14ac:dyDescent="0.3">
      <c r="A130" s="252" t="s">
        <v>330</v>
      </c>
      <c r="B130" s="253"/>
      <c r="C130" s="254">
        <f>SUM('NATIONAL DATA_raw'!$E$127:$E$128)</f>
        <v>0.55085898962408575</v>
      </c>
      <c r="D130" s="254">
        <f>SUM('NATIONAL DATA_raw'!$I$127:$I$128)</f>
        <v>0.57054741711642254</v>
      </c>
      <c r="E130" s="254">
        <f>SUM('NATIONAL DATA_raw'!$M$127:$M$128)</f>
        <v>0.56536445120919998</v>
      </c>
      <c r="F130" s="254">
        <f>SUM('NATIONAL DATA_raw'!$Q$127:$Q$128)</f>
        <v>0.55672711935892027</v>
      </c>
    </row>
    <row r="131" spans="1:6" x14ac:dyDescent="0.3">
      <c r="A131" s="248" t="s">
        <v>331</v>
      </c>
      <c r="B131" s="255"/>
      <c r="C131" s="256">
        <f>SUM('NATIONAL DATA_raw'!$E$132:$E$133)</f>
        <v>0.28944361430957194</v>
      </c>
      <c r="D131" s="256">
        <f>SUM('NATIONAL DATA_raw'!$I$132:$I$133)</f>
        <v>0.31874999999999998</v>
      </c>
      <c r="E131" s="256">
        <f>SUM('NATIONAL DATA_raw'!$M$132:$M$133)</f>
        <v>0.30193195418020174</v>
      </c>
      <c r="F131" s="256">
        <f>SUM('NATIONAL DATA_raw'!$Q$132:$Q$133)</f>
        <v>0.29541770236679998</v>
      </c>
    </row>
    <row r="132" spans="1:6" x14ac:dyDescent="0.3">
      <c r="A132" s="248" t="s">
        <v>332</v>
      </c>
      <c r="B132" s="255"/>
      <c r="C132" s="256">
        <f>SUM('NATIONAL DATA_raw'!$E$137:$E$138)</f>
        <v>0.34978389787918385</v>
      </c>
      <c r="D132" s="256">
        <f>SUM('NATIONAL DATA_raw'!$I$137:$I$138)</f>
        <v>0.32769367764915402</v>
      </c>
      <c r="E132" s="256">
        <f>SUM('NATIONAL DATA_raw'!$M$137:$M$138)</f>
        <v>0.32273170731707318</v>
      </c>
      <c r="F132" s="256">
        <f>SUM('NATIONAL DATA_raw'!$Q$137:$Q$138)</f>
        <v>0.33969253565475088</v>
      </c>
    </row>
    <row r="133" spans="1:6" x14ac:dyDescent="0.3">
      <c r="A133" s="248" t="s">
        <v>333</v>
      </c>
      <c r="B133" s="255"/>
      <c r="C133" s="256">
        <f>SUM('NATIONAL DATA_raw'!$E$142:$E$143)</f>
        <v>0.39877924720244151</v>
      </c>
      <c r="D133" s="256">
        <f>SUM('NATIONAL DATA_raw'!$I$142:$I$143)</f>
        <v>0.40905349794238682</v>
      </c>
      <c r="E133" s="256">
        <f>SUM('NATIONAL DATA_raw'!$M$142:$M$143)</f>
        <v>0.41693577323286685</v>
      </c>
      <c r="F133" s="256">
        <f>SUM('NATIONAL DATA_raw'!$Q$142:$Q$143)</f>
        <v>0.4052380411316896</v>
      </c>
    </row>
    <row r="134" spans="1:6" x14ac:dyDescent="0.3">
      <c r="A134" s="248" t="s">
        <v>334</v>
      </c>
      <c r="B134" s="255"/>
      <c r="C134" s="256">
        <f>SUM('NATIONAL DATA_raw'!$E$147:$E$148)</f>
        <v>0.28154875717017208</v>
      </c>
      <c r="D134" s="256">
        <f>SUM('NATIONAL DATA_raw'!$I$147:$I$148)</f>
        <v>0.28438818565400847</v>
      </c>
      <c r="E134" s="256">
        <f>SUM('NATIONAL DATA_raw'!$M$147:$M$148)</f>
        <v>0.28956166419019314</v>
      </c>
      <c r="F134" s="256">
        <f>SUM('NATIONAL DATA_raw'!$Q$147:$Q$148)</f>
        <v>0.2842797580597804</v>
      </c>
    </row>
    <row r="135" spans="1:6" x14ac:dyDescent="0.3">
      <c r="A135" s="248" t="s">
        <v>335</v>
      </c>
      <c r="B135" s="255"/>
      <c r="C135" s="256">
        <f>SUM('NATIONAL DATA_raw'!$E$152:$E$153)</f>
        <v>0.39660056657223797</v>
      </c>
      <c r="D135" s="256">
        <f>SUM('NATIONAL DATA_raw'!$I$152:$I$153)</f>
        <v>0.4028324154209284</v>
      </c>
      <c r="E135" s="256">
        <f>SUM('NATIONAL DATA_raw'!$M$152:$M$153)</f>
        <v>0.41839916839916835</v>
      </c>
      <c r="F135" s="256">
        <f>SUM('NATIONAL DATA_raw'!$Q$152:$Q$153)</f>
        <v>0.40389334205790939</v>
      </c>
    </row>
    <row r="136" spans="1:6" x14ac:dyDescent="0.3">
      <c r="A136" s="248" t="s">
        <v>336</v>
      </c>
      <c r="B136" s="255"/>
      <c r="C136" s="256">
        <f>SUM('NATIONAL DATA_raw'!$E$157:$E$158)</f>
        <v>0.28211467148426356</v>
      </c>
      <c r="D136" s="256">
        <f>SUM('NATIONAL DATA_raw'!$I$157:$I$158)</f>
        <v>0.29262086513994912</v>
      </c>
      <c r="E136" s="256">
        <f>SUM('NATIONAL DATA_raw'!$M$157:$M$158)</f>
        <v>0.30955414012738858</v>
      </c>
      <c r="F136" s="256">
        <f>SUM('NATIONAL DATA_raw'!$Q$157:$Q$158)</f>
        <v>0.29160607294514573</v>
      </c>
    </row>
    <row r="137" spans="1:6" x14ac:dyDescent="0.3">
      <c r="A137" s="248" t="s">
        <v>349</v>
      </c>
      <c r="B137" s="255"/>
      <c r="C137" s="256">
        <f>SUM('NATIONAL DATA_raw'!$E$162:$E$163)</f>
        <v>0.2850510677808728</v>
      </c>
      <c r="D137" s="256">
        <f>SUM('NATIONAL DATA_raw'!$I$162:$I$163)</f>
        <v>0.30521091811414391</v>
      </c>
      <c r="E137" s="256">
        <f>SUM('NATIONAL DATA_raw'!$M$162:$M$163)</f>
        <v>0.304775532105169</v>
      </c>
      <c r="F137" s="256">
        <f>SUM('NATIONAL DATA_raw'!$Q$162:$Q$163)</f>
        <v>0.29271485486624926</v>
      </c>
    </row>
    <row r="138" spans="1:6" s="6" customFormat="1" x14ac:dyDescent="0.3">
      <c r="B138" s="257"/>
      <c r="C138" s="258"/>
      <c r="D138" s="258"/>
      <c r="E138" s="258"/>
      <c r="F138" s="258"/>
    </row>
    <row r="139" spans="1:6" s="6" customFormat="1" x14ac:dyDescent="0.3">
      <c r="A139" s="248" t="s">
        <v>350</v>
      </c>
      <c r="B139" s="255" t="s">
        <v>350</v>
      </c>
      <c r="C139" s="256">
        <v>5.3125939284640815E-2</v>
      </c>
      <c r="D139" s="256">
        <v>6.8381855111712936E-2</v>
      </c>
      <c r="E139" s="256">
        <v>7.4912627260294781E-2</v>
      </c>
      <c r="F139" s="256">
        <v>6.0891135448843961E-2</v>
      </c>
    </row>
    <row r="140" spans="1:6" s="6" customFormat="1" x14ac:dyDescent="0.3">
      <c r="A140" s="248"/>
      <c r="B140" s="255" t="s">
        <v>351</v>
      </c>
      <c r="C140" s="256">
        <v>0.37360985873159003</v>
      </c>
      <c r="D140" s="256">
        <v>0.38253215978334459</v>
      </c>
      <c r="E140" s="256">
        <v>0.40373803373347517</v>
      </c>
      <c r="F140" s="256">
        <v>0.38350650566320321</v>
      </c>
    </row>
    <row r="141" spans="1:6" x14ac:dyDescent="0.3">
      <c r="A141" s="248"/>
      <c r="B141" s="255" t="s">
        <v>352</v>
      </c>
      <c r="C141" s="256">
        <v>0.57326420198376915</v>
      </c>
      <c r="D141" s="256">
        <v>0.54908598510494244</v>
      </c>
      <c r="E141" s="256">
        <v>0.52134933900623004</v>
      </c>
      <c r="F141" s="256">
        <v>0.55560235888795284</v>
      </c>
    </row>
    <row r="142" spans="1:6" x14ac:dyDescent="0.3">
      <c r="A142" s="248"/>
      <c r="B142" s="255" t="s">
        <v>353</v>
      </c>
      <c r="C142" s="256">
        <f>SUM('NATIONAL DATA_raw'!$E$170:$E$171)</f>
        <v>5.9289232934553127E-2</v>
      </c>
      <c r="D142" s="256">
        <f>SUM('NATIONAL DATA_raw'!$I$170:$I$171)</f>
        <v>6.9444444444444448E-2</v>
      </c>
      <c r="E142" s="256">
        <f>SUM('NATIONAL DATA_raw'!$M$170:$M$171)</f>
        <v>8.8650100738750848E-2</v>
      </c>
      <c r="F142" s="256">
        <f>SUM('NATIONAL DATA_raw'!$Q$170:$Q$171)</f>
        <v>6.9387755102040816E-2</v>
      </c>
    </row>
    <row r="143" spans="1:6" x14ac:dyDescent="0.3">
      <c r="A143" s="248"/>
      <c r="B143" s="255" t="s">
        <v>354</v>
      </c>
      <c r="C143" s="256">
        <f>SUM('NATIONAL DATA_raw'!$E$172:$E$174)</f>
        <v>9.1484869809992958E-2</v>
      </c>
      <c r="D143" s="256">
        <f>SUM('NATIONAL DATA_raw'!$I$172:$I$174)</f>
        <v>0.10339506172839506</v>
      </c>
      <c r="E143" s="256">
        <f>SUM('NATIONAL DATA_raw'!$M$172:$M$174)</f>
        <v>9.9731363331094697E-2</v>
      </c>
      <c r="F143" s="256">
        <f>SUM('NATIONAL DATA_raw'!$Q$172:$Q$174)</f>
        <v>9.495166487647691E-2</v>
      </c>
    </row>
    <row r="144" spans="1:6" x14ac:dyDescent="0.3">
      <c r="A144" s="248"/>
      <c r="B144" s="255" t="s">
        <v>346</v>
      </c>
      <c r="C144" s="256">
        <f>SUM('NATIONAL DATA_raw'!$E$175)</f>
        <v>0.84922589725545394</v>
      </c>
      <c r="D144" s="256">
        <f>SUM('NATIONAL DATA_raw'!$I$175)</f>
        <v>0.8271604938271605</v>
      </c>
      <c r="E144" s="256">
        <f>SUM('NATIONAL DATA_raw'!$M$175)</f>
        <v>0.81161853593015443</v>
      </c>
      <c r="F144" s="256">
        <f>SUM('NATIONAL DATA_raw'!$Q$175)</f>
        <v>0.83566058002148225</v>
      </c>
    </row>
    <row r="145" spans="1:6" x14ac:dyDescent="0.3">
      <c r="C145" s="94"/>
      <c r="D145" s="94"/>
      <c r="E145" s="94"/>
      <c r="F145" s="94"/>
    </row>
    <row r="146" spans="1:6" x14ac:dyDescent="0.3">
      <c r="A146" s="248" t="s">
        <v>355</v>
      </c>
      <c r="B146" s="255" t="s">
        <v>358</v>
      </c>
      <c r="C146" s="256">
        <f>SUM('NATIONAL DATA_raw'!E176:E177)</f>
        <v>0.90810199286398052</v>
      </c>
      <c r="D146" s="256">
        <f>SUM('NATIONAL DATA_raw'!I176:I177)</f>
        <v>0.89162182936202927</v>
      </c>
      <c r="E146" s="256">
        <f>SUM('NATIONAL DATA_raw'!M176:M177)</f>
        <v>0.84801762114537438</v>
      </c>
      <c r="F146" s="256">
        <f>SUM('NATIONAL DATA_raw'!Q176:Q177)</f>
        <v>0.88798544987696593</v>
      </c>
    </row>
    <row r="147" spans="1:6" x14ac:dyDescent="0.3">
      <c r="A147" s="248"/>
      <c r="B147" s="255" t="s">
        <v>359</v>
      </c>
      <c r="C147" s="256">
        <f>SUM('NATIONAL DATA_raw'!E178:E179)</f>
        <v>9.1898007136019505E-2</v>
      </c>
      <c r="D147" s="256">
        <f>SUM('NATIONAL DATA_raw'!I178:I179)</f>
        <v>0.10837817063797078</v>
      </c>
      <c r="E147" s="256">
        <f>SUM('NATIONAL DATA_raw'!M178:M179)</f>
        <v>0.15198237885462557</v>
      </c>
      <c r="F147" s="256">
        <f>SUM('NATIONAL DATA_raw'!Q178:Q179)</f>
        <v>0.11201455012303413</v>
      </c>
    </row>
    <row r="148" spans="1:6" x14ac:dyDescent="0.3">
      <c r="A148" s="248" t="s">
        <v>360</v>
      </c>
      <c r="B148" s="255" t="s">
        <v>358</v>
      </c>
      <c r="C148" s="256">
        <f>SUM('NATIONAL DATA_raw'!E180:E181)</f>
        <v>0.81596509240246407</v>
      </c>
      <c r="D148" s="256">
        <f>SUM('NATIONAL DATA_raw'!I180:I181)</f>
        <v>0.75555555555555554</v>
      </c>
      <c r="E148" s="256">
        <f>SUM('NATIONAL DATA_raw'!M180:M181)</f>
        <v>0.62387706855791958</v>
      </c>
      <c r="F148" s="256">
        <f>SUM('NATIONAL DATA_raw'!Q180:Q181)</f>
        <v>0.74890105652810979</v>
      </c>
    </row>
    <row r="149" spans="1:6" x14ac:dyDescent="0.3">
      <c r="A149" s="248"/>
      <c r="B149" s="255" t="s">
        <v>359</v>
      </c>
      <c r="C149" s="256">
        <f>SUM('NATIONAL DATA_raw'!E182:E183)</f>
        <v>0.18403490759753593</v>
      </c>
      <c r="D149" s="256">
        <f>SUM('NATIONAL DATA_raw'!I182:I183)</f>
        <v>0.24444444444444446</v>
      </c>
      <c r="E149" s="256">
        <f>SUM('NATIONAL DATA_raw'!M182:M183)</f>
        <v>0.37612293144208037</v>
      </c>
      <c r="F149" s="256">
        <f>SUM('NATIONAL DATA_raw'!Q182:Q183)</f>
        <v>0.25109894347189016</v>
      </c>
    </row>
    <row r="150" spans="1:6" x14ac:dyDescent="0.3">
      <c r="A150" s="248" t="s">
        <v>362</v>
      </c>
      <c r="B150" s="255" t="s">
        <v>358</v>
      </c>
      <c r="C150" s="256">
        <f>SUM('NATIONAL DATA_raw'!E184:E185)</f>
        <v>0.91719256353402701</v>
      </c>
      <c r="D150" s="256">
        <f>SUM('NATIONAL DATA_raw'!I184:I185)</f>
        <v>0.91297709923664128</v>
      </c>
      <c r="E150" s="256">
        <f>SUM('NATIONAL DATA_raw'!M184:M185)</f>
        <v>0.89504421825463043</v>
      </c>
      <c r="F150" s="256">
        <f>SUM('NATIONAL DATA_raw'!Q184:Q185)</f>
        <v>0.90992695359714126</v>
      </c>
    </row>
    <row r="151" spans="1:6" x14ac:dyDescent="0.3">
      <c r="A151" s="248"/>
      <c r="B151" s="255" t="s">
        <v>359</v>
      </c>
      <c r="C151" s="256">
        <f>SUM('NATIONAL DATA_raw'!E186:E187)</f>
        <v>8.280743646597305E-2</v>
      </c>
      <c r="D151" s="256">
        <f>SUM('NATIONAL DATA_raw'!I186:I187)</f>
        <v>8.7022900763358779E-2</v>
      </c>
      <c r="E151" s="256">
        <f>SUM('NATIONAL DATA_raw'!M186:M187)</f>
        <v>0.1049557817453696</v>
      </c>
      <c r="F151" s="256">
        <f>SUM('NATIONAL DATA_raw'!Q186:Q187)</f>
        <v>9.0073046402858792E-2</v>
      </c>
    </row>
    <row r="154" spans="1:6" x14ac:dyDescent="0.3">
      <c r="A154" s="248" t="s">
        <v>371</v>
      </c>
      <c r="B154" s="255" t="s">
        <v>19</v>
      </c>
      <c r="C154" s="256">
        <v>0.35433747169516672</v>
      </c>
      <c r="D154" s="256">
        <v>0.32543554006968639</v>
      </c>
      <c r="E154" s="256">
        <v>0.35207100591715978</v>
      </c>
      <c r="F154" s="256">
        <v>0.3516260162601626</v>
      </c>
    </row>
    <row r="155" spans="1:6" x14ac:dyDescent="0.3">
      <c r="A155" s="248"/>
      <c r="B155" s="255" t="s">
        <v>391</v>
      </c>
      <c r="C155" s="256">
        <f>SUM('NATIONAL DATA_raw'!E212:E214)</f>
        <v>0.36987584914499883</v>
      </c>
      <c r="D155" s="256">
        <f>SUM('NATIONAL DATA_raw'!I212:I214)</f>
        <v>0.36655052264808363</v>
      </c>
      <c r="E155" s="256">
        <f>SUM('NATIONAL DATA_raw'!M212:M214)</f>
        <v>0.35845530987231389</v>
      </c>
      <c r="F155" s="256">
        <f>SUM('NATIONAL DATA_raw'!Q212:Q214)</f>
        <v>0.3660956252419667</v>
      </c>
    </row>
    <row r="156" spans="1:6" x14ac:dyDescent="0.3">
      <c r="A156" s="248"/>
      <c r="B156" s="255" t="s">
        <v>392</v>
      </c>
      <c r="C156" s="256">
        <f>SUM('NATIONAL DATA_raw'!E215:E216)</f>
        <v>0.14062622003591785</v>
      </c>
      <c r="D156" s="256">
        <f>SUM('NATIONAL DATA_raw'!I215:I216)</f>
        <v>0.15609756097560976</v>
      </c>
      <c r="E156" s="256">
        <f>SUM('NATIONAL DATA_raw'!M215:M216)</f>
        <v>0.14870756773590782</v>
      </c>
      <c r="F156" s="256">
        <f>SUM('NATIONAL DATA_raw'!Q215:Q216)</f>
        <v>0.14421215640727836</v>
      </c>
    </row>
    <row r="157" spans="1:6" x14ac:dyDescent="0.3">
      <c r="A157" s="248"/>
      <c r="B157" s="255" t="s">
        <v>393</v>
      </c>
      <c r="C157" s="256">
        <f>SUM('NATIONAL DATA_raw'!E217:E218)</f>
        <v>0.13516045912391661</v>
      </c>
      <c r="D157" s="256">
        <f>SUM('NATIONAL DATA_raw'!I217:I218)</f>
        <v>0.15191637630662019</v>
      </c>
      <c r="E157" s="256">
        <f>SUM('NATIONAL DATA_raw'!M217:M218)</f>
        <v>0.14076611647461851</v>
      </c>
      <c r="F157" s="256">
        <f>SUM('NATIONAL DATA_raw'!Q217:Q218)</f>
        <v>0.13806620209059234</v>
      </c>
    </row>
    <row r="159" spans="1:6" x14ac:dyDescent="0.3">
      <c r="A159" s="248" t="s">
        <v>87</v>
      </c>
      <c r="B159" s="255" t="s">
        <v>399</v>
      </c>
      <c r="C159" s="256">
        <f>SUM('NATIONAL DATA_raw'!E223:E224)</f>
        <v>0.79014010639094934</v>
      </c>
      <c r="D159" s="256">
        <f>SUM('NATIONAL DATA_raw'!I223:I224)</f>
        <v>0.79825737265415553</v>
      </c>
      <c r="E159" s="256">
        <f>SUM('NATIONAL DATA_raw'!M223:M224)</f>
        <v>0.78483885610531101</v>
      </c>
      <c r="F159" s="256">
        <f>SUM('NATIONAL DATA_raw'!Q223:Q224)</f>
        <v>0.78907124207385304</v>
      </c>
    </row>
    <row r="160" spans="1:6" x14ac:dyDescent="0.3">
      <c r="A160" s="248"/>
      <c r="B160" s="255" t="s">
        <v>396</v>
      </c>
      <c r="C160" s="256">
        <f>'NATIONAL DATA_raw'!E225</f>
        <v>0.13433730426313029</v>
      </c>
      <c r="D160" s="256">
        <f>'NATIONAL DATA_raw'!I225</f>
        <v>0.13471849865951743</v>
      </c>
      <c r="E160" s="256">
        <f>'NATIONAL DATA_raw'!M225</f>
        <v>0.14041458617037372</v>
      </c>
      <c r="F160" s="256">
        <f>'NATIONAL DATA_raw'!Q225</f>
        <v>0.13623647892577395</v>
      </c>
    </row>
    <row r="161" spans="1:6" x14ac:dyDescent="0.3">
      <c r="A161" s="248"/>
      <c r="B161" s="255" t="s">
        <v>400</v>
      </c>
      <c r="C161" s="256">
        <f>SUM('NATIONAL DATA_raw'!E226:E227)</f>
        <v>7.5522589345920432E-2</v>
      </c>
      <c r="D161" s="256">
        <f>SUM('NATIONAL DATA_raw'!I226:I227)</f>
        <v>6.7024128686327081E-2</v>
      </c>
      <c r="E161" s="256">
        <f>SUM('NATIONAL DATA_raw'!M226:M227)</f>
        <v>7.4746557724315335E-2</v>
      </c>
      <c r="F161" s="256">
        <f>SUM('NATIONAL DATA_raw'!Q226:Q227)</f>
        <v>7.4692279000372994E-2</v>
      </c>
    </row>
    <row r="163" spans="1:6" x14ac:dyDescent="0.3">
      <c r="A163" s="248" t="s">
        <v>401</v>
      </c>
      <c r="B163" s="255" t="s">
        <v>399</v>
      </c>
      <c r="C163" s="256">
        <f>SUM('NATIONAL DATA_raw'!E228:E229)</f>
        <v>0.9198444743532227</v>
      </c>
      <c r="D163" s="256">
        <f>SUM('NATIONAL DATA_raw'!I228:I229)</f>
        <v>0.9204013377926421</v>
      </c>
      <c r="E163" s="256">
        <f>SUM('NATIONAL DATA_raw'!M228:M229)</f>
        <v>0.9151698113207547</v>
      </c>
      <c r="F163" s="256">
        <f>SUM('NATIONAL DATA_raw'!Q228:Q229)</f>
        <v>0.9184423560063274</v>
      </c>
    </row>
    <row r="164" spans="1:6" x14ac:dyDescent="0.3">
      <c r="A164" s="248"/>
      <c r="B164" s="255" t="s">
        <v>396</v>
      </c>
      <c r="C164" s="256">
        <f>'NATIONAL DATA_raw'!E230</f>
        <v>5.8621205323762526E-2</v>
      </c>
      <c r="D164" s="256">
        <f>'NATIONAL DATA_raw'!I230</f>
        <v>5.8862876254180602E-2</v>
      </c>
      <c r="E164" s="256">
        <f>'NATIONAL DATA_raw'!M230</f>
        <v>6.1886792452830186E-2</v>
      </c>
      <c r="F164" s="256">
        <f>'NATIONAL DATA_raw'!Q230</f>
        <v>5.9644551967991066E-2</v>
      </c>
    </row>
    <row r="165" spans="1:6" x14ac:dyDescent="0.3">
      <c r="A165" s="248"/>
      <c r="B165" s="255" t="s">
        <v>400</v>
      </c>
      <c r="C165" s="256">
        <f>SUM('NATIONAL DATA_raw'!E231:E232)</f>
        <v>2.1534320323014805E-2</v>
      </c>
      <c r="D165" s="256">
        <f>SUM('NATIONAL DATA_raw'!I231:I232)</f>
        <v>2.0735785953177259E-2</v>
      </c>
      <c r="E165" s="256">
        <f>SUM('NATIONAL DATA_raw'!M231:M232)</f>
        <v>2.2943396226415096E-2</v>
      </c>
      <c r="F165" s="256">
        <f>SUM('NATIONAL DATA_raw'!Q231:Q232)</f>
        <v>2.1913092025681587E-2</v>
      </c>
    </row>
    <row r="167" spans="1:6" x14ac:dyDescent="0.3">
      <c r="A167" s="248" t="s">
        <v>89</v>
      </c>
      <c r="B167" s="255" t="s">
        <v>399</v>
      </c>
      <c r="C167" s="256">
        <f>SUM('NATIONAL DATA_raw'!E233:E234)</f>
        <v>0.79492378163249988</v>
      </c>
      <c r="D167" s="256">
        <f>SUM('NATIONAL DATA_raw'!I233:I234)</f>
        <v>0.79516453995970449</v>
      </c>
      <c r="E167" s="256">
        <f>SUM('NATIONAL DATA_raw'!M233:M234)</f>
        <v>0.75318181818181817</v>
      </c>
      <c r="F167" s="256">
        <f>SUM('NATIONAL DATA_raw'!Q233:Q234)</f>
        <v>0.78207044753807353</v>
      </c>
    </row>
    <row r="168" spans="1:6" x14ac:dyDescent="0.3">
      <c r="A168" s="248"/>
      <c r="B168" s="255" t="s">
        <v>396</v>
      </c>
      <c r="C168" s="256">
        <f>'NATIONAL DATA_raw'!E235</f>
        <v>0.13088533453480514</v>
      </c>
      <c r="D168" s="256">
        <f>'NATIONAL DATA_raw'!I235</f>
        <v>0.13633310946944258</v>
      </c>
      <c r="E168" s="256">
        <f>'NATIONAL DATA_raw'!M235</f>
        <v>0.15878787878787878</v>
      </c>
      <c r="F168" s="256">
        <f>'NATIONAL DATA_raw'!Q235</f>
        <v>0.13986732691768664</v>
      </c>
    </row>
    <row r="169" spans="1:6" x14ac:dyDescent="0.3">
      <c r="A169" s="248"/>
      <c r="B169" s="255" t="s">
        <v>400</v>
      </c>
      <c r="C169" s="256">
        <f>SUM('NATIONAL DATA_raw'!E236:E237)</f>
        <v>7.4190883832695051E-2</v>
      </c>
      <c r="D169" s="256">
        <f>SUM('NATIONAL DATA_raw'!I236:I237)</f>
        <v>6.8502350570852924E-2</v>
      </c>
      <c r="E169" s="256">
        <f>SUM('NATIONAL DATA_raw'!M236:M237)</f>
        <v>8.8030303030303042E-2</v>
      </c>
      <c r="F169" s="256">
        <f>SUM('NATIONAL DATA_raw'!Q236:Q237)</f>
        <v>7.806222554423993E-2</v>
      </c>
    </row>
    <row r="171" spans="1:6" x14ac:dyDescent="0.3">
      <c r="A171" s="248" t="s">
        <v>290</v>
      </c>
      <c r="B171" s="255" t="s">
        <v>399</v>
      </c>
      <c r="C171" s="256">
        <f>SUM('NATIONAL DATA_raw'!E238:E239)</f>
        <v>0.85833521317392292</v>
      </c>
      <c r="D171" s="256">
        <f>SUM('NATIONAL DATA_raw'!I238:I239)</f>
        <v>0.85810810810810811</v>
      </c>
      <c r="E171" s="256">
        <f>SUM('NATIONAL DATA_raw'!M238:M239)</f>
        <v>0.81729893778452201</v>
      </c>
      <c r="F171" s="256">
        <f>SUM('NATIONAL DATA_raw'!Q238:Q239)</f>
        <v>0.84566428003182181</v>
      </c>
    </row>
    <row r="172" spans="1:6" x14ac:dyDescent="0.3">
      <c r="A172" s="248"/>
      <c r="B172" s="255" t="s">
        <v>396</v>
      </c>
      <c r="C172" s="256">
        <f>'NATIONAL DATA_raw'!E240</f>
        <v>0.10775246259117227</v>
      </c>
      <c r="D172" s="256">
        <f>'NATIONAL DATA_raw'!I240</f>
        <v>0.10067567567567567</v>
      </c>
      <c r="E172" s="256">
        <f>'NATIONAL DATA_raw'!M240</f>
        <v>0.13975720789074356</v>
      </c>
      <c r="F172" s="256">
        <f>'NATIONAL DATA_raw'!Q240</f>
        <v>0.1171322944452244</v>
      </c>
    </row>
    <row r="173" spans="1:6" x14ac:dyDescent="0.3">
      <c r="A173" s="248"/>
      <c r="B173" s="255" t="s">
        <v>400</v>
      </c>
      <c r="C173" s="256">
        <f>SUM('NATIONAL DATA_raw'!E241:E242)</f>
        <v>3.3912324234904881E-2</v>
      </c>
      <c r="D173" s="256">
        <f>SUM('NATIONAL DATA_raw'!I241:I242)</f>
        <v>4.1216216216216219E-2</v>
      </c>
      <c r="E173" s="256">
        <f>SUM('NATIONAL DATA_raw'!M241:M242)</f>
        <v>4.2943854324734444E-2</v>
      </c>
      <c r="F173" s="256">
        <f>SUM('NATIONAL DATA_raw'!Q241:Q242)</f>
        <v>3.7203425522953811E-2</v>
      </c>
    </row>
    <row r="175" spans="1:6" x14ac:dyDescent="0.3">
      <c r="A175" s="248" t="s">
        <v>291</v>
      </c>
      <c r="B175" s="255" t="s">
        <v>399</v>
      </c>
      <c r="C175" s="256">
        <f>SUM('NATIONAL DATA_raw'!E243:E244)</f>
        <v>0.89450681938060439</v>
      </c>
      <c r="D175" s="256">
        <f>SUM('NATIONAL DATA_raw'!I243:I244)</f>
        <v>0.88665325285043584</v>
      </c>
      <c r="E175" s="256">
        <f>SUM('NATIONAL DATA_raw'!M243:M244)</f>
        <v>0.87589353612167298</v>
      </c>
      <c r="F175" s="256">
        <f>SUM('NATIONAL DATA_raw'!Q243:Q244)</f>
        <v>0.88822233678586493</v>
      </c>
    </row>
    <row r="176" spans="1:6" x14ac:dyDescent="0.3">
      <c r="A176" s="248"/>
      <c r="B176" s="255" t="s">
        <v>396</v>
      </c>
      <c r="C176" s="256">
        <f>'NATIONAL DATA_raw'!E245</f>
        <v>8.5148067214226505E-2</v>
      </c>
      <c r="D176" s="256">
        <f>'NATIONAL DATA_raw'!I245</f>
        <v>9.1884641180415824E-2</v>
      </c>
      <c r="E176" s="256">
        <f>'NATIONAL DATA_raw'!M245</f>
        <v>9.9011406844106462E-2</v>
      </c>
      <c r="F176" s="256">
        <f>'NATIONAL DATA_raw'!Q245</f>
        <v>8.9890800018746775E-2</v>
      </c>
    </row>
    <row r="177" spans="1:6" x14ac:dyDescent="0.3">
      <c r="A177" s="248"/>
      <c r="B177" s="255" t="s">
        <v>400</v>
      </c>
      <c r="C177" s="256">
        <f>SUM('NATIONAL DATA_raw'!E246:E247)</f>
        <v>2.0345113405169167E-2</v>
      </c>
      <c r="D177" s="256">
        <f>SUM('NATIONAL DATA_raw'!I246:I247)</f>
        <v>2.1462105969148222E-2</v>
      </c>
      <c r="E177" s="256">
        <f>SUM('NATIONAL DATA_raw'!M246:M247)</f>
        <v>2.509505703422053E-2</v>
      </c>
      <c r="F177" s="256">
        <f>SUM('NATIONAL DATA_raw'!Q246:Q247)</f>
        <v>2.1886863195388295E-2</v>
      </c>
    </row>
    <row r="180" spans="1:6" x14ac:dyDescent="0.3">
      <c r="A180" s="2" t="s">
        <v>416</v>
      </c>
      <c r="C180" s="414" t="s">
        <v>9</v>
      </c>
      <c r="D180" s="414" t="s">
        <v>308</v>
      </c>
      <c r="E180" s="414" t="s">
        <v>10</v>
      </c>
      <c r="F180" s="414" t="s">
        <v>47</v>
      </c>
    </row>
    <row r="181" spans="1:6" x14ac:dyDescent="0.3">
      <c r="A181" s="402" t="s">
        <v>360</v>
      </c>
      <c r="B181" s="403" t="s">
        <v>358</v>
      </c>
      <c r="C181" s="404">
        <f>SUM('NATIONAL DATA_raw'!E252:E253)</f>
        <v>0.81596509240246407</v>
      </c>
      <c r="D181" s="404">
        <f>SUM('NATIONAL DATA_raw'!I252:I253)</f>
        <v>0.75555555555555554</v>
      </c>
      <c r="E181" s="404">
        <f>SUM('NATIONAL DATA_raw'!M252:M253)</f>
        <v>0.62387706855791958</v>
      </c>
      <c r="F181" s="405">
        <f>SUM('NATIONAL DATA_raw'!Q252:Q253)</f>
        <v>0.74890105652810979</v>
      </c>
    </row>
    <row r="182" spans="1:6" x14ac:dyDescent="0.3">
      <c r="A182" s="406"/>
      <c r="B182" s="253" t="s">
        <v>359</v>
      </c>
      <c r="C182" s="254">
        <f>SUM('NATIONAL DATA_raw'!E254:E255)</f>
        <v>0.18403490759753593</v>
      </c>
      <c r="D182" s="254">
        <f>SUM('NATIONAL DATA_raw'!I254:I255)</f>
        <v>0.24444444444444446</v>
      </c>
      <c r="E182" s="254">
        <f>SUM('NATIONAL DATA_raw'!M254:M255)</f>
        <v>0.37612293144208037</v>
      </c>
      <c r="F182" s="407">
        <f>SUM('NATIONAL DATA_raw'!Q254:Q255)</f>
        <v>0.25109894347189016</v>
      </c>
    </row>
    <row r="183" spans="1:6" x14ac:dyDescent="0.3">
      <c r="A183" s="412" t="s">
        <v>420</v>
      </c>
      <c r="B183" s="60" t="s">
        <v>358</v>
      </c>
      <c r="C183" s="54">
        <f>SUM('NATIONAL DATA_raw'!E256:E257)</f>
        <v>0.96431969552806851</v>
      </c>
      <c r="D183" s="54">
        <f>SUM('NATIONAL DATA_raw'!I256:I258)</f>
        <v>0.96862745098039216</v>
      </c>
      <c r="E183" s="54">
        <f>SUM('NATIONAL DATA_raw'!M256:M257)</f>
        <v>0.93961573650503205</v>
      </c>
      <c r="F183" s="413">
        <f>SUM('NATIONAL DATA_raw'!Q256:Q257)</f>
        <v>0.95653433787308029</v>
      </c>
    </row>
    <row r="184" spans="1:6" x14ac:dyDescent="0.3">
      <c r="A184" s="412"/>
      <c r="B184" s="60" t="s">
        <v>359</v>
      </c>
      <c r="C184" s="54">
        <f>SUM('NATIONAL DATA_raw'!E258:E259)</f>
        <v>3.6156041864890576E-2</v>
      </c>
      <c r="D184" s="54">
        <f>SUM('NATIONAL DATA_raw'!I258:I259)</f>
        <v>3.1372549019607843E-2</v>
      </c>
      <c r="E184" s="54">
        <f>SUM('NATIONAL DATA_raw'!M258:M259)</f>
        <v>6.0384263494967984E-2</v>
      </c>
      <c r="F184" s="413">
        <f>SUM('NATIONAL DATA_raw'!Q258:Q259)</f>
        <v>4.3465662126919734E-2</v>
      </c>
    </row>
    <row r="185" spans="1:6" x14ac:dyDescent="0.3">
      <c r="A185" s="406" t="s">
        <v>421</v>
      </c>
      <c r="B185" s="253" t="s">
        <v>358</v>
      </c>
      <c r="C185" s="254">
        <f>SUM('NATIONAL DATA_raw'!E260:E261)</f>
        <v>0.96825019794140932</v>
      </c>
      <c r="D185" s="254">
        <f>SUM('NATIONAL DATA_raw'!I260:I261)</f>
        <v>0.96749116607773855</v>
      </c>
      <c r="E185" s="254">
        <f>SUM('NATIONAL DATA_raw'!M260:M261)</f>
        <v>0.96417815818671737</v>
      </c>
      <c r="F185" s="407">
        <f>SUM('NATIONAL DATA_raw'!Q260:Q261)</f>
        <v>0.9669352461432642</v>
      </c>
    </row>
    <row r="186" spans="1:6" ht="14.25" customHeight="1" x14ac:dyDescent="0.3">
      <c r="A186" s="406"/>
      <c r="B186" s="253" t="s">
        <v>359</v>
      </c>
      <c r="C186" s="254">
        <f>SUM('NATIONAL DATA_raw'!E262:E263)</f>
        <v>3.1749802058590654E-2</v>
      </c>
      <c r="D186" s="254">
        <f>SUM('NATIONAL DATA_raw'!I262:I263)</f>
        <v>3.2508833922261483E-2</v>
      </c>
      <c r="E186" s="254">
        <f>SUM('NATIONAL DATA_raw'!M262:M263)</f>
        <v>3.5821841813282615E-2</v>
      </c>
      <c r="F186" s="407">
        <f>SUM('NATIONAL DATA_raw'!Q262:Q263)</f>
        <v>3.3064753856735775E-2</v>
      </c>
    </row>
    <row r="187" spans="1:6" x14ac:dyDescent="0.3">
      <c r="A187" s="412" t="s">
        <v>423</v>
      </c>
      <c r="B187" s="60" t="s">
        <v>358</v>
      </c>
      <c r="C187" s="54">
        <f>SUM('NATIONAL DATA_raw'!E264:E265)</f>
        <v>0.80470439798125459</v>
      </c>
      <c r="D187" s="54">
        <f>SUM('NATIONAL DATA_raw'!I264:I265)</f>
        <v>0.79397781299524561</v>
      </c>
      <c r="E187" s="54">
        <f>SUM('NATIONAL DATA_raw'!M264:M265)</f>
        <v>0.73749556580347642</v>
      </c>
      <c r="F187" s="413">
        <f>SUM('NATIONAL DATA_raw'!Q264:Q265)</f>
        <v>0.7828961991553679</v>
      </c>
    </row>
    <row r="188" spans="1:6" x14ac:dyDescent="0.3">
      <c r="A188" s="412"/>
      <c r="B188" s="60" t="s">
        <v>359</v>
      </c>
      <c r="C188" s="54">
        <f>SUM('NATIONAL DATA_raw'!E266:E267)</f>
        <v>0.19529560201874549</v>
      </c>
      <c r="D188" s="54">
        <f>SUM('NATIONAL DATA_raw'!I266:I267)</f>
        <v>0.20602218700475436</v>
      </c>
      <c r="E188" s="54">
        <f>SUM('NATIONAL DATA_raw'!M266:M267)</f>
        <v>0.26250443419652358</v>
      </c>
      <c r="F188" s="413">
        <f>SUM('NATIONAL DATA_raw'!Q266:Q267)</f>
        <v>0.21710380084463216</v>
      </c>
    </row>
    <row r="189" spans="1:6" x14ac:dyDescent="0.3">
      <c r="A189" s="406" t="s">
        <v>38</v>
      </c>
      <c r="B189" s="253" t="s">
        <v>358</v>
      </c>
      <c r="C189" s="254">
        <f>SUM('NATIONAL DATA_raw'!E268:E269)</f>
        <v>0.91340508806262233</v>
      </c>
      <c r="D189" s="254">
        <f>SUM('NATIONAL DATA_raw'!I268:I269)</f>
        <v>0.90355329949238583</v>
      </c>
      <c r="E189" s="254">
        <f>SUM('NATIONAL DATA_raw'!M268:M269)</f>
        <v>0.88918119039789545</v>
      </c>
      <c r="F189" s="407">
        <f>SUM('NATIONAL DATA_raw'!Q268:Q269)</f>
        <v>0.90524714828897335</v>
      </c>
    </row>
    <row r="190" spans="1:6" x14ac:dyDescent="0.3">
      <c r="A190" s="408"/>
      <c r="B190" s="409" t="s">
        <v>359</v>
      </c>
      <c r="C190" s="410">
        <f>SUM('NATIONAL DATA_raw'!E270:E271)</f>
        <v>8.6594911937377686E-2</v>
      </c>
      <c r="D190" s="410">
        <f>SUM('NATIONAL DATA_raw'!I270:I271)</f>
        <v>9.6446700507614211E-2</v>
      </c>
      <c r="E190" s="410">
        <f>SUM('NATIONAL DATA_raw'!M270:M271)</f>
        <v>0.11081880960210456</v>
      </c>
      <c r="F190" s="411">
        <f>SUM('NATIONAL DATA_raw'!Q270:Q271)</f>
        <v>9.4752851711026626E-2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S65"/>
  <sheetViews>
    <sheetView showGridLines="0" topLeftCell="A4" zoomScaleNormal="100" workbookViewId="0">
      <selection activeCell="O17" sqref="O17"/>
    </sheetView>
  </sheetViews>
  <sheetFormatPr defaultColWidth="9.109375" defaultRowHeight="14.4" x14ac:dyDescent="0.3"/>
  <cols>
    <col min="1" max="17" width="10.109375" style="23" customWidth="1"/>
    <col min="18" max="18" width="2.6640625" style="23" customWidth="1"/>
    <col min="19" max="16384" width="9.109375" style="23"/>
  </cols>
  <sheetData>
    <row r="1" spans="1:19" ht="15" x14ac:dyDescent="0.25">
      <c r="A1" s="556" t="s">
        <v>369</v>
      </c>
      <c r="B1" s="556"/>
      <c r="C1" s="556"/>
      <c r="D1" s="556"/>
      <c r="E1" s="556"/>
      <c r="F1" s="556"/>
      <c r="G1" s="556"/>
      <c r="H1" s="556"/>
      <c r="I1" s="556"/>
      <c r="J1" s="556"/>
      <c r="K1" s="556"/>
      <c r="L1" s="556"/>
      <c r="M1" s="556"/>
      <c r="N1" s="556"/>
      <c r="O1" s="556"/>
      <c r="P1" s="556"/>
      <c r="Q1" s="556"/>
      <c r="R1" s="556"/>
      <c r="S1" s="556"/>
    </row>
    <row r="2" spans="1:19" ht="8.25" customHeight="1" x14ac:dyDescent="0.25">
      <c r="A2" s="556"/>
      <c r="B2" s="556"/>
      <c r="C2" s="556"/>
      <c r="D2" s="556"/>
      <c r="E2" s="556"/>
      <c r="F2" s="556"/>
      <c r="G2" s="556"/>
      <c r="H2" s="556"/>
      <c r="I2" s="556"/>
      <c r="J2" s="556"/>
      <c r="K2" s="556"/>
      <c r="L2" s="556"/>
      <c r="M2" s="556"/>
      <c r="N2" s="556"/>
      <c r="O2" s="556"/>
      <c r="P2" s="556"/>
      <c r="Q2" s="556"/>
      <c r="R2" s="556"/>
      <c r="S2" s="556"/>
    </row>
    <row r="3" spans="1:19" ht="92.25" x14ac:dyDescent="1.35">
      <c r="A3" s="556"/>
      <c r="B3" s="718"/>
      <c r="C3" s="718"/>
      <c r="D3" s="718"/>
      <c r="E3" s="718"/>
      <c r="F3" s="718"/>
      <c r="G3" s="718"/>
      <c r="H3" s="718"/>
      <c r="I3" s="718"/>
      <c r="J3" s="718"/>
      <c r="K3" s="718"/>
      <c r="L3" s="718"/>
      <c r="M3" s="718"/>
      <c r="N3" s="718"/>
      <c r="O3" s="556"/>
      <c r="P3" s="556"/>
      <c r="Q3" s="556"/>
      <c r="R3" s="556"/>
      <c r="S3" s="556"/>
    </row>
    <row r="4" spans="1:19" ht="109.5" customHeight="1" x14ac:dyDescent="1.35">
      <c r="A4" s="556"/>
      <c r="B4" s="557"/>
      <c r="C4" s="557"/>
      <c r="D4" s="557"/>
      <c r="E4" s="557"/>
      <c r="F4" s="557"/>
      <c r="G4" s="557"/>
      <c r="H4" s="557"/>
      <c r="I4" s="557"/>
      <c r="J4" s="557"/>
      <c r="K4" s="557"/>
      <c r="L4" s="557"/>
      <c r="M4" s="557"/>
      <c r="N4" s="557"/>
      <c r="O4" s="556"/>
      <c r="P4" s="556"/>
      <c r="Q4" s="556"/>
      <c r="R4" s="556"/>
      <c r="S4" s="556"/>
    </row>
    <row r="5" spans="1:19" ht="46.5" customHeight="1" x14ac:dyDescent="0.75">
      <c r="A5" s="556"/>
      <c r="B5" s="719" t="s">
        <v>69</v>
      </c>
      <c r="C5" s="719"/>
      <c r="D5" s="719"/>
      <c r="E5" s="719"/>
      <c r="F5" s="719"/>
      <c r="G5" s="719"/>
      <c r="H5" s="719"/>
      <c r="I5" s="719"/>
      <c r="J5" s="719"/>
      <c r="K5" s="719"/>
      <c r="L5" s="719"/>
      <c r="M5" s="719"/>
      <c r="N5" s="719"/>
      <c r="O5" s="719"/>
      <c r="P5" s="719"/>
      <c r="Q5" s="556"/>
      <c r="R5" s="556"/>
      <c r="S5" s="556"/>
    </row>
    <row r="6" spans="1:19" ht="20.25" customHeight="1" x14ac:dyDescent="0.25">
      <c r="A6" s="556"/>
      <c r="B6" s="556"/>
      <c r="C6" s="556"/>
      <c r="D6" s="556"/>
      <c r="E6" s="556"/>
      <c r="F6" s="556"/>
      <c r="G6" s="556"/>
      <c r="H6" s="556"/>
      <c r="I6" s="556"/>
      <c r="J6" s="556"/>
      <c r="K6" s="556"/>
      <c r="L6" s="556"/>
      <c r="M6" s="556"/>
      <c r="N6" s="556"/>
      <c r="O6" s="556"/>
      <c r="P6" s="556"/>
      <c r="Q6" s="556"/>
      <c r="R6" s="556"/>
      <c r="S6" s="556"/>
    </row>
    <row r="7" spans="1:19" ht="27" customHeight="1" x14ac:dyDescent="0.45">
      <c r="A7" s="556"/>
      <c r="B7" s="720">
        <v>41579</v>
      </c>
      <c r="C7" s="720"/>
      <c r="D7" s="720"/>
      <c r="E7" s="720"/>
      <c r="F7" s="720"/>
      <c r="G7" s="720"/>
      <c r="H7" s="720"/>
      <c r="I7" s="720"/>
      <c r="J7" s="720"/>
      <c r="K7" s="720"/>
      <c r="L7" s="720"/>
      <c r="M7" s="720"/>
      <c r="N7" s="720"/>
      <c r="O7" s="720"/>
      <c r="P7" s="720"/>
      <c r="Q7" s="556"/>
      <c r="R7" s="556"/>
      <c r="S7" s="556"/>
    </row>
    <row r="8" spans="1:19" ht="26.25" customHeight="1" x14ac:dyDescent="0.25">
      <c r="A8" s="556"/>
      <c r="B8" s="556"/>
      <c r="C8" s="556"/>
      <c r="D8" s="556"/>
      <c r="E8" s="556"/>
      <c r="F8" s="556"/>
      <c r="G8" s="556"/>
      <c r="H8" s="556"/>
      <c r="I8" s="556"/>
      <c r="J8" s="556"/>
      <c r="K8" s="556"/>
      <c r="L8" s="556"/>
      <c r="M8" s="556"/>
      <c r="N8" s="556"/>
      <c r="O8" s="556"/>
      <c r="P8" s="556"/>
      <c r="Q8" s="556"/>
      <c r="R8" s="556"/>
      <c r="S8" s="556"/>
    </row>
    <row r="9" spans="1:19" ht="6.75" customHeight="1" x14ac:dyDescent="0.25">
      <c r="A9" s="556"/>
      <c r="B9" s="556"/>
      <c r="C9" s="556"/>
      <c r="D9" s="556"/>
      <c r="E9" s="556"/>
      <c r="F9" s="556"/>
      <c r="G9" s="556"/>
      <c r="H9" s="556"/>
      <c r="I9" s="556"/>
      <c r="J9" s="556"/>
      <c r="K9" s="556"/>
      <c r="L9" s="556"/>
      <c r="M9" s="556"/>
      <c r="N9" s="556"/>
      <c r="O9" s="556"/>
      <c r="P9" s="556"/>
      <c r="Q9" s="556"/>
      <c r="R9" s="556"/>
      <c r="S9" s="556"/>
    </row>
    <row r="10" spans="1:19" ht="17.399999999999999" customHeight="1" x14ac:dyDescent="0.25">
      <c r="A10" s="556"/>
      <c r="B10" s="556"/>
      <c r="C10" s="657" t="s">
        <v>702</v>
      </c>
      <c r="D10" s="658"/>
      <c r="E10" s="658"/>
      <c r="F10" s="658"/>
      <c r="G10" s="659"/>
      <c r="H10" s="660"/>
      <c r="I10" s="660"/>
      <c r="J10" s="660"/>
      <c r="K10" s="657" t="s">
        <v>715</v>
      </c>
      <c r="L10" s="658"/>
      <c r="M10" s="658"/>
      <c r="N10" s="653"/>
      <c r="O10" s="653"/>
      <c r="P10" s="556"/>
      <c r="Q10" s="556"/>
      <c r="R10" s="556"/>
      <c r="S10" s="556"/>
    </row>
    <row r="11" spans="1:19" ht="17.399999999999999" customHeight="1" x14ac:dyDescent="0.25">
      <c r="A11" s="556"/>
      <c r="B11" s="556"/>
      <c r="C11" s="667" t="s">
        <v>703</v>
      </c>
      <c r="D11" s="661"/>
      <c r="E11" s="661"/>
      <c r="F11" s="661"/>
      <c r="G11" s="661"/>
      <c r="H11" s="660"/>
      <c r="I11" s="660"/>
      <c r="J11" s="660"/>
      <c r="K11" s="662" t="s">
        <v>716</v>
      </c>
      <c r="L11" s="661"/>
      <c r="M11" s="661"/>
      <c r="N11" s="656"/>
      <c r="O11" s="656"/>
      <c r="P11" s="556"/>
      <c r="Q11" s="556"/>
      <c r="R11" s="556"/>
      <c r="S11" s="556"/>
    </row>
    <row r="12" spans="1:19" ht="17.399999999999999" customHeight="1" x14ac:dyDescent="0.25">
      <c r="A12" s="556"/>
      <c r="B12" s="556"/>
      <c r="C12" s="667" t="s">
        <v>704</v>
      </c>
      <c r="D12" s="661"/>
      <c r="E12" s="661"/>
      <c r="F12" s="661"/>
      <c r="G12" s="661"/>
      <c r="H12" s="660"/>
      <c r="I12" s="660"/>
      <c r="J12" s="660"/>
      <c r="K12" s="662" t="s">
        <v>717</v>
      </c>
      <c r="L12" s="661"/>
      <c r="M12" s="661"/>
      <c r="N12" s="656"/>
      <c r="O12" s="656"/>
      <c r="P12" s="556"/>
      <c r="Q12" s="556"/>
      <c r="R12" s="556"/>
      <c r="S12" s="556"/>
    </row>
    <row r="13" spans="1:19" ht="17.399999999999999" customHeight="1" x14ac:dyDescent="0.3">
      <c r="A13" s="556"/>
      <c r="B13" s="556"/>
      <c r="C13" s="657" t="s">
        <v>705</v>
      </c>
      <c r="D13" s="659"/>
      <c r="E13" s="659"/>
      <c r="F13" s="659"/>
      <c r="G13" s="659"/>
      <c r="H13" s="660"/>
      <c r="I13" s="660"/>
      <c r="J13" s="660"/>
      <c r="K13" s="662" t="s">
        <v>718</v>
      </c>
      <c r="L13" s="659"/>
      <c r="M13" s="659"/>
      <c r="N13" s="655"/>
      <c r="O13" s="655"/>
      <c r="P13" s="556"/>
      <c r="Q13" s="556"/>
      <c r="R13" s="556"/>
      <c r="S13" s="556"/>
    </row>
    <row r="14" spans="1:19" ht="17.399999999999999" customHeight="1" x14ac:dyDescent="0.3">
      <c r="A14" s="556"/>
      <c r="B14" s="556"/>
      <c r="C14" s="667" t="s">
        <v>706</v>
      </c>
      <c r="D14" s="661"/>
      <c r="E14" s="661"/>
      <c r="F14" s="661"/>
      <c r="G14" s="661"/>
      <c r="H14" s="660"/>
      <c r="I14" s="660"/>
      <c r="J14" s="660"/>
      <c r="K14" s="662" t="s">
        <v>719</v>
      </c>
      <c r="L14" s="661"/>
      <c r="M14" s="661"/>
      <c r="N14" s="656"/>
      <c r="O14" s="656"/>
      <c r="P14" s="556"/>
      <c r="Q14" s="556"/>
      <c r="R14" s="556"/>
      <c r="S14" s="556"/>
    </row>
    <row r="15" spans="1:19" ht="17.399999999999999" customHeight="1" x14ac:dyDescent="0.3">
      <c r="A15" s="556"/>
      <c r="B15" s="556"/>
      <c r="C15" s="667" t="s">
        <v>707</v>
      </c>
      <c r="D15" s="661"/>
      <c r="E15" s="661"/>
      <c r="F15" s="661"/>
      <c r="G15" s="661"/>
      <c r="H15" s="660"/>
      <c r="I15" s="660"/>
      <c r="J15" s="660"/>
      <c r="K15" s="662" t="s">
        <v>720</v>
      </c>
      <c r="L15" s="661"/>
      <c r="M15" s="661"/>
      <c r="N15" s="656"/>
      <c r="O15" s="656"/>
      <c r="P15" s="556"/>
      <c r="Q15" s="556"/>
      <c r="R15" s="556"/>
      <c r="S15" s="556"/>
    </row>
    <row r="16" spans="1:19" ht="17.399999999999999" customHeight="1" x14ac:dyDescent="0.3">
      <c r="A16" s="556"/>
      <c r="B16" s="556"/>
      <c r="C16" s="667" t="s">
        <v>708</v>
      </c>
      <c r="D16" s="661"/>
      <c r="E16" s="661"/>
      <c r="F16" s="661"/>
      <c r="G16" s="661"/>
      <c r="H16" s="660"/>
      <c r="I16" s="660"/>
      <c r="J16" s="660"/>
      <c r="K16" s="662" t="s">
        <v>721</v>
      </c>
      <c r="L16" s="661"/>
      <c r="M16" s="661"/>
      <c r="N16" s="656"/>
      <c r="O16" s="656"/>
      <c r="P16" s="556"/>
      <c r="Q16" s="556"/>
      <c r="R16" s="556"/>
      <c r="S16" s="556"/>
    </row>
    <row r="17" spans="1:19" ht="17.399999999999999" customHeight="1" x14ac:dyDescent="0.3">
      <c r="A17" s="556"/>
      <c r="B17" s="556"/>
      <c r="C17" s="667" t="s">
        <v>709</v>
      </c>
      <c r="D17" s="661"/>
      <c r="E17" s="661"/>
      <c r="F17" s="661"/>
      <c r="G17" s="661"/>
      <c r="H17" s="660"/>
      <c r="I17" s="660"/>
      <c r="J17" s="660"/>
      <c r="K17" s="657" t="s">
        <v>722</v>
      </c>
      <c r="L17" s="661"/>
      <c r="M17" s="661"/>
      <c r="N17" s="656"/>
      <c r="O17" s="656"/>
      <c r="P17" s="556"/>
      <c r="Q17" s="556"/>
      <c r="R17" s="556"/>
      <c r="S17" s="556"/>
    </row>
    <row r="18" spans="1:19" ht="17.399999999999999" customHeight="1" x14ac:dyDescent="0.3">
      <c r="A18" s="556"/>
      <c r="B18" s="556"/>
      <c r="C18" s="667" t="s">
        <v>710</v>
      </c>
      <c r="D18" s="661"/>
      <c r="E18" s="661"/>
      <c r="F18" s="661"/>
      <c r="G18" s="661"/>
      <c r="H18" s="660"/>
      <c r="I18" s="660"/>
      <c r="J18" s="660"/>
      <c r="K18" s="662" t="s">
        <v>723</v>
      </c>
      <c r="L18" s="661"/>
      <c r="M18" s="661"/>
      <c r="N18" s="656"/>
      <c r="O18" s="656"/>
      <c r="P18" s="556"/>
      <c r="Q18" s="556"/>
      <c r="R18" s="556"/>
      <c r="S18" s="556"/>
    </row>
    <row r="19" spans="1:19" ht="17.399999999999999" customHeight="1" x14ac:dyDescent="0.3">
      <c r="A19" s="556"/>
      <c r="B19" s="556"/>
      <c r="C19" s="667" t="s">
        <v>711</v>
      </c>
      <c r="D19" s="661"/>
      <c r="E19" s="661"/>
      <c r="F19" s="661"/>
      <c r="G19" s="661"/>
      <c r="H19" s="660"/>
      <c r="I19" s="660"/>
      <c r="J19" s="660"/>
      <c r="K19" s="657" t="s">
        <v>724</v>
      </c>
      <c r="L19" s="661"/>
      <c r="M19" s="661"/>
      <c r="N19" s="656"/>
      <c r="O19" s="656"/>
      <c r="P19" s="556"/>
      <c r="Q19" s="556"/>
      <c r="R19" s="556"/>
      <c r="S19" s="556"/>
    </row>
    <row r="20" spans="1:19" ht="17.399999999999999" customHeight="1" x14ac:dyDescent="0.3">
      <c r="A20" s="556"/>
      <c r="B20" s="556"/>
      <c r="C20" s="667" t="s">
        <v>712</v>
      </c>
      <c r="D20" s="661"/>
      <c r="E20" s="661"/>
      <c r="F20" s="661"/>
      <c r="G20" s="661"/>
      <c r="H20" s="660"/>
      <c r="I20" s="660"/>
      <c r="J20" s="660"/>
      <c r="K20" s="662" t="s">
        <v>725</v>
      </c>
      <c r="L20" s="661"/>
      <c r="M20" s="661"/>
      <c r="N20" s="656"/>
      <c r="O20" s="656"/>
      <c r="P20" s="556"/>
      <c r="Q20" s="556"/>
      <c r="R20" s="556"/>
      <c r="S20" s="556"/>
    </row>
    <row r="21" spans="1:19" ht="17.399999999999999" customHeight="1" x14ac:dyDescent="0.3">
      <c r="A21" s="556"/>
      <c r="B21" s="556"/>
      <c r="C21" s="667" t="s">
        <v>713</v>
      </c>
      <c r="D21" s="661"/>
      <c r="E21" s="661"/>
      <c r="F21" s="661"/>
      <c r="G21" s="661"/>
      <c r="H21" s="661"/>
      <c r="I21" s="661"/>
      <c r="J21" s="661"/>
      <c r="K21" s="661"/>
      <c r="L21" s="661"/>
      <c r="M21" s="663"/>
      <c r="N21" s="654"/>
      <c r="O21" s="654"/>
      <c r="P21" s="654"/>
      <c r="Q21" s="556"/>
      <c r="R21" s="556"/>
      <c r="S21" s="556"/>
    </row>
    <row r="22" spans="1:19" ht="17.399999999999999" customHeight="1" x14ac:dyDescent="0.3">
      <c r="A22" s="556"/>
      <c r="B22" s="556"/>
      <c r="C22" s="667" t="s">
        <v>714</v>
      </c>
      <c r="D22" s="661"/>
      <c r="E22" s="661"/>
      <c r="F22" s="661"/>
      <c r="G22" s="661"/>
      <c r="H22" s="661"/>
      <c r="I22" s="661"/>
      <c r="J22" s="661"/>
      <c r="K22" s="661"/>
      <c r="L22" s="661"/>
      <c r="M22" s="663"/>
      <c r="N22" s="654"/>
      <c r="O22" s="654"/>
      <c r="P22" s="654"/>
      <c r="Q22" s="556"/>
      <c r="R22" s="556"/>
      <c r="S22" s="556"/>
    </row>
    <row r="23" spans="1:19" ht="17.399999999999999" customHeight="1" x14ac:dyDescent="0.3">
      <c r="A23" s="556"/>
      <c r="B23" s="558"/>
      <c r="C23" s="556"/>
      <c r="D23" s="556"/>
      <c r="E23" s="556"/>
      <c r="F23" s="556"/>
      <c r="G23" s="556"/>
      <c r="H23" s="556"/>
      <c r="I23" s="556"/>
      <c r="J23" s="556"/>
      <c r="K23" s="556"/>
      <c r="L23" s="556"/>
      <c r="M23" s="556"/>
      <c r="N23" s="556"/>
      <c r="O23" s="556"/>
      <c r="P23" s="556"/>
      <c r="Q23" s="556"/>
      <c r="R23" s="556"/>
      <c r="S23" s="556"/>
    </row>
    <row r="24" spans="1:19" ht="17.25" customHeight="1" x14ac:dyDescent="0.3">
      <c r="A24" s="556"/>
      <c r="B24" s="556"/>
      <c r="C24" s="717" t="s">
        <v>726</v>
      </c>
      <c r="D24" s="717"/>
      <c r="E24" s="717"/>
      <c r="F24" s="717"/>
      <c r="G24" s="717"/>
      <c r="H24" s="717"/>
      <c r="I24" s="717"/>
      <c r="J24" s="717"/>
      <c r="K24" s="717"/>
      <c r="L24" s="717"/>
      <c r="M24" s="717"/>
      <c r="N24" s="717"/>
      <c r="O24" s="717"/>
      <c r="P24" s="717"/>
      <c r="Q24" s="717"/>
      <c r="R24" s="556"/>
      <c r="S24" s="556"/>
    </row>
    <row r="25" spans="1:19" ht="17.399999999999999" customHeight="1" x14ac:dyDescent="0.3">
      <c r="A25" s="556"/>
      <c r="B25" s="556"/>
      <c r="C25" s="664"/>
      <c r="D25" s="664"/>
      <c r="E25" s="664"/>
      <c r="F25" s="664"/>
      <c r="G25" s="664"/>
      <c r="H25" s="664"/>
      <c r="I25" s="664"/>
      <c r="J25" s="664"/>
      <c r="K25" s="664"/>
      <c r="L25" s="664"/>
      <c r="M25" s="664"/>
      <c r="N25" s="664"/>
      <c r="O25" s="664"/>
      <c r="P25" s="664"/>
      <c r="Q25" s="664"/>
      <c r="R25" s="556"/>
      <c r="S25" s="556"/>
    </row>
    <row r="26" spans="1:19" ht="17.25" customHeight="1" x14ac:dyDescent="0.3">
      <c r="A26" s="556"/>
      <c r="B26" s="556"/>
      <c r="C26" s="664" t="s">
        <v>727</v>
      </c>
      <c r="D26" s="664"/>
      <c r="E26" s="664"/>
      <c r="F26" s="664"/>
      <c r="G26" s="664"/>
      <c r="H26" s="664"/>
      <c r="I26" s="664"/>
      <c r="J26" s="664"/>
      <c r="K26" s="664"/>
      <c r="L26" s="664"/>
      <c r="M26" s="664"/>
      <c r="N26" s="664"/>
      <c r="O26" s="664"/>
      <c r="P26" s="664"/>
      <c r="Q26" s="664"/>
      <c r="R26" s="556"/>
      <c r="S26" s="556"/>
    </row>
    <row r="27" spans="1:19" ht="17.399999999999999" customHeight="1" x14ac:dyDescent="0.3">
      <c r="A27" s="556"/>
      <c r="B27" s="556"/>
      <c r="C27" s="664"/>
      <c r="D27" s="664"/>
      <c r="E27" s="664"/>
      <c r="F27" s="664"/>
      <c r="G27" s="664"/>
      <c r="H27" s="664"/>
      <c r="I27" s="664"/>
      <c r="J27" s="664"/>
      <c r="K27" s="664"/>
      <c r="L27" s="664"/>
      <c r="M27" s="664"/>
      <c r="N27" s="664"/>
      <c r="O27" s="664"/>
      <c r="P27" s="664"/>
      <c r="Q27" s="664"/>
      <c r="R27" s="556"/>
      <c r="S27" s="556"/>
    </row>
    <row r="28" spans="1:19" ht="17.25" customHeight="1" x14ac:dyDescent="0.3">
      <c r="A28" s="556"/>
      <c r="B28" s="556"/>
      <c r="C28" s="664" t="s">
        <v>728</v>
      </c>
      <c r="D28" s="664"/>
      <c r="E28" s="664"/>
      <c r="F28" s="664"/>
      <c r="G28" s="664"/>
      <c r="H28" s="664"/>
      <c r="I28" s="664"/>
      <c r="J28" s="664"/>
      <c r="K28" s="664"/>
      <c r="L28" s="664"/>
      <c r="M28" s="664"/>
      <c r="N28" s="664"/>
      <c r="O28" s="664"/>
      <c r="P28" s="664"/>
      <c r="Q28" s="664"/>
      <c r="R28" s="556"/>
      <c r="S28" s="556"/>
    </row>
    <row r="29" spans="1:19" ht="17.399999999999999" customHeight="1" x14ac:dyDescent="0.3">
      <c r="A29" s="556"/>
      <c r="B29" s="556"/>
      <c r="C29" s="664"/>
      <c r="D29" s="664"/>
      <c r="E29" s="664"/>
      <c r="F29" s="664"/>
      <c r="G29" s="664"/>
      <c r="H29" s="664"/>
      <c r="I29" s="664"/>
      <c r="J29" s="664"/>
      <c r="K29" s="664"/>
      <c r="L29" s="664"/>
      <c r="M29" s="664"/>
      <c r="N29" s="664"/>
      <c r="O29" s="664"/>
      <c r="P29" s="664"/>
      <c r="Q29" s="664"/>
      <c r="R29" s="556"/>
      <c r="S29" s="556"/>
    </row>
    <row r="30" spans="1:19" ht="17.399999999999999" customHeight="1" x14ac:dyDescent="0.3">
      <c r="A30" s="556"/>
      <c r="B30" s="556"/>
      <c r="C30" s="664" t="s">
        <v>729</v>
      </c>
      <c r="D30" s="664"/>
      <c r="E30" s="664"/>
      <c r="F30" s="664"/>
      <c r="G30" s="664"/>
      <c r="H30" s="664"/>
      <c r="I30" s="664"/>
      <c r="J30" s="664"/>
      <c r="K30" s="664"/>
      <c r="L30" s="664"/>
      <c r="M30" s="664"/>
      <c r="N30" s="664"/>
      <c r="O30" s="664"/>
      <c r="P30" s="664"/>
      <c r="Q30" s="664"/>
      <c r="R30" s="556"/>
      <c r="S30" s="556"/>
    </row>
    <row r="31" spans="1:19" ht="17.399999999999999" customHeight="1" x14ac:dyDescent="0.3">
      <c r="A31" s="556"/>
      <c r="B31" s="556"/>
      <c r="C31" s="665"/>
      <c r="D31" s="665"/>
      <c r="E31" s="665"/>
      <c r="F31" s="665"/>
      <c r="G31" s="665"/>
      <c r="H31" s="665"/>
      <c r="I31" s="665"/>
      <c r="J31" s="665"/>
      <c r="K31" s="665"/>
      <c r="L31" s="665"/>
      <c r="M31" s="665"/>
      <c r="N31" s="665"/>
      <c r="O31" s="665"/>
      <c r="P31" s="665"/>
      <c r="Q31" s="665"/>
      <c r="R31" s="556"/>
      <c r="S31" s="556"/>
    </row>
    <row r="32" spans="1:19" ht="17.399999999999999" customHeight="1" x14ac:dyDescent="0.3">
      <c r="A32" s="556"/>
      <c r="B32" s="556"/>
      <c r="C32" s="664" t="s">
        <v>730</v>
      </c>
      <c r="D32" s="664"/>
      <c r="E32" s="664"/>
      <c r="F32" s="664"/>
      <c r="G32" s="664"/>
      <c r="H32" s="664"/>
      <c r="I32" s="664"/>
      <c r="J32" s="664"/>
      <c r="K32" s="664"/>
      <c r="L32" s="664"/>
      <c r="M32" s="664"/>
      <c r="N32" s="664"/>
      <c r="O32" s="664"/>
      <c r="P32" s="664"/>
      <c r="Q32" s="664"/>
      <c r="R32" s="556"/>
      <c r="S32" s="556"/>
    </row>
    <row r="33" spans="1:19" ht="17.399999999999999" customHeight="1" x14ac:dyDescent="0.3">
      <c r="A33" s="556"/>
      <c r="B33" s="556"/>
      <c r="C33" s="666"/>
      <c r="D33" s="666"/>
      <c r="E33" s="666"/>
      <c r="F33" s="666"/>
      <c r="G33" s="666"/>
      <c r="H33" s="666"/>
      <c r="I33" s="666"/>
      <c r="J33" s="666"/>
      <c r="K33" s="666"/>
      <c r="L33" s="666"/>
      <c r="M33" s="666"/>
      <c r="N33" s="666"/>
      <c r="O33" s="666"/>
      <c r="P33" s="666"/>
      <c r="Q33" s="666"/>
      <c r="R33" s="556"/>
      <c r="S33" s="556"/>
    </row>
    <row r="34" spans="1:19" ht="17.399999999999999" customHeight="1" x14ac:dyDescent="0.3">
      <c r="A34" s="556"/>
      <c r="B34" s="556"/>
      <c r="C34" s="666"/>
      <c r="D34" s="666"/>
      <c r="E34" s="666"/>
      <c r="F34" s="666"/>
      <c r="G34" s="666"/>
      <c r="H34" s="666"/>
      <c r="I34" s="666"/>
      <c r="J34" s="666"/>
      <c r="K34" s="666"/>
      <c r="L34" s="666"/>
      <c r="M34" s="666"/>
      <c r="N34" s="666"/>
      <c r="O34" s="666"/>
      <c r="P34" s="666"/>
      <c r="Q34" s="666"/>
      <c r="R34" s="556"/>
      <c r="S34" s="556"/>
    </row>
    <row r="35" spans="1:19" ht="12" customHeight="1" x14ac:dyDescent="0.3"/>
    <row r="36" spans="1:19" x14ac:dyDescent="0.3">
      <c r="B36" s="652"/>
    </row>
    <row r="37" spans="1:19" x14ac:dyDescent="0.3">
      <c r="B37" s="599"/>
    </row>
    <row r="38" spans="1:19" x14ac:dyDescent="0.3">
      <c r="B38" s="652"/>
    </row>
    <row r="39" spans="1:19" x14ac:dyDescent="0.3">
      <c r="B39" s="652"/>
    </row>
    <row r="40" spans="1:19" x14ac:dyDescent="0.3">
      <c r="B40" s="599"/>
    </row>
    <row r="41" spans="1:19" x14ac:dyDescent="0.3">
      <c r="B41" s="652"/>
    </row>
    <row r="42" spans="1:19" x14ac:dyDescent="0.3">
      <c r="B42" s="652"/>
    </row>
    <row r="43" spans="1:19" x14ac:dyDescent="0.3">
      <c r="B43" s="652"/>
    </row>
    <row r="44" spans="1:19" x14ac:dyDescent="0.3">
      <c r="B44" s="652"/>
    </row>
    <row r="45" spans="1:19" x14ac:dyDescent="0.3">
      <c r="B45" s="652"/>
    </row>
    <row r="46" spans="1:19" x14ac:dyDescent="0.3">
      <c r="B46" s="652"/>
    </row>
    <row r="47" spans="1:19" x14ac:dyDescent="0.3">
      <c r="B47" s="652"/>
    </row>
    <row r="48" spans="1:19" x14ac:dyDescent="0.3">
      <c r="B48" s="652"/>
    </row>
    <row r="49" spans="2:2" x14ac:dyDescent="0.3">
      <c r="B49" s="652"/>
    </row>
    <row r="50" spans="2:2" x14ac:dyDescent="0.3">
      <c r="B50" s="599"/>
    </row>
    <row r="51" spans="2:2" x14ac:dyDescent="0.3">
      <c r="B51" s="652"/>
    </row>
    <row r="52" spans="2:2" x14ac:dyDescent="0.3">
      <c r="B52" s="652"/>
    </row>
    <row r="53" spans="2:2" x14ac:dyDescent="0.3">
      <c r="B53" s="652"/>
    </row>
    <row r="54" spans="2:2" x14ac:dyDescent="0.3">
      <c r="B54" s="652"/>
    </row>
    <row r="55" spans="2:2" x14ac:dyDescent="0.3">
      <c r="B55" s="652"/>
    </row>
    <row r="56" spans="2:2" x14ac:dyDescent="0.3">
      <c r="B56" s="652"/>
    </row>
    <row r="57" spans="2:2" x14ac:dyDescent="0.3">
      <c r="B57" s="599"/>
    </row>
    <row r="58" spans="2:2" x14ac:dyDescent="0.3">
      <c r="B58" s="652"/>
    </row>
    <row r="59" spans="2:2" x14ac:dyDescent="0.3">
      <c r="B59" s="599"/>
    </row>
    <row r="60" spans="2:2" x14ac:dyDescent="0.3">
      <c r="B60" s="652"/>
    </row>
    <row r="61" spans="2:2" x14ac:dyDescent="0.3">
      <c r="B61" s="652"/>
    </row>
    <row r="62" spans="2:2" x14ac:dyDescent="0.3">
      <c r="B62" s="652"/>
    </row>
    <row r="63" spans="2:2" x14ac:dyDescent="0.3">
      <c r="B63" s="652"/>
    </row>
    <row r="64" spans="2:2" x14ac:dyDescent="0.3">
      <c r="B64" s="652"/>
    </row>
    <row r="65" spans="2:2" x14ac:dyDescent="0.3">
      <c r="B65" s="652"/>
    </row>
  </sheetData>
  <mergeCells count="4">
    <mergeCell ref="C24:Q24"/>
    <mergeCell ref="B3:N3"/>
    <mergeCell ref="B5:P5"/>
    <mergeCell ref="B7:P7"/>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B1:B37"/>
  <sheetViews>
    <sheetView showGridLines="0" tabSelected="1" zoomScale="93" zoomScaleNormal="93" workbookViewId="0">
      <selection activeCell="O17" sqref="O17"/>
    </sheetView>
  </sheetViews>
  <sheetFormatPr defaultColWidth="9.109375" defaultRowHeight="14.4" x14ac:dyDescent="0.3"/>
  <cols>
    <col min="1" max="1" width="3.6640625" style="1" customWidth="1"/>
    <col min="2" max="2" width="177.88671875" style="1" customWidth="1"/>
    <col min="3" max="3" width="2.88671875" style="1" customWidth="1"/>
    <col min="4" max="6" width="9.109375" style="1"/>
    <col min="7" max="7" width="3.109375" style="1" customWidth="1"/>
    <col min="8" max="16384" width="9.109375" style="1"/>
  </cols>
  <sheetData>
    <row r="1" spans="2:2" s="517" customFormat="1" ht="61.5" x14ac:dyDescent="0.9">
      <c r="B1" s="679" t="s">
        <v>752</v>
      </c>
    </row>
    <row r="2" spans="2:2" s="517" customFormat="1" ht="15" x14ac:dyDescent="0.25"/>
    <row r="3" spans="2:2" ht="28.5" x14ac:dyDescent="0.45">
      <c r="B3" s="678" t="s">
        <v>731</v>
      </c>
    </row>
    <row r="4" spans="2:2" ht="10.5" customHeight="1" x14ac:dyDescent="0.25"/>
    <row r="5" spans="2:2" s="517" customFormat="1" ht="18" customHeight="1" x14ac:dyDescent="0.3">
      <c r="B5" s="674" t="s">
        <v>736</v>
      </c>
    </row>
    <row r="6" spans="2:2" s="517" customFormat="1" ht="18" customHeight="1" x14ac:dyDescent="0.3">
      <c r="B6" s="674" t="s">
        <v>737</v>
      </c>
    </row>
    <row r="7" spans="2:2" s="517" customFormat="1" ht="18" customHeight="1" x14ac:dyDescent="0.3">
      <c r="B7" s="675"/>
    </row>
    <row r="8" spans="2:2" ht="18" customHeight="1" x14ac:dyDescent="0.3">
      <c r="B8" s="674" t="s">
        <v>733</v>
      </c>
    </row>
    <row r="9" spans="2:2" s="517" customFormat="1" ht="18" customHeight="1" x14ac:dyDescent="0.25">
      <c r="B9" s="681" t="s">
        <v>738</v>
      </c>
    </row>
    <row r="10" spans="2:2" s="517" customFormat="1" ht="18" customHeight="1" x14ac:dyDescent="0.25">
      <c r="B10" s="681" t="s">
        <v>739</v>
      </c>
    </row>
    <row r="11" spans="2:2" s="517" customFormat="1" ht="18" customHeight="1" x14ac:dyDescent="0.25">
      <c r="B11" s="681" t="s">
        <v>559</v>
      </c>
    </row>
    <row r="12" spans="2:2" s="517" customFormat="1" ht="18" customHeight="1" x14ac:dyDescent="0.3">
      <c r="B12" s="675"/>
    </row>
    <row r="13" spans="2:2" s="517" customFormat="1" ht="18" customHeight="1" x14ac:dyDescent="0.3">
      <c r="B13" s="682" t="s">
        <v>734</v>
      </c>
    </row>
    <row r="14" spans="2:2" s="517" customFormat="1" ht="7.5" customHeight="1" x14ac:dyDescent="0.3">
      <c r="B14" s="676"/>
    </row>
    <row r="15" spans="2:2" s="517" customFormat="1" ht="18" customHeight="1" x14ac:dyDescent="0.3">
      <c r="B15" s="682" t="s">
        <v>735</v>
      </c>
    </row>
    <row r="16" spans="2:2" ht="18" customHeight="1" x14ac:dyDescent="0.3">
      <c r="B16" s="3"/>
    </row>
    <row r="17" spans="2:2" ht="18" customHeight="1" x14ac:dyDescent="0.35">
      <c r="B17" s="677" t="s">
        <v>292</v>
      </c>
    </row>
    <row r="18" spans="2:2" s="517" customFormat="1" ht="18" customHeight="1" x14ac:dyDescent="0.3">
      <c r="B18" s="673" t="s">
        <v>750</v>
      </c>
    </row>
    <row r="19" spans="2:2" ht="18" customHeight="1" x14ac:dyDescent="0.35">
      <c r="B19" s="669"/>
    </row>
    <row r="20" spans="2:2" ht="18" customHeight="1" x14ac:dyDescent="0.35">
      <c r="B20" s="677" t="s">
        <v>732</v>
      </c>
    </row>
    <row r="21" spans="2:2" s="517" customFormat="1" ht="18" customHeight="1" x14ac:dyDescent="0.3">
      <c r="B21" s="673" t="s">
        <v>741</v>
      </c>
    </row>
    <row r="22" spans="2:2" s="517" customFormat="1" ht="18" customHeight="1" x14ac:dyDescent="0.3">
      <c r="B22" s="673" t="s">
        <v>742</v>
      </c>
    </row>
    <row r="23" spans="2:2" s="517" customFormat="1" ht="18" customHeight="1" x14ac:dyDescent="0.3">
      <c r="B23" s="673" t="s">
        <v>743</v>
      </c>
    </row>
    <row r="24" spans="2:2" s="517" customFormat="1" ht="18" customHeight="1" x14ac:dyDescent="0.3">
      <c r="B24" s="673" t="s">
        <v>744</v>
      </c>
    </row>
    <row r="25" spans="2:2" s="517" customFormat="1" ht="18" customHeight="1" x14ac:dyDescent="0.35">
      <c r="B25" s="669"/>
    </row>
    <row r="26" spans="2:2" ht="18" customHeight="1" x14ac:dyDescent="0.35">
      <c r="B26" s="677" t="s">
        <v>65</v>
      </c>
    </row>
    <row r="27" spans="2:2" ht="18" customHeight="1" x14ac:dyDescent="0.3">
      <c r="B27" s="673" t="s">
        <v>740</v>
      </c>
    </row>
    <row r="28" spans="2:2" s="517" customFormat="1" ht="18" customHeight="1" x14ac:dyDescent="0.3">
      <c r="B28" s="673" t="s">
        <v>745</v>
      </c>
    </row>
    <row r="29" spans="2:2" ht="18" customHeight="1" x14ac:dyDescent="0.3">
      <c r="B29" s="673" t="s">
        <v>746</v>
      </c>
    </row>
    <row r="30" spans="2:2" ht="18" customHeight="1" x14ac:dyDescent="0.3">
      <c r="B30" s="673" t="s">
        <v>747</v>
      </c>
    </row>
    <row r="31" spans="2:2" ht="15.6" x14ac:dyDescent="0.3">
      <c r="B31" s="673" t="s">
        <v>748</v>
      </c>
    </row>
    <row r="32" spans="2:2" s="517" customFormat="1" ht="15.6" x14ac:dyDescent="0.3">
      <c r="B32" s="673" t="s">
        <v>749</v>
      </c>
    </row>
    <row r="33" spans="2:2" s="517" customFormat="1" ht="18" x14ac:dyDescent="0.35">
      <c r="B33" s="669"/>
    </row>
    <row r="34" spans="2:2" x14ac:dyDescent="0.3">
      <c r="B34" s="668"/>
    </row>
    <row r="35" spans="2:2" x14ac:dyDescent="0.3">
      <c r="B35" s="668"/>
    </row>
    <row r="36" spans="2:2" x14ac:dyDescent="0.3">
      <c r="B36" s="517"/>
    </row>
    <row r="37" spans="2:2" x14ac:dyDescent="0.3">
      <c r="B37" s="517"/>
    </row>
  </sheetData>
  <sheetProtection password="CAAF" sheet="1" objects="1" scenarios="1"/>
  <hyperlinks>
    <hyperlink ref="B13" location="SUMMARY!B1" tooltip="Summary" display="For a summary of the results please click here"/>
    <hyperlink ref="B15" location="Index!B1" tooltip="Index" display="For more detailed results use the index page to navigate to the area of interest"/>
  </hyperlinks>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28</vt:i4>
      </vt:variant>
    </vt:vector>
  </HeadingPairs>
  <TitlesOfParts>
    <vt:vector size="62" baseType="lpstr">
      <vt:lpstr>RESPONSE RATES data</vt:lpstr>
      <vt:lpstr>response data data</vt:lpstr>
      <vt:lpstr>data FACT C breakdown</vt:lpstr>
      <vt:lpstr>NATIONAL DATA_raw</vt:lpstr>
      <vt:lpstr>SDI Scales</vt:lpstr>
      <vt:lpstr>characteristics data</vt:lpstr>
      <vt:lpstr>NATIONAL DATA_charts</vt:lpstr>
      <vt:lpstr>Cover</vt:lpstr>
      <vt:lpstr>Introduction</vt:lpstr>
      <vt:lpstr>Data Limitations</vt:lpstr>
      <vt:lpstr>Index</vt:lpstr>
      <vt:lpstr>SUMMARY</vt:lpstr>
      <vt:lpstr>CONTEXT</vt:lpstr>
      <vt:lpstr>RESPONSE RATES</vt:lpstr>
      <vt:lpstr>RESPONDENTS_1</vt:lpstr>
      <vt:lpstr>RESPONDENTS_2</vt:lpstr>
      <vt:lpstr>EQ5D_1</vt:lpstr>
      <vt:lpstr>EQ5D_2</vt:lpstr>
      <vt:lpstr>EQ5D_3</vt:lpstr>
      <vt:lpstr>HSE</vt:lpstr>
      <vt:lpstr>FACT&amp;OTHER_1</vt:lpstr>
      <vt:lpstr>FACT&amp;OTHER_2</vt:lpstr>
      <vt:lpstr>FACT&amp;OTHER_3</vt:lpstr>
      <vt:lpstr>SDI_1</vt:lpstr>
      <vt:lpstr>SDI_2</vt:lpstr>
      <vt:lpstr>SDI_3</vt:lpstr>
      <vt:lpstr>ADDITONAL</vt:lpstr>
      <vt:lpstr>Respondent comments_Intro</vt:lpstr>
      <vt:lpstr>Respondents' comments_Model</vt:lpstr>
      <vt:lpstr>sdssds</vt:lpstr>
      <vt:lpstr>Challenges to quality of life_2</vt:lpstr>
      <vt:lpstr>Negative aspects of care</vt:lpstr>
      <vt:lpstr>Positive aspects of care</vt:lpstr>
      <vt:lpstr>Improving Outcomes</vt:lpstr>
      <vt:lpstr>'Negative aspects of care'!OLE_LINK1</vt:lpstr>
      <vt:lpstr>ADDITONAL!Print_Area</vt:lpstr>
      <vt:lpstr>'Challenges to quality of life_2'!Print_Area</vt:lpstr>
      <vt:lpstr>CONTEXT!Print_Area</vt:lpstr>
      <vt:lpstr>Cover!Print_Area</vt:lpstr>
      <vt:lpstr>'Data Limitations'!Print_Area</vt:lpstr>
      <vt:lpstr>EQ5D_1!Print_Area</vt:lpstr>
      <vt:lpstr>EQ5D_2!Print_Area</vt:lpstr>
      <vt:lpstr>EQ5D_3!Print_Area</vt:lpstr>
      <vt:lpstr>'FACT&amp;OTHER_1'!Print_Area</vt:lpstr>
      <vt:lpstr>'FACT&amp;OTHER_2'!Print_Area</vt:lpstr>
      <vt:lpstr>'FACT&amp;OTHER_3'!Print_Area</vt:lpstr>
      <vt:lpstr>HSE!Print_Area</vt:lpstr>
      <vt:lpstr>'Improving Outcomes'!Print_Area</vt:lpstr>
      <vt:lpstr>Index!Print_Area</vt:lpstr>
      <vt:lpstr>Introduction!Print_Area</vt:lpstr>
      <vt:lpstr>'Negative aspects of care'!Print_Area</vt:lpstr>
      <vt:lpstr>'Positive aspects of care'!Print_Area</vt:lpstr>
      <vt:lpstr>'Respondent comments_Intro'!Print_Area</vt:lpstr>
      <vt:lpstr>'Respondents'' comments_Model'!Print_Area</vt:lpstr>
      <vt:lpstr>RESPONDENTS_1!Print_Area</vt:lpstr>
      <vt:lpstr>RESPONDENTS_2!Print_Area</vt:lpstr>
      <vt:lpstr>'RESPONSE RATES'!Print_Area</vt:lpstr>
      <vt:lpstr>SDI_1!Print_Area</vt:lpstr>
      <vt:lpstr>SDI_2!Print_Area</vt:lpstr>
      <vt:lpstr>SDI_3!Print_Area</vt:lpstr>
      <vt:lpstr>sdssds!Print_Area</vt:lpstr>
      <vt:lpstr>SUMMARY!Print_Area</vt:lpstr>
    </vt:vector>
  </TitlesOfParts>
  <Company>The University of York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Charlotte Wood</dc:creator>
  <cp:lastModifiedBy>Jo Partington</cp:lastModifiedBy>
  <cp:lastPrinted>2014-01-08T14:10:07Z</cp:lastPrinted>
  <dcterms:created xsi:type="dcterms:W3CDTF">2013-07-22T14:55:02Z</dcterms:created>
  <dcterms:modified xsi:type="dcterms:W3CDTF">2014-02-20T10:26:06Z</dcterms:modified>
</cp:coreProperties>
</file>