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235" yWindow="795" windowWidth="14805" windowHeight="7830"/>
  </bookViews>
  <sheets>
    <sheet name="Notes" sheetId="17" r:id="rId1"/>
    <sheet name="Military" sheetId="10" r:id="rId2"/>
    <sheet name="Cross-border flows" sheetId="4" r:id="rId3"/>
    <sheet name="Crosstab" sheetId="13" r:id="rId4"/>
    <sheet name="RCA FINAL SUMMARY" sheetId="19" r:id="rId5"/>
  </sheets>
  <externalReferences>
    <externalReference r:id="rId6"/>
  </externalReferences>
  <definedNames>
    <definedName name="___INDEX_SHEET___ASAP_Utilities" localSheetId="4">#REF!</definedName>
    <definedName name="___INDEX_SHEET___ASAP_Utilities">#REF!</definedName>
    <definedName name="Females" localSheetId="4">#REF!</definedName>
    <definedName name="Females">#REF!</definedName>
    <definedName name="fn">[1]Intro!$B$1</definedName>
    <definedName name="OP_PERSONS" localSheetId="4">#REF!</definedName>
    <definedName name="OP_PERSONS">#REF!</definedName>
    <definedName name="Persons" localSheetId="4">#REF!</definedName>
    <definedName name="Persons">#REF!</definedName>
    <definedName name="_xlnm.Print_Area" localSheetId="0">Notes!$A$1:$D$56</definedName>
    <definedName name="_xlnm.Print_Titles" localSheetId="2">'Cross-border flows'!$1:$5</definedName>
    <definedName name="_xlnm.Print_Titles" localSheetId="3">Crosstab!$A:$J</definedName>
    <definedName name="_xlnm.Print_Titles" localSheetId="1">Military!$5:$8</definedName>
    <definedName name="_xlnm.Print_Titles" localSheetId="4">'RCA FINAL SUMMARY'!$1:$8</definedName>
  </definedNames>
  <calcPr calcId="145621"/>
</workbook>
</file>

<file path=xl/calcChain.xml><?xml version="1.0" encoding="utf-8"?>
<calcChain xmlns="http://schemas.openxmlformats.org/spreadsheetml/2006/main">
  <c r="K5" i="19" l="1"/>
  <c r="M3" i="19"/>
  <c r="L219" i="19" l="1"/>
  <c r="N3" i="19"/>
  <c r="O1" i="13"/>
  <c r="P1" i="13"/>
  <c r="Q1" i="13"/>
  <c r="R1" i="13"/>
  <c r="S1" i="13"/>
  <c r="T1" i="13"/>
  <c r="U1" i="13"/>
  <c r="V1" i="13"/>
  <c r="W1" i="13"/>
  <c r="X1" i="13"/>
  <c r="Y1" i="13"/>
  <c r="Z1" i="13"/>
  <c r="AA1" i="13"/>
  <c r="AB1" i="13"/>
  <c r="AC1" i="13"/>
  <c r="AD1" i="13"/>
  <c r="AE1" i="13"/>
  <c r="AF1" i="13"/>
  <c r="AG1" i="13"/>
  <c r="AH1" i="13"/>
  <c r="AI1" i="13"/>
  <c r="AJ1" i="13"/>
  <c r="AK1" i="13"/>
  <c r="AL1" i="13"/>
  <c r="AM1" i="13"/>
  <c r="AN1" i="13"/>
  <c r="AO1" i="13"/>
  <c r="AP1" i="13"/>
  <c r="AQ1" i="13"/>
  <c r="AR1" i="13"/>
  <c r="AS1" i="13"/>
  <c r="AT1" i="13"/>
  <c r="AU1" i="13"/>
  <c r="AV1" i="13"/>
  <c r="AW1" i="13"/>
  <c r="AX1" i="13"/>
  <c r="AY1" i="13"/>
  <c r="AZ1" i="13"/>
  <c r="BA1" i="13"/>
  <c r="BB1" i="13"/>
  <c r="BC1" i="13"/>
  <c r="BD1" i="13"/>
  <c r="BE1" i="13"/>
  <c r="BF1" i="13"/>
  <c r="BG1" i="13"/>
  <c r="BH1" i="13"/>
  <c r="BI1" i="13"/>
  <c r="BJ1" i="13"/>
  <c r="BK1" i="13"/>
  <c r="BL1" i="13"/>
  <c r="BM1" i="13"/>
  <c r="BN1" i="13"/>
  <c r="BO1" i="13"/>
  <c r="BP1" i="13"/>
  <c r="BQ1" i="13"/>
  <c r="BR1" i="13"/>
  <c r="BS1" i="13"/>
  <c r="BT1" i="13"/>
  <c r="BU1" i="13"/>
  <c r="BV1" i="13"/>
  <c r="BW1" i="13"/>
  <c r="BX1" i="13"/>
  <c r="BY1" i="13"/>
  <c r="BZ1" i="13"/>
  <c r="CA1" i="13"/>
  <c r="CB1" i="13"/>
  <c r="CC1" i="13"/>
  <c r="CD1" i="13"/>
  <c r="CE1" i="13"/>
  <c r="CF1" i="13"/>
  <c r="CG1" i="13"/>
  <c r="CH1" i="13"/>
  <c r="CI1" i="13"/>
  <c r="CJ1" i="13"/>
  <c r="CK1" i="13"/>
  <c r="CL1" i="13"/>
  <c r="CM1" i="13"/>
  <c r="CN1" i="13"/>
  <c r="CO1" i="13"/>
  <c r="CP1" i="13"/>
  <c r="CQ1" i="13"/>
  <c r="CR1" i="13"/>
  <c r="CS1" i="13"/>
  <c r="CT1" i="13"/>
  <c r="CU1" i="13"/>
  <c r="CV1" i="13"/>
  <c r="CW1" i="13"/>
  <c r="CX1" i="13"/>
  <c r="CY1" i="13"/>
  <c r="CZ1" i="13"/>
  <c r="DA1" i="13"/>
  <c r="DB1" i="13"/>
  <c r="DC1" i="13"/>
  <c r="DD1" i="13"/>
  <c r="DE1" i="13"/>
  <c r="DF1" i="13"/>
  <c r="DG1" i="13"/>
  <c r="DH1" i="13"/>
  <c r="DI1" i="13"/>
  <c r="DJ1" i="13"/>
  <c r="DK1" i="13"/>
  <c r="DL1" i="13"/>
  <c r="DM1" i="13"/>
  <c r="DN1" i="13"/>
  <c r="DO1" i="13"/>
  <c r="DP1" i="13"/>
  <c r="DQ1" i="13"/>
  <c r="DR1" i="13"/>
  <c r="DS1" i="13"/>
  <c r="DT1" i="13"/>
  <c r="DU1" i="13"/>
  <c r="DV1" i="13"/>
  <c r="DW1" i="13"/>
  <c r="DX1" i="13"/>
  <c r="DY1" i="13"/>
  <c r="DZ1" i="13"/>
  <c r="EA1" i="13"/>
  <c r="EB1" i="13"/>
  <c r="EC1" i="13"/>
  <c r="ED1" i="13"/>
  <c r="EE1" i="13"/>
  <c r="EF1" i="13"/>
  <c r="EG1" i="13"/>
  <c r="EH1" i="13"/>
  <c r="EI1" i="13"/>
  <c r="EJ1" i="13"/>
  <c r="EK1" i="13"/>
  <c r="EL1" i="13"/>
  <c r="EM1" i="13"/>
  <c r="EN1" i="13"/>
  <c r="EO1" i="13"/>
  <c r="EP1" i="13"/>
  <c r="EQ1" i="13"/>
  <c r="ER1" i="13"/>
  <c r="ES1" i="13"/>
  <c r="ET1" i="13"/>
  <c r="EU1" i="13"/>
  <c r="EV1" i="13"/>
  <c r="EW1" i="13"/>
  <c r="EX1" i="13"/>
  <c r="EY1" i="13"/>
  <c r="EZ1" i="13"/>
  <c r="FA1" i="13"/>
  <c r="FB1" i="13"/>
  <c r="FC1" i="13"/>
  <c r="FD1" i="13"/>
  <c r="FE1" i="13"/>
  <c r="FF1" i="13"/>
  <c r="FG1" i="13"/>
  <c r="FH1" i="13"/>
  <c r="FI1" i="13"/>
  <c r="FJ1" i="13"/>
  <c r="FK1" i="13"/>
  <c r="FL1" i="13"/>
  <c r="FM1" i="13"/>
  <c r="FN1" i="13"/>
  <c r="FO1" i="13"/>
  <c r="FP1" i="13"/>
  <c r="FQ1" i="13"/>
  <c r="FR1" i="13"/>
  <c r="FS1" i="13"/>
  <c r="FT1" i="13"/>
  <c r="FU1" i="13"/>
  <c r="FV1" i="13"/>
  <c r="FW1" i="13"/>
  <c r="FX1" i="13"/>
  <c r="FY1" i="13"/>
  <c r="FZ1" i="13"/>
  <c r="GA1" i="13"/>
  <c r="GB1" i="13"/>
  <c r="GC1" i="13"/>
  <c r="GD1" i="13"/>
  <c r="GE1" i="13"/>
  <c r="GF1" i="13"/>
  <c r="GG1" i="13"/>
  <c r="GH1" i="13"/>
  <c r="GI1" i="13"/>
  <c r="GJ1" i="13"/>
  <c r="GK1" i="13"/>
  <c r="GL1" i="13"/>
  <c r="GM1" i="13"/>
  <c r="GN1" i="13"/>
  <c r="GO1" i="13"/>
  <c r="GP1" i="13"/>
  <c r="GQ1" i="13"/>
  <c r="GR1" i="13"/>
  <c r="GS1" i="13"/>
  <c r="GT1" i="13"/>
  <c r="GU1" i="13"/>
  <c r="GV1" i="13"/>
  <c r="GW1" i="13"/>
  <c r="GX1" i="13"/>
  <c r="GY1" i="13"/>
  <c r="GZ1" i="13"/>
  <c r="HA1" i="13"/>
  <c r="HB1" i="13"/>
  <c r="HC1" i="13"/>
  <c r="HD1" i="13"/>
  <c r="HE1" i="13"/>
  <c r="HF1" i="13"/>
  <c r="HG1" i="13"/>
  <c r="HH1" i="13"/>
  <c r="HI1" i="13"/>
  <c r="HJ1" i="13"/>
  <c r="HK1" i="13"/>
  <c r="HL1" i="13"/>
  <c r="L1" i="13"/>
  <c r="M1" i="13"/>
  <c r="N1" i="13"/>
  <c r="K1" i="13"/>
  <c r="C101" i="13"/>
  <c r="D101" i="13"/>
  <c r="E101" i="13"/>
  <c r="F101" i="13"/>
  <c r="G101" i="13"/>
  <c r="H101" i="13"/>
  <c r="Q7" i="4"/>
  <c r="H9" i="13" s="1"/>
  <c r="Q8" i="4"/>
  <c r="F10" i="13" s="1"/>
  <c r="Q9" i="4"/>
  <c r="T9" i="4" s="1"/>
  <c r="Q10" i="4"/>
  <c r="T10" i="4" s="1"/>
  <c r="Q11" i="4"/>
  <c r="T11" i="4" s="1"/>
  <c r="Q12" i="4"/>
  <c r="W12" i="4" s="1"/>
  <c r="Q13" i="4"/>
  <c r="W13" i="4" s="1"/>
  <c r="Q14" i="4"/>
  <c r="W14" i="4" s="1"/>
  <c r="Q15" i="4"/>
  <c r="W15" i="4" s="1"/>
  <c r="Q16" i="4"/>
  <c r="Q17" i="4"/>
  <c r="W17" i="4" s="1"/>
  <c r="Q18" i="4"/>
  <c r="W18" i="4" s="1"/>
  <c r="Q19" i="4"/>
  <c r="T19" i="4" s="1"/>
  <c r="Q20" i="4"/>
  <c r="Q21" i="4"/>
  <c r="X21" i="4" s="1"/>
  <c r="Q22" i="4"/>
  <c r="X22" i="4" s="1"/>
  <c r="Q23" i="4"/>
  <c r="U23" i="4" s="1"/>
  <c r="Q24" i="4"/>
  <c r="Q25" i="4"/>
  <c r="Q26" i="4"/>
  <c r="W26" i="4" s="1"/>
  <c r="Q27" i="4"/>
  <c r="T27" i="4" s="1"/>
  <c r="Q28" i="4"/>
  <c r="Q29" i="4"/>
  <c r="W29" i="4" s="1"/>
  <c r="Q30" i="4"/>
  <c r="V30" i="4" s="1"/>
  <c r="Q31" i="4"/>
  <c r="U31" i="4" s="1"/>
  <c r="Q32" i="4"/>
  <c r="U32" i="4" s="1"/>
  <c r="Q33" i="4"/>
  <c r="T33" i="4" s="1"/>
  <c r="Q34" i="4"/>
  <c r="V34" i="4" s="1"/>
  <c r="Q35" i="4"/>
  <c r="V35" i="4" s="1"/>
  <c r="Q36" i="4"/>
  <c r="T36" i="4" s="1"/>
  <c r="Q37" i="4"/>
  <c r="Q38" i="4"/>
  <c r="U38" i="4" s="1"/>
  <c r="Q39" i="4"/>
  <c r="T39" i="4" s="1"/>
  <c r="Q40" i="4"/>
  <c r="Q41" i="4"/>
  <c r="X41" i="4" s="1"/>
  <c r="Q42" i="4"/>
  <c r="T42" i="4" s="1"/>
  <c r="Q43" i="4"/>
  <c r="T43" i="4" s="1"/>
  <c r="Q44" i="4"/>
  <c r="Q45" i="4"/>
  <c r="Q46" i="4"/>
  <c r="T46" i="4" s="1"/>
  <c r="Q47" i="4"/>
  <c r="X47" i="4" s="1"/>
  <c r="Q48" i="4"/>
  <c r="Q49" i="4"/>
  <c r="Q50" i="4"/>
  <c r="S50" i="4" s="1"/>
  <c r="Q51" i="4"/>
  <c r="V51" i="4" s="1"/>
  <c r="Q52" i="4"/>
  <c r="Q53" i="4"/>
  <c r="X53" i="4" s="1"/>
  <c r="Q54" i="4"/>
  <c r="T54" i="4" s="1"/>
  <c r="Q55" i="4"/>
  <c r="U55" i="4" s="1"/>
  <c r="Q56" i="4"/>
  <c r="T56" i="4" s="1"/>
  <c r="Q57" i="4"/>
  <c r="Q58" i="4"/>
  <c r="S58" i="4" s="1"/>
  <c r="Q59" i="4"/>
  <c r="X59" i="4" s="1"/>
  <c r="Q60" i="4"/>
  <c r="Q61" i="4"/>
  <c r="T61" i="4" s="1"/>
  <c r="Q62" i="4"/>
  <c r="T62" i="4" s="1"/>
  <c r="Q63" i="4"/>
  <c r="V63" i="4" s="1"/>
  <c r="Q64" i="4"/>
  <c r="Q65" i="4"/>
  <c r="S65" i="4" s="1"/>
  <c r="Q66" i="4"/>
  <c r="V66" i="4" s="1"/>
  <c r="Q67" i="4"/>
  <c r="T67" i="4" s="1"/>
  <c r="Q68" i="4"/>
  <c r="Q69" i="4"/>
  <c r="T69" i="4" s="1"/>
  <c r="Q70" i="4"/>
  <c r="W70" i="4" s="1"/>
  <c r="Q71" i="4"/>
  <c r="U71" i="4" s="1"/>
  <c r="Q72" i="4"/>
  <c r="W72" i="4" s="1"/>
  <c r="Q73" i="4"/>
  <c r="Q74" i="4"/>
  <c r="T74" i="4" s="1"/>
  <c r="Q75" i="4"/>
  <c r="U75" i="4" s="1"/>
  <c r="Q76" i="4"/>
  <c r="Q77" i="4"/>
  <c r="T77" i="4" s="1"/>
  <c r="Q78" i="4"/>
  <c r="V78" i="4" s="1"/>
  <c r="Q79" i="4"/>
  <c r="X79" i="4" s="1"/>
  <c r="Q80" i="4"/>
  <c r="Q81" i="4"/>
  <c r="V81" i="4" s="1"/>
  <c r="Q82" i="4"/>
  <c r="W82" i="4" s="1"/>
  <c r="Q83" i="4"/>
  <c r="W83" i="4" s="1"/>
  <c r="Q84" i="4"/>
  <c r="W84" i="4" s="1"/>
  <c r="Q85" i="4"/>
  <c r="X85" i="4" s="1"/>
  <c r="Q86" i="4"/>
  <c r="X86" i="4" s="1"/>
  <c r="Q87" i="4"/>
  <c r="U87" i="4" s="1"/>
  <c r="Q88" i="4"/>
  <c r="Q89" i="4"/>
  <c r="S89" i="4" s="1"/>
  <c r="Q90" i="4"/>
  <c r="X90" i="4" s="1"/>
  <c r="Q91" i="4"/>
  <c r="X91" i="4" s="1"/>
  <c r="Q92" i="4"/>
  <c r="S92" i="4" s="1"/>
  <c r="Q93" i="4"/>
  <c r="W93" i="4" s="1"/>
  <c r="Q94" i="4"/>
  <c r="U94" i="4" s="1"/>
  <c r="Q95" i="4"/>
  <c r="U95" i="4" s="1"/>
  <c r="Q96" i="4"/>
  <c r="Q97" i="4"/>
  <c r="V97" i="4" s="1"/>
  <c r="Q98" i="4"/>
  <c r="X98" i="4" s="1"/>
  <c r="Q100" i="4"/>
  <c r="X100" i="4" s="1"/>
  <c r="Q101" i="4"/>
  <c r="Q102" i="4"/>
  <c r="Q103" i="4"/>
  <c r="U103" i="4" s="1"/>
  <c r="Q104" i="4"/>
  <c r="W104" i="4" s="1"/>
  <c r="Q105" i="4"/>
  <c r="Q106" i="4"/>
  <c r="V106" i="4" s="1"/>
  <c r="Q107" i="4"/>
  <c r="V107" i="4" s="1"/>
  <c r="Q108" i="4"/>
  <c r="U108" i="4" s="1"/>
  <c r="Q109" i="4"/>
  <c r="S109" i="4" s="1"/>
  <c r="Q110" i="4"/>
  <c r="T110" i="4" s="1"/>
  <c r="Q111" i="4"/>
  <c r="T111" i="4" s="1"/>
  <c r="Q112" i="4"/>
  <c r="X112" i="4" s="1"/>
  <c r="Q113" i="4"/>
  <c r="C115" i="13" s="1"/>
  <c r="Q114" i="4"/>
  <c r="W114" i="4" s="1"/>
  <c r="Q115" i="4"/>
  <c r="S115" i="4" s="1"/>
  <c r="Q116" i="4"/>
  <c r="U116" i="4" s="1"/>
  <c r="Q117" i="4"/>
  <c r="Q118" i="4"/>
  <c r="T118" i="4" s="1"/>
  <c r="Q119" i="4"/>
  <c r="W119" i="4" s="1"/>
  <c r="Q120" i="4"/>
  <c r="U120" i="4" s="1"/>
  <c r="Q121" i="4"/>
  <c r="Q122" i="4"/>
  <c r="Q123" i="4"/>
  <c r="X123" i="4" s="1"/>
  <c r="Q124" i="4"/>
  <c r="X124" i="4" s="1"/>
  <c r="Q125" i="4"/>
  <c r="T125" i="4" s="1"/>
  <c r="Q126" i="4"/>
  <c r="X126" i="4" s="1"/>
  <c r="Q127" i="4"/>
  <c r="X127" i="4" s="1"/>
  <c r="Q128" i="4"/>
  <c r="U128" i="4" s="1"/>
  <c r="Q129" i="4"/>
  <c r="T129" i="4" s="1"/>
  <c r="Q130" i="4"/>
  <c r="U130" i="4" s="1"/>
  <c r="Q131" i="4"/>
  <c r="V131" i="4" s="1"/>
  <c r="Q132" i="4"/>
  <c r="S132" i="4" s="1"/>
  <c r="Q133" i="4"/>
  <c r="W133" i="4" s="1"/>
  <c r="Q134" i="4"/>
  <c r="Q135" i="4"/>
  <c r="U135" i="4" s="1"/>
  <c r="Q136" i="4"/>
  <c r="U136" i="4" s="1"/>
  <c r="Q137" i="4"/>
  <c r="Q138" i="4"/>
  <c r="U138" i="4" s="1"/>
  <c r="Q139" i="4"/>
  <c r="S139" i="4" s="1"/>
  <c r="Q140" i="4"/>
  <c r="T140" i="4" s="1"/>
  <c r="Q141" i="4"/>
  <c r="Q142" i="4"/>
  <c r="W142" i="4" s="1"/>
  <c r="Q143" i="4"/>
  <c r="U143" i="4" s="1"/>
  <c r="Q144" i="4"/>
  <c r="W144" i="4" s="1"/>
  <c r="Q145" i="4"/>
  <c r="G147" i="13" s="1"/>
  <c r="Q146" i="4"/>
  <c r="S146" i="4" s="1"/>
  <c r="Q147" i="4"/>
  <c r="V147" i="4" s="1"/>
  <c r="Q148" i="4"/>
  <c r="T148" i="4" s="1"/>
  <c r="Q149" i="4"/>
  <c r="F151" i="13" s="1"/>
  <c r="Q150" i="4"/>
  <c r="U150" i="4" s="1"/>
  <c r="Q151" i="4"/>
  <c r="W151" i="4" s="1"/>
  <c r="Q152" i="4"/>
  <c r="V152" i="4" s="1"/>
  <c r="Q153" i="4"/>
  <c r="Q154" i="4"/>
  <c r="X154" i="4" s="1"/>
  <c r="Q155" i="4"/>
  <c r="U155" i="4" s="1"/>
  <c r="Q156" i="4"/>
  <c r="X156" i="4" s="1"/>
  <c r="Q157" i="4"/>
  <c r="Q158" i="4"/>
  <c r="X158" i="4" s="1"/>
  <c r="Q159" i="4"/>
  <c r="S159" i="4" s="1"/>
  <c r="Q160" i="4"/>
  <c r="T160" i="4" s="1"/>
  <c r="Q161" i="4"/>
  <c r="S161" i="4" s="1"/>
  <c r="Q162" i="4"/>
  <c r="V162" i="4" s="1"/>
  <c r="Q163" i="4"/>
  <c r="S163" i="4" s="1"/>
  <c r="Q164" i="4"/>
  <c r="X164" i="4" s="1"/>
  <c r="Q165" i="4"/>
  <c r="Q166" i="4"/>
  <c r="X166" i="4" s="1"/>
  <c r="Q167" i="4"/>
  <c r="W167" i="4" s="1"/>
  <c r="Q168" i="4"/>
  <c r="H170" i="13" s="1"/>
  <c r="Q169" i="4"/>
  <c r="Q170" i="4"/>
  <c r="Q171" i="4"/>
  <c r="T171" i="4" s="1"/>
  <c r="Q172" i="4"/>
  <c r="T172" i="4" s="1"/>
  <c r="Q173" i="4"/>
  <c r="F175" i="13" s="1"/>
  <c r="Q174" i="4"/>
  <c r="Q175" i="4"/>
  <c r="W175" i="4" s="1"/>
  <c r="Q176" i="4"/>
  <c r="S176" i="4" s="1"/>
  <c r="Q177" i="4"/>
  <c r="Q178" i="4"/>
  <c r="V178" i="4" s="1"/>
  <c r="Q179" i="4"/>
  <c r="X179" i="4" s="1"/>
  <c r="Q180" i="4"/>
  <c r="T180" i="4" s="1"/>
  <c r="Q181" i="4"/>
  <c r="Q182" i="4"/>
  <c r="V182" i="4" s="1"/>
  <c r="Q183" i="4"/>
  <c r="T183" i="4" s="1"/>
  <c r="Q184" i="4"/>
  <c r="H186" i="13" s="1"/>
  <c r="Q185" i="4"/>
  <c r="Q186" i="4"/>
  <c r="U186" i="4" s="1"/>
  <c r="Q187" i="4"/>
  <c r="W187" i="4" s="1"/>
  <c r="Q188" i="4"/>
  <c r="V188" i="4" s="1"/>
  <c r="Q189" i="4"/>
  <c r="F191" i="13" s="1"/>
  <c r="Q190" i="4"/>
  <c r="X190" i="4" s="1"/>
  <c r="Q191" i="4"/>
  <c r="V191" i="4" s="1"/>
  <c r="Q192" i="4"/>
  <c r="U192" i="4" s="1"/>
  <c r="Q193" i="4"/>
  <c r="U193" i="4" s="1"/>
  <c r="Q194" i="4"/>
  <c r="V194" i="4" s="1"/>
  <c r="Q195" i="4"/>
  <c r="X195" i="4" s="1"/>
  <c r="Q196" i="4"/>
  <c r="D198" i="13" s="1"/>
  <c r="Q197" i="4"/>
  <c r="U197" i="4" s="1"/>
  <c r="Q198" i="4"/>
  <c r="X198" i="4" s="1"/>
  <c r="Q199" i="4"/>
  <c r="V199" i="4" s="1"/>
  <c r="Q200" i="4"/>
  <c r="X200" i="4" s="1"/>
  <c r="Q201" i="4"/>
  <c r="Q202" i="4"/>
  <c r="S202" i="4" s="1"/>
  <c r="Q203" i="4"/>
  <c r="S203" i="4" s="1"/>
  <c r="Q204" i="4"/>
  <c r="D206" i="13" s="1"/>
  <c r="Q205" i="4"/>
  <c r="V205" i="4" s="1"/>
  <c r="Q206" i="4"/>
  <c r="W206" i="4" s="1"/>
  <c r="Q207" i="4"/>
  <c r="U207" i="4" s="1"/>
  <c r="Q208" i="4"/>
  <c r="U208" i="4" s="1"/>
  <c r="Q209" i="4"/>
  <c r="F211" i="13" s="1"/>
  <c r="Q210" i="4"/>
  <c r="Q212" i="4"/>
  <c r="T212" i="4" s="1"/>
  <c r="Q213" i="4"/>
  <c r="G215" i="13" s="1"/>
  <c r="Q214" i="4"/>
  <c r="S214" i="4" s="1"/>
  <c r="E93" i="10"/>
  <c r="Q211" i="4" s="1"/>
  <c r="W211" i="4" s="1"/>
  <c r="D93" i="10"/>
  <c r="Q6" i="4"/>
  <c r="X6" i="4" s="1"/>
  <c r="L216" i="4"/>
  <c r="P216" i="4"/>
  <c r="N216" i="4"/>
  <c r="O216" i="4"/>
  <c r="M216" i="4"/>
  <c r="K216" i="4"/>
  <c r="W203" i="4"/>
  <c r="T99" i="4"/>
  <c r="S136" i="4"/>
  <c r="E6" i="4"/>
  <c r="I6" i="4"/>
  <c r="E7" i="4"/>
  <c r="I7" i="4"/>
  <c r="E8" i="4"/>
  <c r="I8" i="4"/>
  <c r="E9" i="4"/>
  <c r="I9" i="4"/>
  <c r="E10" i="4"/>
  <c r="I10" i="4"/>
  <c r="E11" i="4"/>
  <c r="I11" i="4"/>
  <c r="E12" i="4"/>
  <c r="I12" i="4"/>
  <c r="E13" i="4"/>
  <c r="I13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E27" i="4"/>
  <c r="I27" i="4"/>
  <c r="E28" i="4"/>
  <c r="I28" i="4"/>
  <c r="E29" i="4"/>
  <c r="I29" i="4"/>
  <c r="E30" i="4"/>
  <c r="I30" i="4"/>
  <c r="E31" i="4"/>
  <c r="I31" i="4"/>
  <c r="E32" i="4"/>
  <c r="I32" i="4"/>
  <c r="E33" i="4"/>
  <c r="I33" i="4"/>
  <c r="E34" i="4"/>
  <c r="I34" i="4"/>
  <c r="E35" i="4"/>
  <c r="I35" i="4"/>
  <c r="E36" i="4"/>
  <c r="I36" i="4"/>
  <c r="E37" i="4"/>
  <c r="I37" i="4"/>
  <c r="E38" i="4"/>
  <c r="I38" i="4"/>
  <c r="E39" i="4"/>
  <c r="I39" i="4"/>
  <c r="E40" i="4"/>
  <c r="I40" i="4"/>
  <c r="E41" i="4"/>
  <c r="I41" i="4"/>
  <c r="E42" i="4"/>
  <c r="I42" i="4"/>
  <c r="E43" i="4"/>
  <c r="I43" i="4"/>
  <c r="E44" i="4"/>
  <c r="I44" i="4"/>
  <c r="E45" i="4"/>
  <c r="I45" i="4"/>
  <c r="E46" i="4"/>
  <c r="I46" i="4"/>
  <c r="E47" i="4"/>
  <c r="I47" i="4"/>
  <c r="E48" i="4"/>
  <c r="I48" i="4"/>
  <c r="E49" i="4"/>
  <c r="I49" i="4"/>
  <c r="E50" i="4"/>
  <c r="I50" i="4"/>
  <c r="E51" i="4"/>
  <c r="I51" i="4"/>
  <c r="E52" i="4"/>
  <c r="I52" i="4"/>
  <c r="E53" i="4"/>
  <c r="I53" i="4"/>
  <c r="E54" i="4"/>
  <c r="I54" i="4"/>
  <c r="E55" i="4"/>
  <c r="I55" i="4"/>
  <c r="E56" i="4"/>
  <c r="I56" i="4"/>
  <c r="E57" i="4"/>
  <c r="I57" i="4"/>
  <c r="E58" i="4"/>
  <c r="I58" i="4"/>
  <c r="E59" i="4"/>
  <c r="I59" i="4"/>
  <c r="E60" i="4"/>
  <c r="I60" i="4"/>
  <c r="E61" i="4"/>
  <c r="I61" i="4"/>
  <c r="E62" i="4"/>
  <c r="I62" i="4"/>
  <c r="E63" i="4"/>
  <c r="I63" i="4"/>
  <c r="E64" i="4"/>
  <c r="I64" i="4"/>
  <c r="E65" i="4"/>
  <c r="I65" i="4"/>
  <c r="E66" i="4"/>
  <c r="I66" i="4"/>
  <c r="E67" i="4"/>
  <c r="I67" i="4"/>
  <c r="E68" i="4"/>
  <c r="I68" i="4"/>
  <c r="E69" i="4"/>
  <c r="I69" i="4"/>
  <c r="E70" i="4"/>
  <c r="I70" i="4"/>
  <c r="E71" i="4"/>
  <c r="I71" i="4"/>
  <c r="E72" i="4"/>
  <c r="I72" i="4"/>
  <c r="E73" i="4"/>
  <c r="I73" i="4"/>
  <c r="E74" i="4"/>
  <c r="I74" i="4"/>
  <c r="E75" i="4"/>
  <c r="I75" i="4"/>
  <c r="E76" i="4"/>
  <c r="I76" i="4"/>
  <c r="E77" i="4"/>
  <c r="I77" i="4"/>
  <c r="E78" i="4"/>
  <c r="I78" i="4"/>
  <c r="E79" i="4"/>
  <c r="I79" i="4"/>
  <c r="E80" i="4"/>
  <c r="I80" i="4"/>
  <c r="E81" i="4"/>
  <c r="I81" i="4"/>
  <c r="E82" i="4"/>
  <c r="I82" i="4"/>
  <c r="E83" i="4"/>
  <c r="I83" i="4"/>
  <c r="E84" i="4"/>
  <c r="I84" i="4"/>
  <c r="E85" i="4"/>
  <c r="I85" i="4"/>
  <c r="E86" i="4"/>
  <c r="I86" i="4"/>
  <c r="E87" i="4"/>
  <c r="I87" i="4"/>
  <c r="E88" i="4"/>
  <c r="I88" i="4"/>
  <c r="E89" i="4"/>
  <c r="I89" i="4"/>
  <c r="E90" i="4"/>
  <c r="I90" i="4"/>
  <c r="E91" i="4"/>
  <c r="I91" i="4"/>
  <c r="E92" i="4"/>
  <c r="I92" i="4"/>
  <c r="E93" i="4"/>
  <c r="I93" i="4"/>
  <c r="E94" i="4"/>
  <c r="I94" i="4"/>
  <c r="E95" i="4"/>
  <c r="I95" i="4"/>
  <c r="E96" i="4"/>
  <c r="I96" i="4"/>
  <c r="E97" i="4"/>
  <c r="I97" i="4"/>
  <c r="E98" i="4"/>
  <c r="I98" i="4"/>
  <c r="E99" i="4"/>
  <c r="I99" i="4"/>
  <c r="E100" i="4"/>
  <c r="I100" i="4"/>
  <c r="E101" i="4"/>
  <c r="I101" i="4"/>
  <c r="E102" i="4"/>
  <c r="I102" i="4"/>
  <c r="E103" i="4"/>
  <c r="I103" i="4"/>
  <c r="E104" i="4"/>
  <c r="I104" i="4"/>
  <c r="E105" i="4"/>
  <c r="I105" i="4"/>
  <c r="E106" i="4"/>
  <c r="I106" i="4"/>
  <c r="E107" i="4"/>
  <c r="I107" i="4"/>
  <c r="E108" i="4"/>
  <c r="I108" i="4"/>
  <c r="E109" i="4"/>
  <c r="I109" i="4"/>
  <c r="T109" i="4"/>
  <c r="E110" i="4"/>
  <c r="I110" i="4"/>
  <c r="E111" i="4"/>
  <c r="I111" i="4"/>
  <c r="E112" i="4"/>
  <c r="I112" i="4"/>
  <c r="E113" i="4"/>
  <c r="I113" i="4"/>
  <c r="E114" i="4"/>
  <c r="I114" i="4"/>
  <c r="E115" i="4"/>
  <c r="I115" i="4"/>
  <c r="E116" i="4"/>
  <c r="I116" i="4"/>
  <c r="E117" i="4"/>
  <c r="I117" i="4"/>
  <c r="E118" i="4"/>
  <c r="I118" i="4"/>
  <c r="E119" i="4"/>
  <c r="I119" i="4"/>
  <c r="E120" i="4"/>
  <c r="I120" i="4"/>
  <c r="E121" i="4"/>
  <c r="I121" i="4"/>
  <c r="E122" i="4"/>
  <c r="I122" i="4"/>
  <c r="E123" i="4"/>
  <c r="I123" i="4"/>
  <c r="E124" i="4"/>
  <c r="I124" i="4"/>
  <c r="E125" i="4"/>
  <c r="I125" i="4"/>
  <c r="E126" i="4"/>
  <c r="I126" i="4"/>
  <c r="E127" i="4"/>
  <c r="I127" i="4"/>
  <c r="E128" i="4"/>
  <c r="I128" i="4"/>
  <c r="E129" i="4"/>
  <c r="I129" i="4"/>
  <c r="E130" i="4"/>
  <c r="I130" i="4"/>
  <c r="E131" i="4"/>
  <c r="I131" i="4"/>
  <c r="E132" i="4"/>
  <c r="I132" i="4"/>
  <c r="E133" i="4"/>
  <c r="I133" i="4"/>
  <c r="E134" i="4"/>
  <c r="I134" i="4"/>
  <c r="E135" i="4"/>
  <c r="I135" i="4"/>
  <c r="E136" i="4"/>
  <c r="I136" i="4"/>
  <c r="E137" i="4"/>
  <c r="I137" i="4"/>
  <c r="E138" i="4"/>
  <c r="I138" i="4"/>
  <c r="E139" i="4"/>
  <c r="I139" i="4"/>
  <c r="E140" i="4"/>
  <c r="I140" i="4"/>
  <c r="E141" i="4"/>
  <c r="I141" i="4"/>
  <c r="E142" i="4"/>
  <c r="I142" i="4"/>
  <c r="E143" i="4"/>
  <c r="I143" i="4"/>
  <c r="F216" i="4"/>
  <c r="E144" i="4"/>
  <c r="I144" i="4"/>
  <c r="E145" i="4"/>
  <c r="I145" i="4"/>
  <c r="E146" i="4"/>
  <c r="I146" i="4"/>
  <c r="E147" i="4"/>
  <c r="I147" i="4"/>
  <c r="E148" i="4"/>
  <c r="I148" i="4"/>
  <c r="E149" i="4"/>
  <c r="I149" i="4"/>
  <c r="E150" i="4"/>
  <c r="I150" i="4"/>
  <c r="E151" i="4"/>
  <c r="I151" i="4"/>
  <c r="E152" i="4"/>
  <c r="I152" i="4"/>
  <c r="E153" i="4"/>
  <c r="I153" i="4"/>
  <c r="E154" i="4"/>
  <c r="I154" i="4"/>
  <c r="E155" i="4"/>
  <c r="I155" i="4"/>
  <c r="E156" i="4"/>
  <c r="I156" i="4"/>
  <c r="E157" i="4"/>
  <c r="I157" i="4"/>
  <c r="E158" i="4"/>
  <c r="I158" i="4"/>
  <c r="E159" i="4"/>
  <c r="I159" i="4"/>
  <c r="E160" i="4"/>
  <c r="I160" i="4"/>
  <c r="E161" i="4"/>
  <c r="I161" i="4"/>
  <c r="E162" i="4"/>
  <c r="I162" i="4"/>
  <c r="E163" i="4"/>
  <c r="I163" i="4"/>
  <c r="E164" i="4"/>
  <c r="I164" i="4"/>
  <c r="E165" i="4"/>
  <c r="I165" i="4"/>
  <c r="E166" i="4"/>
  <c r="I166" i="4"/>
  <c r="E167" i="4"/>
  <c r="I167" i="4"/>
  <c r="E168" i="4"/>
  <c r="I168" i="4"/>
  <c r="E169" i="4"/>
  <c r="I169" i="4"/>
  <c r="E170" i="4"/>
  <c r="I170" i="4"/>
  <c r="E171" i="4"/>
  <c r="I171" i="4"/>
  <c r="E172" i="4"/>
  <c r="I172" i="4"/>
  <c r="E173" i="4"/>
  <c r="I173" i="4"/>
  <c r="E174" i="4"/>
  <c r="I174" i="4"/>
  <c r="E175" i="4"/>
  <c r="I175" i="4"/>
  <c r="E176" i="4"/>
  <c r="I176" i="4"/>
  <c r="E177" i="4"/>
  <c r="I177" i="4"/>
  <c r="E178" i="4"/>
  <c r="I178" i="4"/>
  <c r="E179" i="4"/>
  <c r="I179" i="4"/>
  <c r="E180" i="4"/>
  <c r="I180" i="4"/>
  <c r="E181" i="4"/>
  <c r="I181" i="4"/>
  <c r="E182" i="4"/>
  <c r="I182" i="4"/>
  <c r="E183" i="4"/>
  <c r="I183" i="4"/>
  <c r="E184" i="4"/>
  <c r="I184" i="4"/>
  <c r="E185" i="4"/>
  <c r="I185" i="4"/>
  <c r="E186" i="4"/>
  <c r="I186" i="4"/>
  <c r="E187" i="4"/>
  <c r="I187" i="4"/>
  <c r="E188" i="4"/>
  <c r="I188" i="4"/>
  <c r="E189" i="4"/>
  <c r="I189" i="4"/>
  <c r="V189" i="4"/>
  <c r="E190" i="4"/>
  <c r="I190" i="4"/>
  <c r="E191" i="4"/>
  <c r="I191" i="4"/>
  <c r="E192" i="4"/>
  <c r="I192" i="4"/>
  <c r="E193" i="4"/>
  <c r="I193" i="4"/>
  <c r="E194" i="4"/>
  <c r="I194" i="4"/>
  <c r="E195" i="4"/>
  <c r="I195" i="4"/>
  <c r="E196" i="4"/>
  <c r="I196" i="4"/>
  <c r="E197" i="4"/>
  <c r="I197" i="4"/>
  <c r="E198" i="4"/>
  <c r="I198" i="4"/>
  <c r="E199" i="4"/>
  <c r="I199" i="4"/>
  <c r="E200" i="4"/>
  <c r="I200" i="4"/>
  <c r="E201" i="4"/>
  <c r="I201" i="4"/>
  <c r="E202" i="4"/>
  <c r="I202" i="4"/>
  <c r="E203" i="4"/>
  <c r="I203" i="4"/>
  <c r="E204" i="4"/>
  <c r="I204" i="4"/>
  <c r="E205" i="4"/>
  <c r="I205" i="4"/>
  <c r="E206" i="4"/>
  <c r="I206" i="4"/>
  <c r="E207" i="4"/>
  <c r="I207" i="4"/>
  <c r="E208" i="4"/>
  <c r="I208" i="4"/>
  <c r="E209" i="4"/>
  <c r="I209" i="4"/>
  <c r="E210" i="4"/>
  <c r="I210" i="4"/>
  <c r="E211" i="4"/>
  <c r="I211" i="4"/>
  <c r="E212" i="4"/>
  <c r="I212" i="4"/>
  <c r="E213" i="4"/>
  <c r="I213" i="4"/>
  <c r="E214" i="4"/>
  <c r="I214" i="4"/>
  <c r="C216" i="4"/>
  <c r="D216" i="4"/>
  <c r="G216" i="4"/>
  <c r="H216" i="4"/>
  <c r="S213" i="4"/>
  <c r="W185" i="4"/>
  <c r="U66" i="4"/>
  <c r="T38" i="4"/>
  <c r="V10" i="4"/>
  <c r="U6" i="4"/>
  <c r="V113" i="4"/>
  <c r="T179" i="4"/>
  <c r="S155" i="4"/>
  <c r="V127" i="4"/>
  <c r="V99" i="4"/>
  <c r="X99" i="4"/>
  <c r="W99" i="4"/>
  <c r="U99" i="4"/>
  <c r="V95" i="4"/>
  <c r="W79" i="4"/>
  <c r="V59" i="4"/>
  <c r="X43" i="4"/>
  <c r="T23" i="4"/>
  <c r="U7" i="4"/>
  <c r="S90" i="4"/>
  <c r="S125" i="4"/>
  <c r="X97" i="4"/>
  <c r="T117" i="4"/>
  <c r="X78" i="4"/>
  <c r="X34" i="4"/>
  <c r="S200" i="4"/>
  <c r="S188" i="4"/>
  <c r="X176" i="4"/>
  <c r="S164" i="4"/>
  <c r="S152" i="4"/>
  <c r="W140" i="4"/>
  <c r="S128" i="4"/>
  <c r="S112" i="4"/>
  <c r="V100" i="4"/>
  <c r="S52" i="4"/>
  <c r="T66" i="4"/>
  <c r="S43" i="4"/>
  <c r="S99" i="4"/>
  <c r="V94" i="4"/>
  <c r="I216" i="4"/>
  <c r="E216" i="4"/>
  <c r="V163" i="4" l="1"/>
  <c r="T14" i="4"/>
  <c r="W94" i="4"/>
  <c r="W115" i="4"/>
  <c r="S167" i="4"/>
  <c r="T50" i="4"/>
  <c r="U46" i="4"/>
  <c r="X92" i="4"/>
  <c r="S54" i="4"/>
  <c r="X139" i="4"/>
  <c r="S195" i="4"/>
  <c r="V18" i="4"/>
  <c r="X212" i="4"/>
  <c r="X207" i="4"/>
  <c r="S209" i="4"/>
  <c r="S135" i="4"/>
  <c r="S212" i="4"/>
  <c r="T34" i="4"/>
  <c r="S78" i="4"/>
  <c r="T147" i="4"/>
  <c r="X103" i="4"/>
  <c r="S131" i="4"/>
  <c r="V159" i="4"/>
  <c r="V183" i="4"/>
  <c r="W86" i="4"/>
  <c r="X18" i="4"/>
  <c r="S42" i="4"/>
  <c r="U82" i="4"/>
  <c r="T92" i="4"/>
  <c r="V179" i="4"/>
  <c r="V54" i="4"/>
  <c r="S22" i="4"/>
  <c r="V62" i="4"/>
  <c r="W98" i="4"/>
  <c r="X173" i="4"/>
  <c r="S119" i="4"/>
  <c r="X143" i="4"/>
  <c r="U171" i="4"/>
  <c r="X199" i="4"/>
  <c r="U26" i="4"/>
  <c r="W50" i="4"/>
  <c r="V108" i="4"/>
  <c r="U100" i="4"/>
  <c r="U140" i="4"/>
  <c r="V164" i="4"/>
  <c r="T192" i="4"/>
  <c r="W31" i="4"/>
  <c r="U67" i="4"/>
  <c r="W139" i="4"/>
  <c r="W10" i="4"/>
  <c r="X67" i="4"/>
  <c r="T26" i="4"/>
  <c r="X108" i="4"/>
  <c r="W124" i="4"/>
  <c r="X132" i="4"/>
  <c r="S148" i="4"/>
  <c r="V156" i="4"/>
  <c r="W172" i="4"/>
  <c r="S184" i="4"/>
  <c r="U196" i="4"/>
  <c r="S208" i="4"/>
  <c r="X14" i="4"/>
  <c r="W30" i="4"/>
  <c r="U54" i="4"/>
  <c r="T70" i="4"/>
  <c r="S94" i="4"/>
  <c r="U191" i="4"/>
  <c r="T116" i="4"/>
  <c r="S23" i="4"/>
  <c r="V55" i="4"/>
  <c r="S75" i="4"/>
  <c r="S95" i="4"/>
  <c r="U111" i="4"/>
  <c r="S127" i="4"/>
  <c r="V139" i="4"/>
  <c r="X151" i="4"/>
  <c r="X163" i="4"/>
  <c r="X175" i="4"/>
  <c r="T191" i="4"/>
  <c r="V203" i="4"/>
  <c r="X10" i="4"/>
  <c r="V42" i="4"/>
  <c r="U58" i="4"/>
  <c r="T82" i="4"/>
  <c r="T164" i="4"/>
  <c r="T100" i="4"/>
  <c r="T135" i="4"/>
  <c r="T119" i="4"/>
  <c r="S180" i="4"/>
  <c r="U112" i="4"/>
  <c r="X128" i="4"/>
  <c r="T152" i="4"/>
  <c r="V176" i="4"/>
  <c r="V204" i="4"/>
  <c r="T15" i="4"/>
  <c r="W51" i="4"/>
  <c r="S83" i="4"/>
  <c r="X204" i="4"/>
  <c r="T132" i="4"/>
  <c r="T120" i="4"/>
  <c r="W148" i="4"/>
  <c r="X83" i="4"/>
  <c r="V200" i="4"/>
  <c r="X30" i="4"/>
  <c r="U50" i="4"/>
  <c r="W204" i="4"/>
  <c r="W108" i="4"/>
  <c r="V120" i="4"/>
  <c r="V132" i="4"/>
  <c r="U144" i="4"/>
  <c r="W156" i="4"/>
  <c r="S172" i="4"/>
  <c r="V184" i="4"/>
  <c r="S192" i="4"/>
  <c r="T208" i="4"/>
  <c r="U78" i="4"/>
  <c r="V46" i="4"/>
  <c r="T86" i="4"/>
  <c r="S207" i="4"/>
  <c r="V15" i="4"/>
  <c r="T35" i="4"/>
  <c r="V71" i="4"/>
  <c r="U107" i="4"/>
  <c r="S123" i="4"/>
  <c r="V135" i="4"/>
  <c r="X147" i="4"/>
  <c r="W159" i="4"/>
  <c r="X171" i="4"/>
  <c r="V187" i="4"/>
  <c r="U199" i="4"/>
  <c r="W38" i="4"/>
  <c r="X58" i="4"/>
  <c r="W74" i="4"/>
  <c r="W152" i="4"/>
  <c r="F203" i="13"/>
  <c r="U201" i="4"/>
  <c r="W201" i="4"/>
  <c r="F183" i="13"/>
  <c r="W181" i="4"/>
  <c r="S181" i="4"/>
  <c r="F171" i="13"/>
  <c r="U169" i="4"/>
  <c r="V169" i="4"/>
  <c r="F163" i="13"/>
  <c r="X161" i="4"/>
  <c r="V161" i="4"/>
  <c r="F155" i="13"/>
  <c r="U153" i="4"/>
  <c r="T153" i="4"/>
  <c r="G139" i="13"/>
  <c r="W137" i="4"/>
  <c r="S137" i="4"/>
  <c r="S129" i="4"/>
  <c r="W129" i="4"/>
  <c r="X129" i="4"/>
  <c r="W117" i="4"/>
  <c r="U117" i="4"/>
  <c r="X117" i="4"/>
  <c r="S105" i="4"/>
  <c r="W105" i="4"/>
  <c r="V96" i="4"/>
  <c r="T96" i="4"/>
  <c r="X96" i="4"/>
  <c r="W88" i="4"/>
  <c r="U88" i="4"/>
  <c r="S88" i="4"/>
  <c r="V76" i="4"/>
  <c r="U76" i="4"/>
  <c r="W76" i="4"/>
  <c r="X76" i="4"/>
  <c r="X68" i="4"/>
  <c r="S68" i="4"/>
  <c r="V64" i="4"/>
  <c r="X64" i="4"/>
  <c r="T64" i="4"/>
  <c r="X52" i="4"/>
  <c r="V52" i="4"/>
  <c r="W40" i="4"/>
  <c r="V40" i="4"/>
  <c r="X32" i="4"/>
  <c r="T32" i="4"/>
  <c r="U28" i="4"/>
  <c r="S28" i="4"/>
  <c r="T28" i="4"/>
  <c r="T24" i="4"/>
  <c r="W24" i="4"/>
  <c r="S24" i="4"/>
  <c r="V16" i="4"/>
  <c r="X16" i="4"/>
  <c r="W16" i="4"/>
  <c r="U16" i="4"/>
  <c r="U12" i="4"/>
  <c r="V12" i="4"/>
  <c r="T12" i="4"/>
  <c r="X12" i="4"/>
  <c r="X88" i="4"/>
  <c r="S173" i="4"/>
  <c r="S16" i="4"/>
  <c r="S76" i="4"/>
  <c r="S96" i="4"/>
  <c r="X169" i="4"/>
  <c r="V173" i="4"/>
  <c r="U209" i="4"/>
  <c r="U137" i="4"/>
  <c r="W169" i="4"/>
  <c r="U64" i="4"/>
  <c r="S12" i="4"/>
  <c r="F207" i="13"/>
  <c r="X205" i="4"/>
  <c r="F199" i="13"/>
  <c r="V197" i="4"/>
  <c r="T197" i="4"/>
  <c r="F195" i="13"/>
  <c r="S193" i="4"/>
  <c r="F187" i="13"/>
  <c r="T185" i="4"/>
  <c r="S185" i="4"/>
  <c r="F179" i="13"/>
  <c r="W177" i="4"/>
  <c r="T165" i="4"/>
  <c r="W165" i="4"/>
  <c r="S165" i="4"/>
  <c r="X165" i="4"/>
  <c r="F159" i="13"/>
  <c r="W157" i="4"/>
  <c r="V157" i="4"/>
  <c r="U141" i="4"/>
  <c r="T141" i="4"/>
  <c r="S141" i="4"/>
  <c r="V141" i="4"/>
  <c r="X141" i="4"/>
  <c r="H135" i="13"/>
  <c r="U133" i="4"/>
  <c r="H127" i="13"/>
  <c r="W125" i="4"/>
  <c r="S121" i="4"/>
  <c r="W121" i="4"/>
  <c r="V121" i="4"/>
  <c r="T101" i="4"/>
  <c r="V101" i="4"/>
  <c r="S101" i="4"/>
  <c r="V92" i="4"/>
  <c r="U92" i="4"/>
  <c r="W92" i="4"/>
  <c r="S80" i="4"/>
  <c r="V80" i="4"/>
  <c r="T72" i="4"/>
  <c r="U72" i="4"/>
  <c r="S72" i="4"/>
  <c r="X60" i="4"/>
  <c r="V60" i="4"/>
  <c r="U60" i="4"/>
  <c r="W60" i="4"/>
  <c r="F58" i="13"/>
  <c r="S56" i="4"/>
  <c r="U48" i="4"/>
  <c r="T48" i="4"/>
  <c r="S48" i="4"/>
  <c r="W48" i="4"/>
  <c r="X44" i="4"/>
  <c r="U44" i="4"/>
  <c r="X36" i="4"/>
  <c r="U36" i="4"/>
  <c r="S36" i="4"/>
  <c r="T20" i="4"/>
  <c r="S20" i="4"/>
  <c r="U161" i="4"/>
  <c r="W145" i="4"/>
  <c r="T40" i="4"/>
  <c r="V133" i="4"/>
  <c r="U20" i="4"/>
  <c r="S40" i="4"/>
  <c r="S64" i="4"/>
  <c r="W80" i="4"/>
  <c r="W153" i="4"/>
  <c r="U109" i="4"/>
  <c r="X149" i="4"/>
  <c r="T189" i="4"/>
  <c r="W141" i="4"/>
  <c r="T113" i="4"/>
  <c r="X145" i="4"/>
  <c r="U177" i="4"/>
  <c r="X201" i="4"/>
  <c r="W36" i="4"/>
  <c r="W113" i="4"/>
  <c r="V36" i="4"/>
  <c r="V109" i="4"/>
  <c r="V28" i="4"/>
  <c r="V48" i="4"/>
  <c r="T68" i="4"/>
  <c r="T88" i="4"/>
  <c r="V105" i="4"/>
  <c r="T145" i="4"/>
  <c r="X109" i="4"/>
  <c r="S149" i="4"/>
  <c r="U189" i="4"/>
  <c r="W109" i="4"/>
  <c r="X121" i="4"/>
  <c r="X153" i="4"/>
  <c r="V185" i="4"/>
  <c r="W205" i="4"/>
  <c r="U24" i="4"/>
  <c r="T60" i="4"/>
  <c r="U168" i="4"/>
  <c r="V19" i="4"/>
  <c r="X184" i="4"/>
  <c r="S120" i="4"/>
  <c r="S100" i="4"/>
  <c r="X104" i="4"/>
  <c r="X116" i="4"/>
  <c r="U124" i="4"/>
  <c r="U132" i="4"/>
  <c r="X136" i="4"/>
  <c r="S144" i="4"/>
  <c r="X148" i="4"/>
  <c r="U156" i="4"/>
  <c r="U164" i="4"/>
  <c r="V168" i="4"/>
  <c r="U180" i="4"/>
  <c r="V192" i="4"/>
  <c r="S196" i="4"/>
  <c r="U204" i="4"/>
  <c r="V208" i="4"/>
  <c r="W47" i="4"/>
  <c r="T7" i="4"/>
  <c r="T156" i="4"/>
  <c r="X23" i="4"/>
  <c r="U35" i="4"/>
  <c r="W55" i="4"/>
  <c r="U63" i="4"/>
  <c r="W91" i="4"/>
  <c r="T213" i="4"/>
  <c r="X213" i="4"/>
  <c r="T184" i="4"/>
  <c r="S140" i="4"/>
  <c r="U8" i="4"/>
  <c r="T104" i="4"/>
  <c r="W180" i="4"/>
  <c r="W116" i="4"/>
  <c r="E9" i="13"/>
  <c r="T196" i="4"/>
  <c r="W132" i="4"/>
  <c r="V104" i="4"/>
  <c r="V116" i="4"/>
  <c r="V148" i="4"/>
  <c r="W164" i="4"/>
  <c r="X168" i="4"/>
  <c r="X172" i="4"/>
  <c r="X180" i="4"/>
  <c r="U184" i="4"/>
  <c r="V196" i="4"/>
  <c r="T204" i="4"/>
  <c r="S59" i="4"/>
  <c r="W184" i="4"/>
  <c r="W7" i="4"/>
  <c r="U27" i="4"/>
  <c r="W120" i="4"/>
  <c r="W168" i="4"/>
  <c r="S104" i="4"/>
  <c r="S168" i="4"/>
  <c r="U17" i="4"/>
  <c r="F167" i="13"/>
  <c r="X113" i="4"/>
  <c r="X80" i="4"/>
  <c r="T52" i="4"/>
  <c r="W28" i="4"/>
  <c r="V8" i="4"/>
  <c r="S157" i="4"/>
  <c r="V125" i="4"/>
  <c r="W8" i="4"/>
  <c r="W20" i="4"/>
  <c r="X24" i="4"/>
  <c r="X28" i="4"/>
  <c r="W32" i="4"/>
  <c r="U40" i="4"/>
  <c r="T44" i="4"/>
  <c r="X48" i="4"/>
  <c r="U52" i="4"/>
  <c r="S60" i="4"/>
  <c r="W64" i="4"/>
  <c r="W68" i="4"/>
  <c r="V72" i="4"/>
  <c r="T80" i="4"/>
  <c r="T84" i="4"/>
  <c r="V88" i="4"/>
  <c r="W96" i="4"/>
  <c r="T209" i="4"/>
  <c r="T133" i="4"/>
  <c r="V153" i="4"/>
  <c r="T214" i="4"/>
  <c r="V209" i="4"/>
  <c r="U105" i="4"/>
  <c r="S117" i="4"/>
  <c r="X133" i="4"/>
  <c r="W149" i="4"/>
  <c r="U157" i="4"/>
  <c r="V165" i="4"/>
  <c r="W173" i="4"/>
  <c r="T181" i="4"/>
  <c r="S189" i="4"/>
  <c r="W197" i="4"/>
  <c r="X209" i="4"/>
  <c r="U101" i="4"/>
  <c r="S44" i="4"/>
  <c r="V145" i="4"/>
  <c r="U158" i="4"/>
  <c r="W101" i="4"/>
  <c r="U113" i="4"/>
  <c r="T121" i="4"/>
  <c r="U129" i="4"/>
  <c r="X137" i="4"/>
  <c r="U145" i="4"/>
  <c r="S153" i="4"/>
  <c r="T161" i="4"/>
  <c r="S169" i="4"/>
  <c r="S177" i="4"/>
  <c r="U185" i="4"/>
  <c r="W193" i="4"/>
  <c r="X193" i="4"/>
  <c r="S201" i="4"/>
  <c r="T205" i="4"/>
  <c r="U181" i="4"/>
  <c r="U149" i="4"/>
  <c r="X105" i="4"/>
  <c r="U80" i="4"/>
  <c r="W56" i="4"/>
  <c r="X40" i="4"/>
  <c r="T16" i="4"/>
  <c r="V68" i="4"/>
  <c r="X8" i="4"/>
  <c r="X20" i="4"/>
  <c r="V32" i="4"/>
  <c r="V44" i="4"/>
  <c r="U56" i="4"/>
  <c r="U68" i="4"/>
  <c r="U84" i="4"/>
  <c r="E203" i="13"/>
  <c r="C182" i="13"/>
  <c r="C167" i="13"/>
  <c r="W189" i="4"/>
  <c r="T157" i="4"/>
  <c r="X101" i="4"/>
  <c r="U173" i="4"/>
  <c r="X72" i="4"/>
  <c r="V24" i="4"/>
  <c r="V149" i="4"/>
  <c r="V117" i="4"/>
  <c r="S8" i="4"/>
  <c r="V20" i="4"/>
  <c r="W44" i="4"/>
  <c r="W52" i="4"/>
  <c r="X56" i="4"/>
  <c r="T76" i="4"/>
  <c r="S84" i="4"/>
  <c r="U96" i="4"/>
  <c r="W214" i="4"/>
  <c r="T105" i="4"/>
  <c r="V137" i="4"/>
  <c r="U165" i="4"/>
  <c r="U125" i="4"/>
  <c r="S133" i="4"/>
  <c r="T149" i="4"/>
  <c r="X157" i="4"/>
  <c r="T173" i="4"/>
  <c r="V181" i="4"/>
  <c r="X181" i="4"/>
  <c r="X189" i="4"/>
  <c r="X197" i="4"/>
  <c r="W209" i="4"/>
  <c r="V193" i="4"/>
  <c r="U121" i="4"/>
  <c r="V129" i="4"/>
  <c r="V177" i="4"/>
  <c r="S113" i="4"/>
  <c r="T137" i="4"/>
  <c r="S145" i="4"/>
  <c r="W161" i="4"/>
  <c r="T169" i="4"/>
  <c r="T177" i="4"/>
  <c r="X177" i="4"/>
  <c r="X185" i="4"/>
  <c r="T193" i="4"/>
  <c r="V201" i="4"/>
  <c r="T201" i="4"/>
  <c r="S205" i="4"/>
  <c r="S197" i="4"/>
  <c r="X125" i="4"/>
  <c r="S32" i="4"/>
  <c r="V84" i="4"/>
  <c r="T8" i="4"/>
  <c r="V56" i="4"/>
  <c r="X84" i="4"/>
  <c r="T170" i="4"/>
  <c r="S170" i="4"/>
  <c r="U122" i="4"/>
  <c r="S122" i="4"/>
  <c r="T102" i="4"/>
  <c r="S102" i="4"/>
  <c r="U73" i="4"/>
  <c r="V73" i="4"/>
  <c r="S57" i="4"/>
  <c r="V57" i="4"/>
  <c r="W37" i="4"/>
  <c r="T37" i="4"/>
  <c r="X37" i="4"/>
  <c r="S175" i="4"/>
  <c r="W131" i="4"/>
  <c r="W61" i="4"/>
  <c r="W154" i="4"/>
  <c r="T151" i="4"/>
  <c r="V103" i="4"/>
  <c r="X107" i="4"/>
  <c r="U115" i="4"/>
  <c r="W123" i="4"/>
  <c r="W143" i="4"/>
  <c r="X159" i="4"/>
  <c r="T175" i="4"/>
  <c r="X183" i="4"/>
  <c r="S191" i="4"/>
  <c r="T199" i="4"/>
  <c r="W90" i="4"/>
  <c r="W103" i="4"/>
  <c r="S107" i="4"/>
  <c r="X74" i="4"/>
  <c r="T90" i="4"/>
  <c r="U151" i="4"/>
  <c r="S86" i="4"/>
  <c r="E189" i="13"/>
  <c r="S126" i="4"/>
  <c r="D214" i="13"/>
  <c r="V212" i="4"/>
  <c r="W212" i="4"/>
  <c r="U212" i="4"/>
  <c r="F209" i="13"/>
  <c r="W207" i="4"/>
  <c r="V207" i="4"/>
  <c r="T207" i="4"/>
  <c r="U203" i="4"/>
  <c r="F205" i="13"/>
  <c r="T203" i="4"/>
  <c r="X203" i="4"/>
  <c r="F201" i="13"/>
  <c r="W199" i="4"/>
  <c r="S199" i="4"/>
  <c r="F197" i="13"/>
  <c r="U195" i="4"/>
  <c r="V195" i="4"/>
  <c r="W195" i="4"/>
  <c r="T195" i="4"/>
  <c r="F193" i="13"/>
  <c r="X191" i="4"/>
  <c r="W191" i="4"/>
  <c r="F189" i="13"/>
  <c r="U187" i="4"/>
  <c r="X187" i="4"/>
  <c r="S187" i="4"/>
  <c r="T187" i="4"/>
  <c r="F185" i="13"/>
  <c r="W183" i="4"/>
  <c r="U183" i="4"/>
  <c r="S183" i="4"/>
  <c r="F181" i="13"/>
  <c r="S179" i="4"/>
  <c r="U179" i="4"/>
  <c r="W179" i="4"/>
  <c r="F177" i="13"/>
  <c r="V175" i="4"/>
  <c r="U175" i="4"/>
  <c r="F173" i="13"/>
  <c r="S171" i="4"/>
  <c r="V171" i="4"/>
  <c r="W171" i="4"/>
  <c r="F169" i="13"/>
  <c r="U167" i="4"/>
  <c r="V167" i="4"/>
  <c r="X167" i="4"/>
  <c r="T167" i="4"/>
  <c r="F165" i="13"/>
  <c r="T163" i="4"/>
  <c r="U163" i="4"/>
  <c r="W163" i="4"/>
  <c r="F161" i="13"/>
  <c r="U159" i="4"/>
  <c r="T159" i="4"/>
  <c r="F157" i="13"/>
  <c r="X155" i="4"/>
  <c r="T155" i="4"/>
  <c r="W155" i="4"/>
  <c r="V155" i="4"/>
  <c r="F153" i="13"/>
  <c r="S151" i="4"/>
  <c r="V151" i="4"/>
  <c r="F149" i="13"/>
  <c r="W147" i="4"/>
  <c r="S147" i="4"/>
  <c r="U147" i="4"/>
  <c r="V143" i="4"/>
  <c r="S143" i="4"/>
  <c r="T143" i="4"/>
  <c r="U139" i="4"/>
  <c r="T139" i="4"/>
  <c r="W135" i="4"/>
  <c r="X135" i="4"/>
  <c r="X131" i="4"/>
  <c r="T131" i="4"/>
  <c r="U131" i="4"/>
  <c r="U127" i="4"/>
  <c r="W127" i="4"/>
  <c r="T127" i="4"/>
  <c r="D125" i="13"/>
  <c r="V123" i="4"/>
  <c r="U123" i="4"/>
  <c r="T123" i="4"/>
  <c r="X119" i="4"/>
  <c r="V119" i="4"/>
  <c r="U119" i="4"/>
  <c r="V115" i="4"/>
  <c r="X115" i="4"/>
  <c r="T115" i="4"/>
  <c r="X111" i="4"/>
  <c r="W111" i="4"/>
  <c r="V111" i="4"/>
  <c r="S111" i="4"/>
  <c r="W107" i="4"/>
  <c r="T107" i="4"/>
  <c r="H105" i="13"/>
  <c r="S103" i="4"/>
  <c r="T103" i="4"/>
  <c r="S98" i="4"/>
  <c r="V98" i="4"/>
  <c r="U98" i="4"/>
  <c r="T98" i="4"/>
  <c r="T94" i="4"/>
  <c r="X94" i="4"/>
  <c r="U90" i="4"/>
  <c r="V90" i="4"/>
  <c r="U86" i="4"/>
  <c r="V86" i="4"/>
  <c r="X82" i="4"/>
  <c r="V82" i="4"/>
  <c r="S82" i="4"/>
  <c r="T78" i="4"/>
  <c r="W78" i="4"/>
  <c r="U74" i="4"/>
  <c r="V74" i="4"/>
  <c r="S74" i="4"/>
  <c r="S70" i="4"/>
  <c r="X70" i="4"/>
  <c r="U70" i="4"/>
  <c r="V70" i="4"/>
  <c r="X66" i="4"/>
  <c r="W66" i="4"/>
  <c r="S66" i="4"/>
  <c r="U62" i="4"/>
  <c r="S62" i="4"/>
  <c r="W62" i="4"/>
  <c r="X62" i="4"/>
  <c r="W58" i="4"/>
  <c r="V58" i="4"/>
  <c r="T58" i="4"/>
  <c r="W54" i="4"/>
  <c r="X54" i="4"/>
  <c r="X50" i="4"/>
  <c r="V50" i="4"/>
  <c r="S46" i="4"/>
  <c r="W46" i="4"/>
  <c r="X46" i="4"/>
  <c r="U42" i="4"/>
  <c r="X42" i="4"/>
  <c r="W42" i="4"/>
  <c r="X38" i="4"/>
  <c r="V38" i="4"/>
  <c r="S38" i="4"/>
  <c r="W34" i="4"/>
  <c r="U34" i="4"/>
  <c r="S34" i="4"/>
  <c r="S30" i="4"/>
  <c r="T30" i="4"/>
  <c r="U30" i="4"/>
  <c r="V26" i="4"/>
  <c r="S26" i="4"/>
  <c r="X26" i="4"/>
  <c r="T22" i="4"/>
  <c r="U22" i="4"/>
  <c r="V22" i="4"/>
  <c r="W22" i="4"/>
  <c r="T18" i="4"/>
  <c r="U18" i="4"/>
  <c r="S18" i="4"/>
  <c r="U14" i="4"/>
  <c r="V14" i="4"/>
  <c r="S14" i="4"/>
  <c r="S10" i="4"/>
  <c r="U10" i="4"/>
  <c r="D201" i="13"/>
  <c r="H193" i="13"/>
  <c r="C205" i="13"/>
  <c r="E149" i="13"/>
  <c r="F30" i="13"/>
  <c r="G214" i="13"/>
  <c r="C214" i="13"/>
  <c r="C191" i="13"/>
  <c r="G187" i="13"/>
  <c r="X49" i="4"/>
  <c r="T49" i="4"/>
  <c r="X25" i="4"/>
  <c r="U25" i="4"/>
  <c r="V9" i="4"/>
  <c r="U9" i="4"/>
  <c r="S21" i="4"/>
  <c r="U162" i="4"/>
  <c r="V37" i="4"/>
  <c r="V102" i="4"/>
  <c r="T73" i="4"/>
  <c r="T85" i="4"/>
  <c r="S9" i="4"/>
  <c r="W25" i="4"/>
  <c r="V49" i="4"/>
  <c r="X146" i="4"/>
  <c r="U41" i="4"/>
  <c r="T21" i="4"/>
  <c r="S142" i="4"/>
  <c r="T6" i="4"/>
  <c r="S6" i="4"/>
  <c r="W6" i="4"/>
  <c r="Q216" i="4"/>
  <c r="T216" i="4" s="1"/>
  <c r="V6" i="4"/>
  <c r="D190" i="13"/>
  <c r="U188" i="4"/>
  <c r="F138" i="13"/>
  <c r="W136" i="4"/>
  <c r="V128" i="4"/>
  <c r="T128" i="4"/>
  <c r="T108" i="4"/>
  <c r="S108" i="4"/>
  <c r="X95" i="4"/>
  <c r="T95" i="4"/>
  <c r="W95" i="4"/>
  <c r="S87" i="4"/>
  <c r="T87" i="4"/>
  <c r="V87" i="4"/>
  <c r="W87" i="4"/>
  <c r="S79" i="4"/>
  <c r="U79" i="4"/>
  <c r="V79" i="4"/>
  <c r="S71" i="4"/>
  <c r="X71" i="4"/>
  <c r="W71" i="4"/>
  <c r="W63" i="4"/>
  <c r="T63" i="4"/>
  <c r="X63" i="4"/>
  <c r="X55" i="4"/>
  <c r="T55" i="4"/>
  <c r="S55" i="4"/>
  <c r="U47" i="4"/>
  <c r="T47" i="4"/>
  <c r="V47" i="4"/>
  <c r="V39" i="4"/>
  <c r="S39" i="4"/>
  <c r="X39" i="4"/>
  <c r="W39" i="4"/>
  <c r="X35" i="4"/>
  <c r="S35" i="4"/>
  <c r="W35" i="4"/>
  <c r="T31" i="4"/>
  <c r="V31" i="4"/>
  <c r="X31" i="4"/>
  <c r="V23" i="4"/>
  <c r="W23" i="4"/>
  <c r="S19" i="4"/>
  <c r="W19" i="4"/>
  <c r="X19" i="4"/>
  <c r="U15" i="4"/>
  <c r="S15" i="4"/>
  <c r="X15" i="4"/>
  <c r="W11" i="4"/>
  <c r="X11" i="4"/>
  <c r="S11" i="4"/>
  <c r="U11" i="4"/>
  <c r="D9" i="13"/>
  <c r="S7" i="4"/>
  <c r="X7" i="4"/>
  <c r="G9" i="13"/>
  <c r="G210" i="13"/>
  <c r="H198" i="13"/>
  <c r="E198" i="13"/>
  <c r="F174" i="13"/>
  <c r="C150" i="13"/>
  <c r="W134" i="4"/>
  <c r="T134" i="4"/>
  <c r="S134" i="4"/>
  <c r="X69" i="4"/>
  <c r="U69" i="4"/>
  <c r="X61" i="4"/>
  <c r="U61" i="4"/>
  <c r="X45" i="4"/>
  <c r="T45" i="4"/>
  <c r="U29" i="4"/>
  <c r="X29" i="4"/>
  <c r="X13" i="4"/>
  <c r="S13" i="4"/>
  <c r="V211" i="4"/>
  <c r="W198" i="4"/>
  <c r="S53" i="4"/>
  <c r="V61" i="4"/>
  <c r="X106" i="4"/>
  <c r="V146" i="4"/>
  <c r="U178" i="4"/>
  <c r="T93" i="4"/>
  <c r="S61" i="4"/>
  <c r="U57" i="4"/>
  <c r="V17" i="4"/>
  <c r="X134" i="4"/>
  <c r="V126" i="4"/>
  <c r="W162" i="4"/>
  <c r="V45" i="4"/>
  <c r="X81" i="4"/>
  <c r="U106" i="4"/>
  <c r="T130" i="4"/>
  <c r="T13" i="4"/>
  <c r="V41" i="4"/>
  <c r="U77" i="4"/>
  <c r="W9" i="4"/>
  <c r="V142" i="4"/>
  <c r="S110" i="4"/>
  <c r="V25" i="4"/>
  <c r="T89" i="4"/>
  <c r="U37" i="4"/>
  <c r="T114" i="4"/>
  <c r="U213" i="4"/>
  <c r="W213" i="4"/>
  <c r="V213" i="4"/>
  <c r="H210" i="13"/>
  <c r="W208" i="4"/>
  <c r="H202" i="13"/>
  <c r="T200" i="4"/>
  <c r="D202" i="13"/>
  <c r="W200" i="4"/>
  <c r="D194" i="13"/>
  <c r="H194" i="13"/>
  <c r="W192" i="4"/>
  <c r="H178" i="13"/>
  <c r="W176" i="4"/>
  <c r="D178" i="13"/>
  <c r="U176" i="4"/>
  <c r="H162" i="13"/>
  <c r="W160" i="4"/>
  <c r="U160" i="4"/>
  <c r="S160" i="4"/>
  <c r="V160" i="4"/>
  <c r="H154" i="13"/>
  <c r="X152" i="4"/>
  <c r="D146" i="13"/>
  <c r="T144" i="4"/>
  <c r="V144" i="4"/>
  <c r="S124" i="4"/>
  <c r="T124" i="4"/>
  <c r="D114" i="13"/>
  <c r="V112" i="4"/>
  <c r="T112" i="4"/>
  <c r="U91" i="4"/>
  <c r="T91" i="4"/>
  <c r="V91" i="4"/>
  <c r="T83" i="4"/>
  <c r="V83" i="4"/>
  <c r="U83" i="4"/>
  <c r="W75" i="4"/>
  <c r="T75" i="4"/>
  <c r="V75" i="4"/>
  <c r="V67" i="4"/>
  <c r="S67" i="4"/>
  <c r="W59" i="4"/>
  <c r="T59" i="4"/>
  <c r="S51" i="4"/>
  <c r="X51" i="4"/>
  <c r="U43" i="4"/>
  <c r="V43" i="4"/>
  <c r="W43" i="4"/>
  <c r="W27" i="4"/>
  <c r="V27" i="4"/>
  <c r="S27" i="4"/>
  <c r="X120" i="4"/>
  <c r="S63" i="4"/>
  <c r="V33" i="4"/>
  <c r="X160" i="4"/>
  <c r="V140" i="4"/>
  <c r="W100" i="4"/>
  <c r="W188" i="4"/>
  <c r="X65" i="4"/>
  <c r="U104" i="4"/>
  <c r="W112" i="4"/>
  <c r="S116" i="4"/>
  <c r="W128" i="4"/>
  <c r="V136" i="4"/>
  <c r="X140" i="4"/>
  <c r="X144" i="4"/>
  <c r="U148" i="4"/>
  <c r="U152" i="4"/>
  <c r="S156" i="4"/>
  <c r="T168" i="4"/>
  <c r="V172" i="4"/>
  <c r="T176" i="4"/>
  <c r="V180" i="4"/>
  <c r="T188" i="4"/>
  <c r="X192" i="4"/>
  <c r="X196" i="4"/>
  <c r="U200" i="4"/>
  <c r="S204" i="4"/>
  <c r="X208" i="4"/>
  <c r="S25" i="4"/>
  <c r="T41" i="4"/>
  <c r="X17" i="4"/>
  <c r="T29" i="4"/>
  <c r="S45" i="4"/>
  <c r="W85" i="4"/>
  <c r="V7" i="4"/>
  <c r="V11" i="4"/>
  <c r="U19" i="4"/>
  <c r="X27" i="4"/>
  <c r="S31" i="4"/>
  <c r="U39" i="4"/>
  <c r="S47" i="4"/>
  <c r="U51" i="4"/>
  <c r="U59" i="4"/>
  <c r="W67" i="4"/>
  <c r="X75" i="4"/>
  <c r="T79" i="4"/>
  <c r="X87" i="4"/>
  <c r="S91" i="4"/>
  <c r="V118" i="4"/>
  <c r="W150" i="4"/>
  <c r="T202" i="4"/>
  <c r="X9" i="4"/>
  <c r="W33" i="4"/>
  <c r="U172" i="4"/>
  <c r="T136" i="4"/>
  <c r="W196" i="4"/>
  <c r="V124" i="4"/>
  <c r="X188" i="4"/>
  <c r="T51" i="4"/>
  <c r="T71" i="4"/>
  <c r="D215" i="13"/>
  <c r="H211" i="13"/>
  <c r="D211" i="13"/>
  <c r="G201" i="13"/>
  <c r="E193" i="13"/>
  <c r="G177" i="13"/>
  <c r="H163" i="13"/>
  <c r="D153" i="13"/>
  <c r="D143" i="13"/>
  <c r="F142" i="13"/>
  <c r="F117" i="13"/>
  <c r="C209" i="13"/>
  <c r="E194" i="13"/>
  <c r="F190" i="13"/>
  <c r="H189" i="13"/>
  <c r="D185" i="13"/>
  <c r="E171" i="13"/>
  <c r="F135" i="13"/>
  <c r="C135" i="13"/>
  <c r="H107" i="13"/>
  <c r="T211" i="4"/>
  <c r="S211" i="4"/>
  <c r="X211" i="4"/>
  <c r="F213" i="13"/>
  <c r="D204" i="13"/>
  <c r="X202" i="4"/>
  <c r="H204" i="13"/>
  <c r="H200" i="13"/>
  <c r="D200" i="13"/>
  <c r="U198" i="4"/>
  <c r="H196" i="13"/>
  <c r="W194" i="4"/>
  <c r="T194" i="4"/>
  <c r="D196" i="13"/>
  <c r="H192" i="13"/>
  <c r="U190" i="4"/>
  <c r="W190" i="4"/>
  <c r="T190" i="4"/>
  <c r="D192" i="13"/>
  <c r="T186" i="4"/>
  <c r="V186" i="4"/>
  <c r="H188" i="13"/>
  <c r="D184" i="13"/>
  <c r="H184" i="13"/>
  <c r="S182" i="4"/>
  <c r="D180" i="13"/>
  <c r="S178" i="4"/>
  <c r="W178" i="4"/>
  <c r="H180" i="13"/>
  <c r="D176" i="13"/>
  <c r="H176" i="13"/>
  <c r="U174" i="4"/>
  <c r="S174" i="4"/>
  <c r="V174" i="4"/>
  <c r="D172" i="13"/>
  <c r="H172" i="13"/>
  <c r="W170" i="4"/>
  <c r="X170" i="4"/>
  <c r="D168" i="13"/>
  <c r="H168" i="13"/>
  <c r="W166" i="4"/>
  <c r="U166" i="4"/>
  <c r="S166" i="4"/>
  <c r="D164" i="13"/>
  <c r="T162" i="4"/>
  <c r="X162" i="4"/>
  <c r="H164" i="13"/>
  <c r="D160" i="13"/>
  <c r="H160" i="13"/>
  <c r="S158" i="4"/>
  <c r="V158" i="4"/>
  <c r="D156" i="13"/>
  <c r="U154" i="4"/>
  <c r="S154" i="4"/>
  <c r="D152" i="13"/>
  <c r="H152" i="13"/>
  <c r="X150" i="4"/>
  <c r="S150" i="4"/>
  <c r="T150" i="4"/>
  <c r="C148" i="13"/>
  <c r="H148" i="13"/>
  <c r="W146" i="4"/>
  <c r="D148" i="13"/>
  <c r="E144" i="13"/>
  <c r="H144" i="13"/>
  <c r="X142" i="4"/>
  <c r="C140" i="13"/>
  <c r="H140" i="13"/>
  <c r="F140" i="13"/>
  <c r="W138" i="4"/>
  <c r="S138" i="4"/>
  <c r="C132" i="13"/>
  <c r="H132" i="13"/>
  <c r="V130" i="4"/>
  <c r="S130" i="4"/>
  <c r="U126" i="4"/>
  <c r="T126" i="4"/>
  <c r="C124" i="13"/>
  <c r="F124" i="13"/>
  <c r="D124" i="13"/>
  <c r="X122" i="4"/>
  <c r="H124" i="13"/>
  <c r="G120" i="13"/>
  <c r="E120" i="13"/>
  <c r="X118" i="4"/>
  <c r="C116" i="13"/>
  <c r="D116" i="13"/>
  <c r="H116" i="13"/>
  <c r="F116" i="13"/>
  <c r="X114" i="4"/>
  <c r="S114" i="4"/>
  <c r="G112" i="13"/>
  <c r="E112" i="13"/>
  <c r="X110" i="4"/>
  <c r="C108" i="13"/>
  <c r="H108" i="13"/>
  <c r="F108" i="13"/>
  <c r="D108" i="13"/>
  <c r="W106" i="4"/>
  <c r="G104" i="13"/>
  <c r="E104" i="13"/>
  <c r="W102" i="4"/>
  <c r="E99" i="13"/>
  <c r="G99" i="13"/>
  <c r="C99" i="13"/>
  <c r="U97" i="4"/>
  <c r="S97" i="4"/>
  <c r="W97" i="4"/>
  <c r="D95" i="13"/>
  <c r="H95" i="13"/>
  <c r="F95" i="13"/>
  <c r="U93" i="4"/>
  <c r="E91" i="13"/>
  <c r="C91" i="13"/>
  <c r="G91" i="13"/>
  <c r="U89" i="4"/>
  <c r="V89" i="4"/>
  <c r="W89" i="4"/>
  <c r="H87" i="13"/>
  <c r="F87" i="13"/>
  <c r="D87" i="13"/>
  <c r="S85" i="4"/>
  <c r="V85" i="4"/>
  <c r="E83" i="13"/>
  <c r="C83" i="13"/>
  <c r="G83" i="13"/>
  <c r="U81" i="4"/>
  <c r="S81" i="4"/>
  <c r="D79" i="13"/>
  <c r="H79" i="13"/>
  <c r="F79" i="13"/>
  <c r="V77" i="4"/>
  <c r="W77" i="4"/>
  <c r="E75" i="13"/>
  <c r="C75" i="13"/>
  <c r="G75" i="13"/>
  <c r="S73" i="4"/>
  <c r="X73" i="4"/>
  <c r="H71" i="13"/>
  <c r="F71" i="13"/>
  <c r="D71" i="13"/>
  <c r="W69" i="4"/>
  <c r="E67" i="13"/>
  <c r="C67" i="13"/>
  <c r="G67" i="13"/>
  <c r="V65" i="4"/>
  <c r="W65" i="4"/>
  <c r="U65" i="4"/>
  <c r="D63" i="13"/>
  <c r="H63" i="13"/>
  <c r="F63" i="13"/>
  <c r="E59" i="13"/>
  <c r="C59" i="13"/>
  <c r="G59" i="13"/>
  <c r="W57" i="4"/>
  <c r="T57" i="4"/>
  <c r="X57" i="4"/>
  <c r="H55" i="13"/>
  <c r="F55" i="13"/>
  <c r="D55" i="13"/>
  <c r="V53" i="4"/>
  <c r="U53" i="4"/>
  <c r="T53" i="4"/>
  <c r="E51" i="13"/>
  <c r="G51" i="13"/>
  <c r="C51" i="13"/>
  <c r="S49" i="4"/>
  <c r="U49" i="4"/>
  <c r="F47" i="13"/>
  <c r="D47" i="13"/>
  <c r="H47" i="13"/>
  <c r="W45" i="4"/>
  <c r="U45" i="4"/>
  <c r="E43" i="13"/>
  <c r="G43" i="13"/>
  <c r="C43" i="13"/>
  <c r="W41" i="4"/>
  <c r="S41" i="4"/>
  <c r="H39" i="13"/>
  <c r="F39" i="13"/>
  <c r="D39" i="13"/>
  <c r="S37" i="4"/>
  <c r="E35" i="13"/>
  <c r="C35" i="13"/>
  <c r="G35" i="13"/>
  <c r="S33" i="4"/>
  <c r="X33" i="4"/>
  <c r="U33" i="4"/>
  <c r="F31" i="13"/>
  <c r="D31" i="13"/>
  <c r="H31" i="13"/>
  <c r="S29" i="4"/>
  <c r="V29" i="4"/>
  <c r="E27" i="13"/>
  <c r="G27" i="13"/>
  <c r="C27" i="13"/>
  <c r="T25" i="4"/>
  <c r="D23" i="13"/>
  <c r="H23" i="13"/>
  <c r="F23" i="13"/>
  <c r="V21" i="4"/>
  <c r="U21" i="4"/>
  <c r="W21" i="4"/>
  <c r="E19" i="13"/>
  <c r="C19" i="13"/>
  <c r="G19" i="13"/>
  <c r="T17" i="4"/>
  <c r="S17" i="4"/>
  <c r="H15" i="13"/>
  <c r="F15" i="13"/>
  <c r="D15" i="13"/>
  <c r="U13" i="4"/>
  <c r="V13" i="4"/>
  <c r="F200" i="13"/>
  <c r="H156" i="13"/>
  <c r="E156" i="13"/>
  <c r="X210" i="4"/>
  <c r="S210" i="4"/>
  <c r="D212" i="13"/>
  <c r="W174" i="4"/>
  <c r="V202" i="4"/>
  <c r="G192" i="13"/>
  <c r="U182" i="4"/>
  <c r="V114" i="4"/>
  <c r="U146" i="4"/>
  <c r="U170" i="4"/>
  <c r="U194" i="4"/>
  <c r="W110" i="4"/>
  <c r="U142" i="4"/>
  <c r="T182" i="4"/>
  <c r="H212" i="13"/>
  <c r="E212" i="13"/>
  <c r="C204" i="13"/>
  <c r="H208" i="13"/>
  <c r="U206" i="4"/>
  <c r="X206" i="4"/>
  <c r="D208" i="13"/>
  <c r="S194" i="4"/>
  <c r="W210" i="4"/>
  <c r="X182" i="4"/>
  <c r="V190" i="4"/>
  <c r="V198" i="4"/>
  <c r="T206" i="4"/>
  <c r="H216" i="13"/>
  <c r="X214" i="4"/>
  <c r="D216" i="13"/>
  <c r="D188" i="13"/>
  <c r="G160" i="13"/>
  <c r="E128" i="13"/>
  <c r="V122" i="4"/>
  <c r="V110" i="4"/>
  <c r="V138" i="4"/>
  <c r="S106" i="4"/>
  <c r="T122" i="4"/>
  <c r="X130" i="4"/>
  <c r="T138" i="4"/>
  <c r="T154" i="4"/>
  <c r="T178" i="4"/>
  <c r="W186" i="4"/>
  <c r="S206" i="4"/>
  <c r="U214" i="4"/>
  <c r="W182" i="4"/>
  <c r="T146" i="4"/>
  <c r="U211" i="4"/>
  <c r="X102" i="4"/>
  <c r="W118" i="4"/>
  <c r="W126" i="4"/>
  <c r="U134" i="4"/>
  <c r="W158" i="4"/>
  <c r="V166" i="4"/>
  <c r="T174" i="4"/>
  <c r="T198" i="4"/>
  <c r="U202" i="4"/>
  <c r="U210" i="4"/>
  <c r="X93" i="4"/>
  <c r="S186" i="4"/>
  <c r="S77" i="4"/>
  <c r="V93" i="4"/>
  <c r="X89" i="4"/>
  <c r="T106" i="4"/>
  <c r="U114" i="4"/>
  <c r="W122" i="4"/>
  <c r="W130" i="4"/>
  <c r="X138" i="4"/>
  <c r="V154" i="4"/>
  <c r="S162" i="4"/>
  <c r="V170" i="4"/>
  <c r="X178" i="4"/>
  <c r="X186" i="4"/>
  <c r="X194" i="4"/>
  <c r="V206" i="4"/>
  <c r="V214" i="4"/>
  <c r="T81" i="4"/>
  <c r="W53" i="4"/>
  <c r="S69" i="4"/>
  <c r="X77" i="4"/>
  <c r="T97" i="4"/>
  <c r="S118" i="4"/>
  <c r="T65" i="4"/>
  <c r="W81" i="4"/>
  <c r="U102" i="4"/>
  <c r="U110" i="4"/>
  <c r="U118" i="4"/>
  <c r="V134" i="4"/>
  <c r="T142" i="4"/>
  <c r="V150" i="4"/>
  <c r="T158" i="4"/>
  <c r="T166" i="4"/>
  <c r="X174" i="4"/>
  <c r="S190" i="4"/>
  <c r="S198" i="4"/>
  <c r="W202" i="4"/>
  <c r="T210" i="4"/>
  <c r="W49" i="4"/>
  <c r="W73" i="4"/>
  <c r="S93" i="4"/>
  <c r="U85" i="4"/>
  <c r="V69" i="4"/>
  <c r="V210" i="4"/>
  <c r="F204" i="13"/>
  <c r="C200" i="13"/>
  <c r="E145" i="13"/>
  <c r="D145" i="13"/>
  <c r="C145" i="13"/>
  <c r="D141" i="13"/>
  <c r="G141" i="13"/>
  <c r="E137" i="13"/>
  <c r="C137" i="13"/>
  <c r="F137" i="13"/>
  <c r="D133" i="13"/>
  <c r="G133" i="13"/>
  <c r="E129" i="13"/>
  <c r="C129" i="13"/>
  <c r="H129" i="13"/>
  <c r="E121" i="13"/>
  <c r="C121" i="13"/>
  <c r="F121" i="13"/>
  <c r="H121" i="13"/>
  <c r="D117" i="13"/>
  <c r="G117" i="13"/>
  <c r="E113" i="13"/>
  <c r="H113" i="13"/>
  <c r="C113" i="13"/>
  <c r="F113" i="13"/>
  <c r="D109" i="13"/>
  <c r="G109" i="13"/>
  <c r="E105" i="13"/>
  <c r="C105" i="13"/>
  <c r="F105" i="13"/>
  <c r="C100" i="13"/>
  <c r="D100" i="13"/>
  <c r="H100" i="13"/>
  <c r="F100" i="13"/>
  <c r="G96" i="13"/>
  <c r="E96" i="13"/>
  <c r="C92" i="13"/>
  <c r="F92" i="13"/>
  <c r="D92" i="13"/>
  <c r="H92" i="13"/>
  <c r="G88" i="13"/>
  <c r="E88" i="13"/>
  <c r="F84" i="13"/>
  <c r="C84" i="13"/>
  <c r="D84" i="13"/>
  <c r="H84" i="13"/>
  <c r="G80" i="13"/>
  <c r="E80" i="13"/>
  <c r="C76" i="13"/>
  <c r="H76" i="13"/>
  <c r="F76" i="13"/>
  <c r="D76" i="13"/>
  <c r="G72" i="13"/>
  <c r="E72" i="13"/>
  <c r="F68" i="13"/>
  <c r="D68" i="13"/>
  <c r="H68" i="13"/>
  <c r="C68" i="13"/>
  <c r="G64" i="13"/>
  <c r="E64" i="13"/>
  <c r="C60" i="13"/>
  <c r="H60" i="13"/>
  <c r="F60" i="13"/>
  <c r="D60" i="13"/>
  <c r="G56" i="13"/>
  <c r="E56" i="13"/>
  <c r="H52" i="13"/>
  <c r="C52" i="13"/>
  <c r="D52" i="13"/>
  <c r="F52" i="13"/>
  <c r="G48" i="13"/>
  <c r="E48" i="13"/>
  <c r="C44" i="13"/>
  <c r="D44" i="13"/>
  <c r="H44" i="13"/>
  <c r="F44" i="13"/>
  <c r="G40" i="13"/>
  <c r="E40" i="13"/>
  <c r="H36" i="13"/>
  <c r="F36" i="13"/>
  <c r="D36" i="13"/>
  <c r="C36" i="13"/>
  <c r="G32" i="13"/>
  <c r="E32" i="13"/>
  <c r="C28" i="13"/>
  <c r="D28" i="13"/>
  <c r="H28" i="13"/>
  <c r="F28" i="13"/>
  <c r="G24" i="13"/>
  <c r="E24" i="13"/>
  <c r="H20" i="13"/>
  <c r="F20" i="13"/>
  <c r="D20" i="13"/>
  <c r="C20" i="13"/>
  <c r="G16" i="13"/>
  <c r="E16" i="13"/>
  <c r="F12" i="13"/>
  <c r="C12" i="13"/>
  <c r="D12" i="13"/>
  <c r="H12" i="13"/>
  <c r="C8" i="13"/>
  <c r="G8" i="13"/>
  <c r="C10" i="13"/>
  <c r="C213" i="13"/>
  <c r="F212" i="13"/>
  <c r="C212" i="13"/>
  <c r="E211" i="13"/>
  <c r="D210" i="13"/>
  <c r="G209" i="13"/>
  <c r="D209" i="13"/>
  <c r="F208" i="13"/>
  <c r="C208" i="13"/>
  <c r="H206" i="13"/>
  <c r="E206" i="13"/>
  <c r="E202" i="13"/>
  <c r="H201" i="13"/>
  <c r="E201" i="13"/>
  <c r="G200" i="13"/>
  <c r="C199" i="13"/>
  <c r="F198" i="13"/>
  <c r="H197" i="13"/>
  <c r="E197" i="13"/>
  <c r="G195" i="13"/>
  <c r="G191" i="13"/>
  <c r="D191" i="13"/>
  <c r="G190" i="13"/>
  <c r="C190" i="13"/>
  <c r="E188" i="13"/>
  <c r="H187" i="13"/>
  <c r="D187" i="13"/>
  <c r="G184" i="13"/>
  <c r="E180" i="13"/>
  <c r="D177" i="13"/>
  <c r="C174" i="13"/>
  <c r="D170" i="13"/>
  <c r="G169" i="13"/>
  <c r="F166" i="13"/>
  <c r="E163" i="13"/>
  <c r="C159" i="13"/>
  <c r="H155" i="13"/>
  <c r="G152" i="13"/>
  <c r="D147" i="13"/>
  <c r="F146" i="13"/>
  <c r="C142" i="13"/>
  <c r="E141" i="13"/>
  <c r="F114" i="13"/>
  <c r="D97" i="13"/>
  <c r="H143" i="13"/>
  <c r="F143" i="13"/>
  <c r="C131" i="13"/>
  <c r="G131" i="13"/>
  <c r="G127" i="13"/>
  <c r="F127" i="13"/>
  <c r="E123" i="13"/>
  <c r="G123" i="13"/>
  <c r="C123" i="13"/>
  <c r="F123" i="13"/>
  <c r="H123" i="13"/>
  <c r="F119" i="13"/>
  <c r="D119" i="13"/>
  <c r="H119" i="13"/>
  <c r="E115" i="13"/>
  <c r="G115" i="13"/>
  <c r="H111" i="13"/>
  <c r="F111" i="13"/>
  <c r="D111" i="13"/>
  <c r="E107" i="13"/>
  <c r="C107" i="13"/>
  <c r="G107" i="13"/>
  <c r="F103" i="13"/>
  <c r="D103" i="13"/>
  <c r="H103" i="13"/>
  <c r="D98" i="13"/>
  <c r="F98" i="13"/>
  <c r="C94" i="13"/>
  <c r="G94" i="13"/>
  <c r="E94" i="13"/>
  <c r="H94" i="13"/>
  <c r="F90" i="13"/>
  <c r="D90" i="13"/>
  <c r="C86" i="13"/>
  <c r="G86" i="13"/>
  <c r="E86" i="13"/>
  <c r="H86" i="13"/>
  <c r="F82" i="13"/>
  <c r="D82" i="13"/>
  <c r="C78" i="13"/>
  <c r="G78" i="13"/>
  <c r="E78" i="13"/>
  <c r="H78" i="13"/>
  <c r="F74" i="13"/>
  <c r="D74" i="13"/>
  <c r="C70" i="13"/>
  <c r="G70" i="13"/>
  <c r="E70" i="13"/>
  <c r="H70" i="13"/>
  <c r="F66" i="13"/>
  <c r="D66" i="13"/>
  <c r="C62" i="13"/>
  <c r="E62" i="13"/>
  <c r="H62" i="13"/>
  <c r="G62" i="13"/>
  <c r="C54" i="13"/>
  <c r="G54" i="13"/>
  <c r="E54" i="13"/>
  <c r="H54" i="13"/>
  <c r="D50" i="13"/>
  <c r="F50" i="13"/>
  <c r="C46" i="13"/>
  <c r="E46" i="13"/>
  <c r="H46" i="13"/>
  <c r="G46" i="13"/>
  <c r="D42" i="13"/>
  <c r="F42" i="13"/>
  <c r="C38" i="13"/>
  <c r="G38" i="13"/>
  <c r="E38" i="13"/>
  <c r="H38" i="13"/>
  <c r="F34" i="13"/>
  <c r="D34" i="13"/>
  <c r="C30" i="13"/>
  <c r="G30" i="13"/>
  <c r="E30" i="13"/>
  <c r="H30" i="13"/>
  <c r="D26" i="13"/>
  <c r="F26" i="13"/>
  <c r="C22" i="13"/>
  <c r="G22" i="13"/>
  <c r="E22" i="13"/>
  <c r="H22" i="13"/>
  <c r="F18" i="13"/>
  <c r="D18" i="13"/>
  <c r="C14" i="13"/>
  <c r="G14" i="13"/>
  <c r="E14" i="13"/>
  <c r="H14" i="13"/>
  <c r="E8" i="13"/>
  <c r="H10" i="13"/>
  <c r="E10" i="13"/>
  <c r="G216" i="13"/>
  <c r="F215" i="13"/>
  <c r="C215" i="13"/>
  <c r="F214" i="13"/>
  <c r="H213" i="13"/>
  <c r="E213" i="13"/>
  <c r="G211" i="13"/>
  <c r="G207" i="13"/>
  <c r="D207" i="13"/>
  <c r="G206" i="13"/>
  <c r="C206" i="13"/>
  <c r="E204" i="13"/>
  <c r="H203" i="13"/>
  <c r="D203" i="13"/>
  <c r="G202" i="13"/>
  <c r="C201" i="13"/>
  <c r="C197" i="13"/>
  <c r="F196" i="13"/>
  <c r="C196" i="13"/>
  <c r="E195" i="13"/>
  <c r="G193" i="13"/>
  <c r="D193" i="13"/>
  <c r="F192" i="13"/>
  <c r="C192" i="13"/>
  <c r="H190" i="13"/>
  <c r="E190" i="13"/>
  <c r="D186" i="13"/>
  <c r="G185" i="13"/>
  <c r="F182" i="13"/>
  <c r="E179" i="13"/>
  <c r="C175" i="13"/>
  <c r="H171" i="13"/>
  <c r="G168" i="13"/>
  <c r="E164" i="13"/>
  <c r="D161" i="13"/>
  <c r="C158" i="13"/>
  <c r="D154" i="13"/>
  <c r="G153" i="13"/>
  <c r="F150" i="13"/>
  <c r="G143" i="13"/>
  <c r="C139" i="13"/>
  <c r="D58" i="13"/>
  <c r="U216" i="4"/>
  <c r="U205" i="4"/>
  <c r="D182" i="13"/>
  <c r="H182" i="13"/>
  <c r="D174" i="13"/>
  <c r="H174" i="13"/>
  <c r="D166" i="13"/>
  <c r="H166" i="13"/>
  <c r="D158" i="13"/>
  <c r="H158" i="13"/>
  <c r="D150" i="13"/>
  <c r="H150" i="13"/>
  <c r="G142" i="13"/>
  <c r="E142" i="13"/>
  <c r="E138" i="13"/>
  <c r="D138" i="13"/>
  <c r="G134" i="13"/>
  <c r="D134" i="13"/>
  <c r="F134" i="13"/>
  <c r="E134" i="13"/>
  <c r="F130" i="13"/>
  <c r="D130" i="13"/>
  <c r="G126" i="13"/>
  <c r="E126" i="13"/>
  <c r="H126" i="13"/>
  <c r="E122" i="13"/>
  <c r="D122" i="13"/>
  <c r="F122" i="13"/>
  <c r="C118" i="13"/>
  <c r="G118" i="13"/>
  <c r="E118" i="13"/>
  <c r="H118" i="13"/>
  <c r="C110" i="13"/>
  <c r="E110" i="13"/>
  <c r="H110" i="13"/>
  <c r="G110" i="13"/>
  <c r="F106" i="13"/>
  <c r="D106" i="13"/>
  <c r="C102" i="13"/>
  <c r="G102" i="13"/>
  <c r="E102" i="13"/>
  <c r="H102" i="13"/>
  <c r="E97" i="13"/>
  <c r="H97" i="13"/>
  <c r="C97" i="13"/>
  <c r="F97" i="13"/>
  <c r="D93" i="13"/>
  <c r="G93" i="13"/>
  <c r="H89" i="13"/>
  <c r="E89" i="13"/>
  <c r="C89" i="13"/>
  <c r="F89" i="13"/>
  <c r="D85" i="13"/>
  <c r="G85" i="13"/>
  <c r="E81" i="13"/>
  <c r="H81" i="13"/>
  <c r="C81" i="13"/>
  <c r="F81" i="13"/>
  <c r="D77" i="13"/>
  <c r="G77" i="13"/>
  <c r="E73" i="13"/>
  <c r="H73" i="13"/>
  <c r="C73" i="13"/>
  <c r="F73" i="13"/>
  <c r="D69" i="13"/>
  <c r="G69" i="13"/>
  <c r="E65" i="13"/>
  <c r="H65" i="13"/>
  <c r="C65" i="13"/>
  <c r="F65" i="13"/>
  <c r="D61" i="13"/>
  <c r="G61" i="13"/>
  <c r="H57" i="13"/>
  <c r="E57" i="13"/>
  <c r="C57" i="13"/>
  <c r="F57" i="13"/>
  <c r="D53" i="13"/>
  <c r="G53" i="13"/>
  <c r="E49" i="13"/>
  <c r="C49" i="13"/>
  <c r="F49" i="13"/>
  <c r="H49" i="13"/>
  <c r="D45" i="13"/>
  <c r="G45" i="13"/>
  <c r="H41" i="13"/>
  <c r="E41" i="13"/>
  <c r="C41" i="13"/>
  <c r="F41" i="13"/>
  <c r="D37" i="13"/>
  <c r="G37" i="13"/>
  <c r="E33" i="13"/>
  <c r="C33" i="13"/>
  <c r="F33" i="13"/>
  <c r="H33" i="13"/>
  <c r="D29" i="13"/>
  <c r="G29" i="13"/>
  <c r="H25" i="13"/>
  <c r="C25" i="13"/>
  <c r="F25" i="13"/>
  <c r="E25" i="13"/>
  <c r="D21" i="13"/>
  <c r="G21" i="13"/>
  <c r="H17" i="13"/>
  <c r="E17" i="13"/>
  <c r="C17" i="13"/>
  <c r="F17" i="13"/>
  <c r="D13" i="13"/>
  <c r="G13" i="13"/>
  <c r="F8" i="13"/>
  <c r="G10" i="13"/>
  <c r="D10" i="13"/>
  <c r="F216" i="13"/>
  <c r="C216" i="13"/>
  <c r="H214" i="13"/>
  <c r="E214" i="13"/>
  <c r="E210" i="13"/>
  <c r="H209" i="13"/>
  <c r="E209" i="13"/>
  <c r="G208" i="13"/>
  <c r="C207" i="13"/>
  <c r="F206" i="13"/>
  <c r="H205" i="13"/>
  <c r="E205" i="13"/>
  <c r="G203" i="13"/>
  <c r="G199" i="13"/>
  <c r="D199" i="13"/>
  <c r="G198" i="13"/>
  <c r="C198" i="13"/>
  <c r="E196" i="13"/>
  <c r="H195" i="13"/>
  <c r="D195" i="13"/>
  <c r="G194" i="13"/>
  <c r="C193" i="13"/>
  <c r="C189" i="13"/>
  <c r="F188" i="13"/>
  <c r="C188" i="13"/>
  <c r="E187" i="13"/>
  <c r="G186" i="13"/>
  <c r="C183" i="13"/>
  <c r="H179" i="13"/>
  <c r="G176" i="13"/>
  <c r="E172" i="13"/>
  <c r="D169" i="13"/>
  <c r="C166" i="13"/>
  <c r="D162" i="13"/>
  <c r="G161" i="13"/>
  <c r="F158" i="13"/>
  <c r="E155" i="13"/>
  <c r="C151" i="13"/>
  <c r="F145" i="13"/>
  <c r="C103" i="13"/>
  <c r="C90" i="13"/>
  <c r="C185" i="13"/>
  <c r="F184" i="13"/>
  <c r="C184" i="13"/>
  <c r="E182" i="13"/>
  <c r="H181" i="13"/>
  <c r="E181" i="13"/>
  <c r="G179" i="13"/>
  <c r="D179" i="13"/>
  <c r="G178" i="13"/>
  <c r="C177" i="13"/>
  <c r="F176" i="13"/>
  <c r="C176" i="13"/>
  <c r="E174" i="13"/>
  <c r="H173" i="13"/>
  <c r="E173" i="13"/>
  <c r="G171" i="13"/>
  <c r="D171" i="13"/>
  <c r="G170" i="13"/>
  <c r="C169" i="13"/>
  <c r="F168" i="13"/>
  <c r="C168" i="13"/>
  <c r="E166" i="13"/>
  <c r="H165" i="13"/>
  <c r="E165" i="13"/>
  <c r="G163" i="13"/>
  <c r="D163" i="13"/>
  <c r="G162" i="13"/>
  <c r="C161" i="13"/>
  <c r="F160" i="13"/>
  <c r="C160" i="13"/>
  <c r="E158" i="13"/>
  <c r="H157" i="13"/>
  <c r="E157" i="13"/>
  <c r="G155" i="13"/>
  <c r="D155" i="13"/>
  <c r="G154" i="13"/>
  <c r="C153" i="13"/>
  <c r="F152" i="13"/>
  <c r="C152" i="13"/>
  <c r="E150" i="13"/>
  <c r="H149" i="13"/>
  <c r="D149" i="13"/>
  <c r="G148" i="13"/>
  <c r="C147" i="13"/>
  <c r="C146" i="13"/>
  <c r="D144" i="13"/>
  <c r="C143" i="13"/>
  <c r="H141" i="13"/>
  <c r="G140" i="13"/>
  <c r="D140" i="13"/>
  <c r="G136" i="13"/>
  <c r="C136" i="13"/>
  <c r="F131" i="13"/>
  <c r="F129" i="13"/>
  <c r="C126" i="13"/>
  <c r="E125" i="13"/>
  <c r="D113" i="13"/>
  <c r="E108" i="13"/>
  <c r="E106" i="13"/>
  <c r="G97" i="13"/>
  <c r="H80" i="13"/>
  <c r="C66" i="13"/>
  <c r="E34" i="13"/>
  <c r="E11" i="13"/>
  <c r="C11" i="13"/>
  <c r="G11" i="13"/>
  <c r="D8" i="13"/>
  <c r="H8" i="13"/>
  <c r="F9" i="13"/>
  <c r="C9" i="13"/>
  <c r="E216" i="13"/>
  <c r="H215" i="13"/>
  <c r="E215" i="13"/>
  <c r="G213" i="13"/>
  <c r="D213" i="13"/>
  <c r="G212" i="13"/>
  <c r="C211" i="13"/>
  <c r="F210" i="13"/>
  <c r="C210" i="13"/>
  <c r="E208" i="13"/>
  <c r="H207" i="13"/>
  <c r="E207" i="13"/>
  <c r="G205" i="13"/>
  <c r="D205" i="13"/>
  <c r="G204" i="13"/>
  <c r="C203" i="13"/>
  <c r="F202" i="13"/>
  <c r="C202" i="13"/>
  <c r="E200" i="13"/>
  <c r="H199" i="13"/>
  <c r="E199" i="13"/>
  <c r="G197" i="13"/>
  <c r="D197" i="13"/>
  <c r="G196" i="13"/>
  <c r="C195" i="13"/>
  <c r="F194" i="13"/>
  <c r="C194" i="13"/>
  <c r="E192" i="13"/>
  <c r="H191" i="13"/>
  <c r="E191" i="13"/>
  <c r="G189" i="13"/>
  <c r="D189" i="13"/>
  <c r="G188" i="13"/>
  <c r="C187" i="13"/>
  <c r="F186" i="13"/>
  <c r="C186" i="13"/>
  <c r="E184" i="13"/>
  <c r="H183" i="13"/>
  <c r="E183" i="13"/>
  <c r="G181" i="13"/>
  <c r="D181" i="13"/>
  <c r="G180" i="13"/>
  <c r="C179" i="13"/>
  <c r="F178" i="13"/>
  <c r="C178" i="13"/>
  <c r="E176" i="13"/>
  <c r="H175" i="13"/>
  <c r="E175" i="13"/>
  <c r="G173" i="13"/>
  <c r="D173" i="13"/>
  <c r="G172" i="13"/>
  <c r="C171" i="13"/>
  <c r="F170" i="13"/>
  <c r="C170" i="13"/>
  <c r="E168" i="13"/>
  <c r="H167" i="13"/>
  <c r="E167" i="13"/>
  <c r="G165" i="13"/>
  <c r="D165" i="13"/>
  <c r="G164" i="13"/>
  <c r="C163" i="13"/>
  <c r="F162" i="13"/>
  <c r="C162" i="13"/>
  <c r="E160" i="13"/>
  <c r="H159" i="13"/>
  <c r="E159" i="13"/>
  <c r="G157" i="13"/>
  <c r="D157" i="13"/>
  <c r="G156" i="13"/>
  <c r="C155" i="13"/>
  <c r="F154" i="13"/>
  <c r="C154" i="13"/>
  <c r="E152" i="13"/>
  <c r="H151" i="13"/>
  <c r="E151" i="13"/>
  <c r="G149" i="13"/>
  <c r="G144" i="13"/>
  <c r="C144" i="13"/>
  <c r="C141" i="13"/>
  <c r="E139" i="13"/>
  <c r="H138" i="13"/>
  <c r="D137" i="13"/>
  <c r="G132" i="13"/>
  <c r="C130" i="13"/>
  <c r="F126" i="13"/>
  <c r="G122" i="13"/>
  <c r="F118" i="13"/>
  <c r="G113" i="13"/>
  <c r="G111" i="13"/>
  <c r="H106" i="13"/>
  <c r="D96" i="13"/>
  <c r="D94" i="13"/>
  <c r="F93" i="13"/>
  <c r="G87" i="13"/>
  <c r="G84" i="13"/>
  <c r="H72" i="13"/>
  <c r="H69" i="13"/>
  <c r="E186" i="13"/>
  <c r="H185" i="13"/>
  <c r="E185" i="13"/>
  <c r="G183" i="13"/>
  <c r="D183" i="13"/>
  <c r="G182" i="13"/>
  <c r="C181" i="13"/>
  <c r="F180" i="13"/>
  <c r="C180" i="13"/>
  <c r="E178" i="13"/>
  <c r="H177" i="13"/>
  <c r="E177" i="13"/>
  <c r="G175" i="13"/>
  <c r="D175" i="13"/>
  <c r="G174" i="13"/>
  <c r="C173" i="13"/>
  <c r="F172" i="13"/>
  <c r="C172" i="13"/>
  <c r="E170" i="13"/>
  <c r="H169" i="13"/>
  <c r="E169" i="13"/>
  <c r="G167" i="13"/>
  <c r="D167" i="13"/>
  <c r="G166" i="13"/>
  <c r="C165" i="13"/>
  <c r="F164" i="13"/>
  <c r="C164" i="13"/>
  <c r="E162" i="13"/>
  <c r="H161" i="13"/>
  <c r="E161" i="13"/>
  <c r="G159" i="13"/>
  <c r="D159" i="13"/>
  <c r="G158" i="13"/>
  <c r="C157" i="13"/>
  <c r="F156" i="13"/>
  <c r="C156" i="13"/>
  <c r="E154" i="13"/>
  <c r="H153" i="13"/>
  <c r="E153" i="13"/>
  <c r="E148" i="13"/>
  <c r="H147" i="13"/>
  <c r="E147" i="13"/>
  <c r="G146" i="13"/>
  <c r="G145" i="13"/>
  <c r="F144" i="13"/>
  <c r="E143" i="13"/>
  <c r="D142" i="13"/>
  <c r="F141" i="13"/>
  <c r="H139" i="13"/>
  <c r="G137" i="13"/>
  <c r="C127" i="13"/>
  <c r="D123" i="13"/>
  <c r="C119" i="13"/>
  <c r="C117" i="13"/>
  <c r="D112" i="13"/>
  <c r="F102" i="13"/>
  <c r="F91" i="13"/>
  <c r="G74" i="13"/>
  <c r="C40" i="13"/>
  <c r="F139" i="13"/>
  <c r="F136" i="13"/>
  <c r="H134" i="13"/>
  <c r="C134" i="13"/>
  <c r="F133" i="13"/>
  <c r="C133" i="13"/>
  <c r="F132" i="13"/>
  <c r="H131" i="13"/>
  <c r="E131" i="13"/>
  <c r="H130" i="13"/>
  <c r="E130" i="13"/>
  <c r="H128" i="13"/>
  <c r="H125" i="13"/>
  <c r="E124" i="13"/>
  <c r="H120" i="13"/>
  <c r="E119" i="13"/>
  <c r="H117" i="13"/>
  <c r="E117" i="13"/>
  <c r="F115" i="13"/>
  <c r="C114" i="13"/>
  <c r="F112" i="13"/>
  <c r="C112" i="13"/>
  <c r="D110" i="13"/>
  <c r="G108" i="13"/>
  <c r="D107" i="13"/>
  <c r="G106" i="13"/>
  <c r="H104" i="13"/>
  <c r="E103" i="13"/>
  <c r="F99" i="13"/>
  <c r="C98" i="13"/>
  <c r="F96" i="13"/>
  <c r="C96" i="13"/>
  <c r="C95" i="13"/>
  <c r="F94" i="13"/>
  <c r="E93" i="13"/>
  <c r="H88" i="13"/>
  <c r="D88" i="13"/>
  <c r="D86" i="13"/>
  <c r="F83" i="13"/>
  <c r="C80" i="13"/>
  <c r="D78" i="13"/>
  <c r="D75" i="13"/>
  <c r="E71" i="13"/>
  <c r="G58" i="13"/>
  <c r="D54" i="13"/>
  <c r="C45" i="13"/>
  <c r="D41" i="13"/>
  <c r="C31" i="13"/>
  <c r="C26" i="13"/>
  <c r="F11" i="13"/>
  <c r="C138" i="13"/>
  <c r="E136" i="13"/>
  <c r="E135" i="13"/>
  <c r="H133" i="13"/>
  <c r="E133" i="13"/>
  <c r="E132" i="13"/>
  <c r="D131" i="13"/>
  <c r="G130" i="13"/>
  <c r="D129" i="13"/>
  <c r="G128" i="13"/>
  <c r="D128" i="13"/>
  <c r="E127" i="13"/>
  <c r="G125" i="13"/>
  <c r="G124" i="13"/>
  <c r="G121" i="13"/>
  <c r="D121" i="13"/>
  <c r="D120" i="13"/>
  <c r="G119" i="13"/>
  <c r="E116" i="13"/>
  <c r="H115" i="13"/>
  <c r="H114" i="13"/>
  <c r="E114" i="13"/>
  <c r="C111" i="13"/>
  <c r="F110" i="13"/>
  <c r="F109" i="13"/>
  <c r="C109" i="13"/>
  <c r="G105" i="13"/>
  <c r="D105" i="13"/>
  <c r="D104" i="13"/>
  <c r="G103" i="13"/>
  <c r="E100" i="13"/>
  <c r="H99" i="13"/>
  <c r="H98" i="13"/>
  <c r="E98" i="13"/>
  <c r="H93" i="13"/>
  <c r="G92" i="13"/>
  <c r="D91" i="13"/>
  <c r="G90" i="13"/>
  <c r="G89" i="13"/>
  <c r="D89" i="13"/>
  <c r="C88" i="13"/>
  <c r="G82" i="13"/>
  <c r="F80" i="13"/>
  <c r="E79" i="13"/>
  <c r="G76" i="13"/>
  <c r="C64" i="13"/>
  <c r="D62" i="13"/>
  <c r="D59" i="13"/>
  <c r="G41" i="13"/>
  <c r="G36" i="13"/>
  <c r="E13" i="13"/>
  <c r="G151" i="13"/>
  <c r="D151" i="13"/>
  <c r="G150" i="13"/>
  <c r="C149" i="13"/>
  <c r="F148" i="13"/>
  <c r="F147" i="13"/>
  <c r="H146" i="13"/>
  <c r="E146" i="13"/>
  <c r="H145" i="13"/>
  <c r="H142" i="13"/>
  <c r="E140" i="13"/>
  <c r="D139" i="13"/>
  <c r="G138" i="13"/>
  <c r="H137" i="13"/>
  <c r="H136" i="13"/>
  <c r="D136" i="13"/>
  <c r="G135" i="13"/>
  <c r="D135" i="13"/>
  <c r="D132" i="13"/>
  <c r="G129" i="13"/>
  <c r="F128" i="13"/>
  <c r="C128" i="13"/>
  <c r="D127" i="13"/>
  <c r="D126" i="13"/>
  <c r="F125" i="13"/>
  <c r="C125" i="13"/>
  <c r="H122" i="13"/>
  <c r="C122" i="13"/>
  <c r="F120" i="13"/>
  <c r="C120" i="13"/>
  <c r="D118" i="13"/>
  <c r="G116" i="13"/>
  <c r="D115" i="13"/>
  <c r="G114" i="13"/>
  <c r="H112" i="13"/>
  <c r="E111" i="13"/>
  <c r="H109" i="13"/>
  <c r="E109" i="13"/>
  <c r="F107" i="13"/>
  <c r="C106" i="13"/>
  <c r="F104" i="13"/>
  <c r="C104" i="13"/>
  <c r="D102" i="13"/>
  <c r="G100" i="13"/>
  <c r="D99" i="13"/>
  <c r="G98" i="13"/>
  <c r="H96" i="13"/>
  <c r="E95" i="13"/>
  <c r="C93" i="13"/>
  <c r="F88" i="13"/>
  <c r="E87" i="13"/>
  <c r="H85" i="13"/>
  <c r="E85" i="13"/>
  <c r="D83" i="13"/>
  <c r="C82" i="13"/>
  <c r="E69" i="13"/>
  <c r="F67" i="13"/>
  <c r="F64" i="13"/>
  <c r="G60" i="13"/>
  <c r="G49" i="13"/>
  <c r="E47" i="13"/>
  <c r="E29" i="13"/>
  <c r="E84" i="13"/>
  <c r="H83" i="13"/>
  <c r="H82" i="13"/>
  <c r="E82" i="13"/>
  <c r="C79" i="13"/>
  <c r="F78" i="13"/>
  <c r="F77" i="13"/>
  <c r="C77" i="13"/>
  <c r="G73" i="13"/>
  <c r="D73" i="13"/>
  <c r="D72" i="13"/>
  <c r="G71" i="13"/>
  <c r="E68" i="13"/>
  <c r="H67" i="13"/>
  <c r="H66" i="13"/>
  <c r="E66" i="13"/>
  <c r="C63" i="13"/>
  <c r="F62" i="13"/>
  <c r="F61" i="13"/>
  <c r="C61" i="13"/>
  <c r="G57" i="13"/>
  <c r="D57" i="13"/>
  <c r="D56" i="13"/>
  <c r="G55" i="13"/>
  <c r="F53" i="13"/>
  <c r="C53" i="13"/>
  <c r="H48" i="13"/>
  <c r="F45" i="13"/>
  <c r="F40" i="13"/>
  <c r="D38" i="13"/>
  <c r="H34" i="13"/>
  <c r="H29" i="13"/>
  <c r="F27" i="13"/>
  <c r="G18" i="13"/>
  <c r="H16" i="13"/>
  <c r="H13" i="13"/>
  <c r="H77" i="13"/>
  <c r="E77" i="13"/>
  <c r="F75" i="13"/>
  <c r="C74" i="13"/>
  <c r="F72" i="13"/>
  <c r="C72" i="13"/>
  <c r="D70" i="13"/>
  <c r="G68" i="13"/>
  <c r="D67" i="13"/>
  <c r="G66" i="13"/>
  <c r="H64" i="13"/>
  <c r="E63" i="13"/>
  <c r="H61" i="13"/>
  <c r="E61" i="13"/>
  <c r="F59" i="13"/>
  <c r="C58" i="13"/>
  <c r="F56" i="13"/>
  <c r="C56" i="13"/>
  <c r="F54" i="13"/>
  <c r="E52" i="13"/>
  <c r="H51" i="13"/>
  <c r="H50" i="13"/>
  <c r="E50" i="13"/>
  <c r="C47" i="13"/>
  <c r="F46" i="13"/>
  <c r="E45" i="13"/>
  <c r="C42" i="13"/>
  <c r="G39" i="13"/>
  <c r="E36" i="13"/>
  <c r="H35" i="13"/>
  <c r="G34" i="13"/>
  <c r="E31" i="13"/>
  <c r="C29" i="13"/>
  <c r="G25" i="13"/>
  <c r="C24" i="13"/>
  <c r="D22" i="13"/>
  <c r="D19" i="13"/>
  <c r="E15" i="13"/>
  <c r="G95" i="13"/>
  <c r="E92" i="13"/>
  <c r="H91" i="13"/>
  <c r="H90" i="13"/>
  <c r="E90" i="13"/>
  <c r="C87" i="13"/>
  <c r="F86" i="13"/>
  <c r="F85" i="13"/>
  <c r="C85" i="13"/>
  <c r="G81" i="13"/>
  <c r="D81" i="13"/>
  <c r="D80" i="13"/>
  <c r="G79" i="13"/>
  <c r="E76" i="13"/>
  <c r="H75" i="13"/>
  <c r="H74" i="13"/>
  <c r="E74" i="13"/>
  <c r="C71" i="13"/>
  <c r="F70" i="13"/>
  <c r="F69" i="13"/>
  <c r="C69" i="13"/>
  <c r="G65" i="13"/>
  <c r="D65" i="13"/>
  <c r="D64" i="13"/>
  <c r="G63" i="13"/>
  <c r="E60" i="13"/>
  <c r="H59" i="13"/>
  <c r="H58" i="13"/>
  <c r="E58" i="13"/>
  <c r="C55" i="13"/>
  <c r="G52" i="13"/>
  <c r="D51" i="13"/>
  <c r="G50" i="13"/>
  <c r="D49" i="13"/>
  <c r="H45" i="13"/>
  <c r="F43" i="13"/>
  <c r="D40" i="13"/>
  <c r="D35" i="13"/>
  <c r="H32" i="13"/>
  <c r="F29" i="13"/>
  <c r="F24" i="13"/>
  <c r="G20" i="13"/>
  <c r="D48" i="13"/>
  <c r="G47" i="13"/>
  <c r="E44" i="13"/>
  <c r="H43" i="13"/>
  <c r="H42" i="13"/>
  <c r="E42" i="13"/>
  <c r="C39" i="13"/>
  <c r="F38" i="13"/>
  <c r="F37" i="13"/>
  <c r="C37" i="13"/>
  <c r="G33" i="13"/>
  <c r="D33" i="13"/>
  <c r="D32" i="13"/>
  <c r="G31" i="13"/>
  <c r="E28" i="13"/>
  <c r="H27" i="13"/>
  <c r="H26" i="13"/>
  <c r="E26" i="13"/>
  <c r="C23" i="13"/>
  <c r="F22" i="13"/>
  <c r="F21" i="13"/>
  <c r="C21" i="13"/>
  <c r="G17" i="13"/>
  <c r="D17" i="13"/>
  <c r="D16" i="13"/>
  <c r="G15" i="13"/>
  <c r="E12" i="13"/>
  <c r="H11" i="13"/>
  <c r="H56" i="13"/>
  <c r="E55" i="13"/>
  <c r="H53" i="13"/>
  <c r="E53" i="13"/>
  <c r="F51" i="13"/>
  <c r="C50" i="13"/>
  <c r="F48" i="13"/>
  <c r="C48" i="13"/>
  <c r="D46" i="13"/>
  <c r="G44" i="13"/>
  <c r="D43" i="13"/>
  <c r="G42" i="13"/>
  <c r="H40" i="13"/>
  <c r="E39" i="13"/>
  <c r="H37" i="13"/>
  <c r="E37" i="13"/>
  <c r="F35" i="13"/>
  <c r="C34" i="13"/>
  <c r="F32" i="13"/>
  <c r="C32" i="13"/>
  <c r="D30" i="13"/>
  <c r="G28" i="13"/>
  <c r="D27" i="13"/>
  <c r="G26" i="13"/>
  <c r="H24" i="13"/>
  <c r="E23" i="13"/>
  <c r="H21" i="13"/>
  <c r="E21" i="13"/>
  <c r="F19" i="13"/>
  <c r="C18" i="13"/>
  <c r="F16" i="13"/>
  <c r="C16" i="13"/>
  <c r="D14" i="13"/>
  <c r="G12" i="13"/>
  <c r="D11" i="13"/>
  <c r="D25" i="13"/>
  <c r="D24" i="13"/>
  <c r="G23" i="13"/>
  <c r="E20" i="13"/>
  <c r="H19" i="13"/>
  <c r="H18" i="13"/>
  <c r="E18" i="13"/>
  <c r="C15" i="13"/>
  <c r="F14" i="13"/>
  <c r="F13" i="13"/>
  <c r="C13" i="13"/>
  <c r="O3" i="19"/>
  <c r="V216" i="4" l="1"/>
  <c r="X216" i="4"/>
  <c r="W216" i="4"/>
  <c r="S216" i="4"/>
  <c r="FC2" i="13"/>
  <c r="CE5" i="13"/>
  <c r="GO2" i="13"/>
  <c r="AA6" i="13"/>
  <c r="CR2" i="13"/>
  <c r="DW6" i="13"/>
  <c r="FA3" i="13"/>
  <c r="CU3" i="13"/>
  <c r="O5" i="13"/>
  <c r="EZ2" i="13"/>
  <c r="HA6" i="13"/>
  <c r="FQ2" i="13"/>
  <c r="Q2" i="13"/>
  <c r="AQ5" i="13"/>
  <c r="O3" i="13"/>
  <c r="AN4" i="13"/>
  <c r="GA5" i="13"/>
  <c r="FK2" i="13"/>
  <c r="EQ2" i="13"/>
  <c r="BU2" i="13"/>
  <c r="BM6" i="13"/>
  <c r="GE2" i="13"/>
  <c r="EQ5" i="13"/>
  <c r="ED4" i="13"/>
  <c r="GO6" i="13"/>
  <c r="AX6" i="13"/>
  <c r="CZ6" i="13"/>
  <c r="HH2" i="13"/>
  <c r="DJ2" i="13"/>
  <c r="GY2" i="13"/>
  <c r="EX5" i="13"/>
  <c r="S5" i="13"/>
  <c r="EY4" i="13"/>
  <c r="K5" i="13"/>
  <c r="FA6" i="13"/>
  <c r="CJ3" i="13"/>
  <c r="DA4" i="13"/>
  <c r="GC6" i="13"/>
  <c r="M6" i="13"/>
  <c r="GE6" i="13"/>
  <c r="HK2" i="13"/>
  <c r="EF2" i="13"/>
  <c r="S2" i="13"/>
  <c r="EU2" i="13"/>
  <c r="BQ2" i="13"/>
  <c r="W3" i="13"/>
  <c r="FY5" i="13"/>
  <c r="EP5" i="13"/>
  <c r="FF4" i="13"/>
  <c r="DQ3" i="13"/>
  <c r="CE4" i="13"/>
  <c r="AK6" i="13"/>
  <c r="EW4" i="13"/>
  <c r="BI6" i="13"/>
  <c r="CU2" i="13"/>
  <c r="CO2" i="13"/>
  <c r="BG3" i="13"/>
  <c r="BA4" i="13"/>
  <c r="EH3" i="13"/>
  <c r="EN5" i="13"/>
  <c r="HI2" i="13"/>
  <c r="L6" i="13"/>
  <c r="BR6" i="13"/>
  <c r="FY6" i="13"/>
  <c r="DC6" i="13"/>
  <c r="FF2" i="13"/>
  <c r="AN2" i="13"/>
  <c r="GX2" i="13"/>
  <c r="GZ2" i="13"/>
  <c r="FJ2" i="13"/>
  <c r="GK2" i="13"/>
  <c r="BR3" i="13"/>
  <c r="GU5" i="13"/>
  <c r="U5" i="13"/>
  <c r="FQ5" i="13"/>
  <c r="HD2" i="13"/>
  <c r="GJ6" i="13"/>
  <c r="GS6" i="13"/>
  <c r="AL6" i="13"/>
  <c r="R6" i="13"/>
  <c r="FD6" i="13"/>
  <c r="BT6" i="13"/>
  <c r="CM6" i="13"/>
  <c r="FR2" i="13"/>
  <c r="CT2" i="13"/>
  <c r="GR2" i="13"/>
  <c r="X2" i="13"/>
  <c r="BI2" i="13"/>
  <c r="EL2" i="13"/>
  <c r="CD2" i="13"/>
  <c r="FT2" i="13"/>
  <c r="FI2" i="13"/>
  <c r="AL2" i="13"/>
  <c r="CA2" i="13"/>
  <c r="DY2" i="13"/>
  <c r="AI3" i="13"/>
  <c r="N5" i="13"/>
  <c r="CY5" i="13"/>
  <c r="DM5" i="13"/>
  <c r="EF5" i="13"/>
  <c r="CD5" i="13"/>
  <c r="EJ5" i="13"/>
  <c r="AD5" i="13"/>
  <c r="AV4" i="13"/>
  <c r="CI4" i="13"/>
  <c r="FM2" i="13"/>
  <c r="BR5" i="13"/>
  <c r="FH3" i="13"/>
  <c r="BJ3" i="13"/>
  <c r="CQ6" i="13"/>
  <c r="BF6" i="13"/>
  <c r="DN3" i="13"/>
  <c r="BT3" i="13"/>
  <c r="AF3" i="13"/>
  <c r="GT3" i="13"/>
  <c r="EK3" i="13"/>
  <c r="GE3" i="13"/>
  <c r="DI3" i="13"/>
  <c r="DX3" i="13"/>
  <c r="BV3" i="13"/>
  <c r="AR3" i="13"/>
  <c r="DP3" i="13"/>
  <c r="BS3" i="13"/>
  <c r="EU3" i="13"/>
  <c r="CM3" i="13"/>
  <c r="BO3" i="13"/>
  <c r="EQ3" i="13"/>
  <c r="V3" i="13"/>
  <c r="GP3" i="13"/>
  <c r="BI3" i="13"/>
  <c r="N3" i="13"/>
  <c r="GA3" i="13"/>
  <c r="DA3" i="13"/>
  <c r="DH3" i="13"/>
  <c r="BN3" i="13"/>
  <c r="AJ3" i="13"/>
  <c r="CZ3" i="13"/>
  <c r="EP3" i="13"/>
  <c r="FP3" i="13"/>
  <c r="CI3" i="13"/>
  <c r="AA3" i="13"/>
  <c r="DS3" i="13"/>
  <c r="CE3" i="13"/>
  <c r="FG3" i="13"/>
  <c r="BB3" i="13"/>
  <c r="DN5" i="13"/>
  <c r="GF5" i="13"/>
  <c r="DI5" i="13"/>
  <c r="AO5" i="13"/>
  <c r="CP5" i="13"/>
  <c r="EM5" i="13"/>
  <c r="DX5" i="13"/>
  <c r="M5" i="13"/>
  <c r="GV5" i="13"/>
  <c r="AS5" i="13"/>
  <c r="DU5" i="13"/>
  <c r="R5" i="13"/>
  <c r="CT5" i="13"/>
  <c r="FV5" i="13"/>
  <c r="DO5" i="13"/>
  <c r="GM5" i="13"/>
  <c r="FL5" i="13"/>
  <c r="CF5" i="13"/>
  <c r="AA5" i="13"/>
  <c r="BA5" i="13"/>
  <c r="ES5" i="13"/>
  <c r="Z5" i="13"/>
  <c r="DB5" i="13"/>
  <c r="GT5" i="13"/>
  <c r="EE5" i="13"/>
  <c r="X5" i="13"/>
  <c r="HH5" i="13"/>
  <c r="CV5" i="13"/>
  <c r="BG5" i="13"/>
  <c r="Q5" i="13"/>
  <c r="FE5" i="13"/>
  <c r="FJ5" i="13"/>
  <c r="DA5" i="13"/>
  <c r="FB5" i="13"/>
  <c r="BO5" i="13"/>
  <c r="FD5" i="13"/>
  <c r="BX5" i="13"/>
  <c r="L5" i="13"/>
  <c r="BI5" i="13"/>
  <c r="FA5" i="13"/>
  <c r="AH5" i="13"/>
  <c r="DJ5" i="13"/>
  <c r="HB5" i="13"/>
  <c r="EU5" i="13"/>
  <c r="AN5" i="13"/>
  <c r="AI5" i="13"/>
  <c r="DL5" i="13"/>
  <c r="DC5" i="13"/>
  <c r="CG5" i="13"/>
  <c r="FI5" i="13"/>
  <c r="AP5" i="13"/>
  <c r="EH5" i="13"/>
  <c r="HJ5" i="13"/>
  <c r="FK5" i="13"/>
  <c r="CJ5" i="13"/>
  <c r="CU5" i="13"/>
  <c r="EB5" i="13"/>
  <c r="HK5" i="13"/>
  <c r="GP6" i="13"/>
  <c r="HK6" i="13"/>
  <c r="ED6" i="13"/>
  <c r="GG6" i="13"/>
  <c r="DJ6" i="13"/>
  <c r="GL6" i="13"/>
  <c r="HH6" i="13"/>
  <c r="DY6" i="13"/>
  <c r="EF6" i="13"/>
  <c r="BD6" i="13"/>
  <c r="EY6" i="13"/>
  <c r="BG6" i="13"/>
  <c r="ET2" i="13"/>
  <c r="DF2" i="13"/>
  <c r="AA2" i="13"/>
  <c r="BN2" i="13"/>
  <c r="CY2" i="13"/>
  <c r="FL2" i="13"/>
  <c r="CJ2" i="13"/>
  <c r="R2" i="13"/>
  <c r="DU2" i="13"/>
  <c r="AS2" i="13"/>
  <c r="DN2" i="13"/>
  <c r="GM2" i="13"/>
  <c r="HB2" i="13"/>
  <c r="AX2" i="13"/>
  <c r="BC2" i="13"/>
  <c r="FD2" i="13"/>
  <c r="AF2" i="13"/>
  <c r="EC2" i="13"/>
  <c r="AK2" i="13"/>
  <c r="GH2" i="13"/>
  <c r="GT2" i="13"/>
  <c r="AU2" i="13"/>
  <c r="BH2" i="13"/>
  <c r="DI2" i="13"/>
  <c r="GM3" i="13"/>
  <c r="S3" i="13"/>
  <c r="CY3" i="13"/>
  <c r="GN5" i="13"/>
  <c r="DP5" i="13"/>
  <c r="AM5" i="13"/>
  <c r="BV5" i="13"/>
  <c r="CW5" i="13"/>
  <c r="ER5" i="13"/>
  <c r="CZ5" i="13"/>
  <c r="W5" i="13"/>
  <c r="AX5" i="13"/>
  <c r="CO5" i="13"/>
  <c r="DD5" i="13"/>
  <c r="FO5" i="13"/>
  <c r="FM5" i="13"/>
  <c r="BC4" i="13"/>
  <c r="EK4" i="13"/>
  <c r="HK4" i="13"/>
  <c r="BV4" i="13"/>
  <c r="CV4" i="13"/>
  <c r="BW5" i="13"/>
  <c r="EN3" i="13"/>
  <c r="GI3" i="13"/>
  <c r="GX3" i="13"/>
  <c r="EZ3" i="13"/>
  <c r="GZ4" i="13"/>
  <c r="DM6" i="13"/>
  <c r="EM6" i="13"/>
  <c r="DT6" i="13"/>
  <c r="HK3" i="13"/>
  <c r="FT5" i="13"/>
  <c r="DQ2" i="13"/>
  <c r="DL2" i="13"/>
  <c r="CQ2" i="13"/>
  <c r="GU2" i="13"/>
  <c r="BM2" i="13"/>
  <c r="EO2" i="13"/>
  <c r="AB2" i="13"/>
  <c r="DD2" i="13"/>
  <c r="GF2" i="13"/>
  <c r="EM2" i="13"/>
  <c r="DB2" i="13"/>
  <c r="DC2" i="13"/>
  <c r="DR2" i="13"/>
  <c r="CP2" i="13"/>
  <c r="CC2" i="13"/>
  <c r="FU2" i="13"/>
  <c r="AR2" i="13"/>
  <c r="DT2" i="13"/>
  <c r="HL2" i="13"/>
  <c r="FS2" i="13"/>
  <c r="EH2" i="13"/>
  <c r="L2" i="13"/>
  <c r="FG2" i="13"/>
  <c r="EA2" i="13"/>
  <c r="CW2" i="13"/>
  <c r="FY2" i="13"/>
  <c r="AV2" i="13"/>
  <c r="EN2" i="13"/>
  <c r="AF6" i="13"/>
  <c r="AP6" i="13"/>
  <c r="AU6" i="13"/>
  <c r="DI6" i="13"/>
  <c r="FB6" i="13"/>
  <c r="AV6" i="13"/>
  <c r="BV6" i="13"/>
  <c r="BL6" i="13"/>
  <c r="HG6" i="13"/>
  <c r="DL6" i="13"/>
  <c r="EC6" i="13"/>
  <c r="EA6" i="13"/>
  <c r="EX6" i="13"/>
  <c r="CG6" i="13"/>
  <c r="EB6" i="13"/>
  <c r="GX6" i="13"/>
  <c r="DB6" i="13"/>
  <c r="DD6" i="13"/>
  <c r="FH6" i="13"/>
  <c r="EP6" i="13"/>
  <c r="FJ6" i="13"/>
  <c r="AG6" i="13"/>
  <c r="FO6" i="13"/>
  <c r="HF2" i="13"/>
  <c r="EY2" i="13"/>
  <c r="EE2" i="13"/>
  <c r="CZ2" i="13"/>
  <c r="FA2" i="13"/>
  <c r="FZ2" i="13"/>
  <c r="BG2" i="13"/>
  <c r="DO2" i="13"/>
  <c r="CB2" i="13"/>
  <c r="BA2" i="13"/>
  <c r="AQ2" i="13"/>
  <c r="CN2" i="13"/>
  <c r="HC3" i="13"/>
  <c r="EE3" i="13"/>
  <c r="EV5" i="13"/>
  <c r="CL5" i="13"/>
  <c r="HD5" i="13"/>
  <c r="BC5" i="13"/>
  <c r="DE5" i="13"/>
  <c r="CR5" i="13"/>
  <c r="FZ4" i="13"/>
  <c r="EL4" i="13"/>
  <c r="FH4" i="13"/>
  <c r="HB3" i="13"/>
  <c r="EG6" i="13"/>
  <c r="ET6" i="13"/>
  <c r="AM6" i="13"/>
  <c r="FU4" i="13"/>
  <c r="FS4" i="13"/>
  <c r="EM4" i="13"/>
  <c r="W4" i="13"/>
  <c r="DY4" i="13"/>
  <c r="EA4" i="13"/>
  <c r="GW4" i="13"/>
  <c r="BI4" i="13"/>
  <c r="FL4" i="13"/>
  <c r="HL4" i="13"/>
  <c r="EE4" i="13"/>
  <c r="DH4" i="13"/>
  <c r="FB4" i="13"/>
  <c r="DR4" i="13"/>
  <c r="GS4" i="13"/>
  <c r="AS4" i="13"/>
  <c r="AJ4" i="13"/>
  <c r="HG4" i="13"/>
  <c r="EP4" i="13"/>
  <c r="EC4" i="13"/>
  <c r="EI4" i="13"/>
  <c r="HE4" i="13"/>
  <c r="BU4" i="13"/>
  <c r="AA4" i="13"/>
  <c r="AE4" i="13"/>
  <c r="GC4" i="13"/>
  <c r="V4" i="13"/>
  <c r="EK6" i="13"/>
  <c r="GU6" i="13"/>
  <c r="CX6" i="13"/>
  <c r="DE6" i="13"/>
  <c r="CD6" i="13"/>
  <c r="CW6" i="13"/>
  <c r="GR6" i="13"/>
  <c r="CS6" i="13"/>
  <c r="DP6" i="13"/>
  <c r="AN6" i="13"/>
  <c r="DS6" i="13"/>
  <c r="AQ6" i="13"/>
  <c r="CH2" i="13"/>
  <c r="CE2" i="13"/>
  <c r="GL2" i="13"/>
  <c r="AH2" i="13"/>
  <c r="AM2" i="13"/>
  <c r="EV2" i="13"/>
  <c r="BT2" i="13"/>
  <c r="GG2" i="13"/>
  <c r="DE2" i="13"/>
  <c r="AC2" i="13"/>
  <c r="HC2" i="13"/>
  <c r="M2" i="13"/>
  <c r="FV2" i="13"/>
  <c r="GA2" i="13"/>
  <c r="W2" i="13"/>
  <c r="DH2" i="13"/>
  <c r="P2" i="13"/>
  <c r="DM2" i="13"/>
  <c r="K2" i="13"/>
  <c r="BJ2" i="13"/>
  <c r="BV2" i="13"/>
  <c r="FP2" i="13"/>
  <c r="HA2" i="13"/>
  <c r="AW2" i="13"/>
  <c r="CH3" i="13"/>
  <c r="EA3" i="13"/>
  <c r="BW3" i="13"/>
  <c r="AM3" i="13"/>
  <c r="BP5" i="13"/>
  <c r="EY5" i="13"/>
  <c r="FN5" i="13"/>
  <c r="HE5" i="13"/>
  <c r="AK5" i="13"/>
  <c r="T5" i="13"/>
  <c r="CM5" i="13"/>
  <c r="FF5" i="13"/>
  <c r="GG5" i="13"/>
  <c r="AC5" i="13"/>
  <c r="DS5" i="13"/>
  <c r="DG5" i="13"/>
  <c r="AD4" i="13"/>
  <c r="CL4" i="13"/>
  <c r="CZ4" i="13"/>
  <c r="HH4" i="13"/>
  <c r="BE4" i="13"/>
  <c r="DX6" i="13"/>
  <c r="BO2" i="13"/>
  <c r="HF5" i="13"/>
  <c r="FQ3" i="13"/>
  <c r="AE3" i="13"/>
  <c r="EL3" i="13"/>
  <c r="AB3" i="13"/>
  <c r="EZ4" i="13"/>
  <c r="BA6" i="13"/>
  <c r="FR6" i="13"/>
  <c r="BC6" i="13"/>
  <c r="AJ6" i="13"/>
  <c r="DA6" i="13"/>
  <c r="FE3" i="13"/>
  <c r="GP2" i="13"/>
  <c r="CV2" i="13"/>
  <c r="BM3" i="13"/>
  <c r="T3" i="13"/>
  <c r="HD3" i="13"/>
  <c r="FJ3" i="13"/>
  <c r="DW3" i="13"/>
  <c r="R3" i="13"/>
  <c r="DB3" i="13"/>
  <c r="FN3" i="13"/>
  <c r="AO3" i="13"/>
  <c r="FM3" i="13"/>
  <c r="CN3" i="13"/>
  <c r="HL3" i="13"/>
  <c r="FI3" i="13"/>
  <c r="BA3" i="13"/>
  <c r="HH3" i="13"/>
  <c r="EI3" i="13"/>
  <c r="Z3" i="13"/>
  <c r="DF3" i="13"/>
  <c r="FR3" i="13"/>
  <c r="AW3" i="13"/>
  <c r="FU3" i="13"/>
  <c r="CV3" i="13"/>
  <c r="AC3" i="13"/>
  <c r="GO3" i="13"/>
  <c r="DM3" i="13"/>
  <c r="L3" i="13"/>
  <c r="EM3" i="13"/>
  <c r="AD3" i="13"/>
  <c r="DJ3" i="13"/>
  <c r="FV3" i="13"/>
  <c r="BE3" i="13"/>
  <c r="GC3" i="13"/>
  <c r="DD3" i="13"/>
  <c r="AS3" i="13"/>
  <c r="P3" i="13"/>
  <c r="ES3" i="13"/>
  <c r="U3" i="13"/>
  <c r="BC3" i="13"/>
  <c r="DO3" i="13"/>
  <c r="AQ3" i="13"/>
  <c r="DC3" i="13"/>
  <c r="AY3" i="13"/>
  <c r="DK3" i="13"/>
  <c r="FW3" i="13"/>
  <c r="AL3" i="13"/>
  <c r="CX3" i="13"/>
  <c r="CR3" i="13"/>
  <c r="CS3" i="13"/>
  <c r="FS3" i="13"/>
  <c r="BQ3" i="13"/>
  <c r="HE3" i="13"/>
  <c r="FZ3" i="13"/>
  <c r="GR3" i="13"/>
  <c r="CF3" i="13"/>
  <c r="CT3" i="13"/>
  <c r="FC3" i="13"/>
  <c r="AP3" i="13"/>
  <c r="DR3" i="13"/>
  <c r="GD3" i="13"/>
  <c r="BU3" i="13"/>
  <c r="GS3" i="13"/>
  <c r="DT3" i="13"/>
  <c r="BY3" i="13"/>
  <c r="AV3" i="13"/>
  <c r="X3" i="13"/>
  <c r="CG3" i="13"/>
  <c r="FK3" i="13"/>
  <c r="AT3" i="13"/>
  <c r="DV3" i="13"/>
  <c r="GH3" i="13"/>
  <c r="CC3" i="13"/>
  <c r="HA3" i="13"/>
  <c r="EB3" i="13"/>
  <c r="CO3" i="13"/>
  <c r="BL3" i="13"/>
  <c r="AN3" i="13"/>
  <c r="EC3" i="13"/>
  <c r="FO3" i="13"/>
  <c r="AX3" i="13"/>
  <c r="DZ3" i="13"/>
  <c r="GL3" i="13"/>
  <c r="CK3" i="13"/>
  <c r="HI3" i="13"/>
  <c r="EJ3" i="13"/>
  <c r="DE3" i="13"/>
  <c r="CB3" i="13"/>
  <c r="BD3" i="13"/>
  <c r="FY3" i="13"/>
  <c r="ED3" i="13"/>
  <c r="DL3" i="13"/>
  <c r="GK3" i="13"/>
  <c r="AH3" i="13"/>
  <c r="CW3" i="13"/>
  <c r="AG3" i="13"/>
  <c r="BK3" i="13"/>
  <c r="GU3" i="13"/>
  <c r="CD3" i="13"/>
  <c r="EX3" i="13"/>
  <c r="HJ3" i="13"/>
  <c r="EG3" i="13"/>
  <c r="BH3" i="13"/>
  <c r="GF3" i="13"/>
  <c r="GW3" i="13"/>
  <c r="FT3" i="13"/>
  <c r="EV3" i="13"/>
  <c r="CA3" i="13"/>
  <c r="GY3" i="13"/>
  <c r="CL3" i="13"/>
  <c r="FB3" i="13"/>
  <c r="Q3" i="13"/>
  <c r="EO3" i="13"/>
  <c r="BP3" i="13"/>
  <c r="GN3" i="13"/>
  <c r="M3" i="13"/>
  <c r="GJ3" i="13"/>
  <c r="FL3" i="13"/>
  <c r="CQ3" i="13"/>
  <c r="HG3" i="13"/>
  <c r="CP3" i="13"/>
  <c r="FF3" i="13"/>
  <c r="Y3" i="13"/>
  <c r="EW3" i="13"/>
  <c r="BX3" i="13"/>
  <c r="GV3" i="13"/>
  <c r="AK3" i="13"/>
  <c r="GZ3" i="13"/>
  <c r="GB3" i="13"/>
  <c r="GS2" i="13"/>
  <c r="BK2" i="13"/>
  <c r="AD2" i="13"/>
  <c r="CK2" i="13"/>
  <c r="EB2" i="13"/>
  <c r="EX2" i="13"/>
  <c r="AO2" i="13"/>
  <c r="CF2" i="13"/>
  <c r="BF2" i="13"/>
  <c r="ED2" i="13"/>
  <c r="AG2" i="13"/>
  <c r="CS2" i="13"/>
  <c r="FE2" i="13"/>
  <c r="O2" i="13"/>
  <c r="BX2" i="13"/>
  <c r="EJ2" i="13"/>
  <c r="GV2" i="13"/>
  <c r="DG2" i="13"/>
  <c r="AP2" i="13"/>
  <c r="FN2" i="13"/>
  <c r="FO2" i="13"/>
  <c r="DV2" i="13"/>
  <c r="CX2" i="13"/>
  <c r="U2" i="13"/>
  <c r="CG2" i="13"/>
  <c r="ES2" i="13"/>
  <c r="HE2" i="13"/>
  <c r="BL2" i="13"/>
  <c r="DX2" i="13"/>
  <c r="GJ2" i="13"/>
  <c r="CI2" i="13"/>
  <c r="HG2" i="13"/>
  <c r="EP2" i="13"/>
  <c r="DS2" i="13"/>
  <c r="BZ2" i="13"/>
  <c r="BB2" i="13"/>
  <c r="FW2" i="13"/>
  <c r="BY2" i="13"/>
  <c r="EK2" i="13"/>
  <c r="GW2" i="13"/>
  <c r="BD2" i="13"/>
  <c r="DP2" i="13"/>
  <c r="GB2" i="13"/>
  <c r="BS2" i="13"/>
  <c r="GQ2" i="13"/>
  <c r="DZ2" i="13"/>
  <c r="CM2" i="13"/>
  <c r="AT2" i="13"/>
  <c r="V2" i="13"/>
  <c r="DK2" i="13"/>
  <c r="HJ2" i="13"/>
  <c r="BE2" i="13"/>
  <c r="AY2" i="13"/>
  <c r="AZ2" i="13"/>
  <c r="GI2" i="13"/>
  <c r="N2" i="13"/>
  <c r="EW2" i="13"/>
  <c r="GN2" i="13"/>
  <c r="EI2" i="13"/>
  <c r="DA2" i="13"/>
  <c r="ER2" i="13"/>
  <c r="GD2" i="13"/>
  <c r="CL2" i="13"/>
  <c r="AJ2" i="13"/>
  <c r="AI2" i="13"/>
  <c r="EG2" i="13"/>
  <c r="FX2" i="13"/>
  <c r="BW2" i="13"/>
  <c r="Y2" i="13"/>
  <c r="BP2" i="13"/>
  <c r="Z2" i="13"/>
  <c r="BR2" i="13"/>
  <c r="T2" i="13"/>
  <c r="DW2" i="13"/>
  <c r="FB2" i="13"/>
  <c r="DY5" i="13"/>
  <c r="EA5" i="13"/>
  <c r="EZ5" i="13"/>
  <c r="EO5" i="13"/>
  <c r="GP5" i="13"/>
  <c r="GZ5" i="13"/>
  <c r="AG5" i="13"/>
  <c r="CH5" i="13"/>
  <c r="DK5" i="13"/>
  <c r="HL5" i="13"/>
  <c r="AL5" i="13"/>
  <c r="FC5" i="13"/>
  <c r="DT5" i="13"/>
  <c r="BU5" i="13"/>
  <c r="EG5" i="13"/>
  <c r="GS5" i="13"/>
  <c r="BJ5" i="13"/>
  <c r="DV5" i="13"/>
  <c r="GH5" i="13"/>
  <c r="CA5" i="13"/>
  <c r="GY5" i="13"/>
  <c r="BL5" i="13"/>
  <c r="GJ5" i="13"/>
  <c r="AR5" i="13"/>
  <c r="FP5" i="13"/>
  <c r="FG5" i="13"/>
  <c r="BY5" i="13"/>
  <c r="EK5" i="13"/>
  <c r="GW5" i="13"/>
  <c r="BN5" i="13"/>
  <c r="DZ5" i="13"/>
  <c r="GL5" i="13"/>
  <c r="CI5" i="13"/>
  <c r="HG5" i="13"/>
  <c r="BT5" i="13"/>
  <c r="GR5" i="13"/>
  <c r="AZ5" i="13"/>
  <c r="FX5" i="13"/>
  <c r="GE5" i="13"/>
  <c r="BQ5" i="13"/>
  <c r="EC5" i="13"/>
  <c r="GO5" i="13"/>
  <c r="BF5" i="13"/>
  <c r="DR5" i="13"/>
  <c r="GD5" i="13"/>
  <c r="BS5" i="13"/>
  <c r="GQ5" i="13"/>
  <c r="BD5" i="13"/>
  <c r="GB5" i="13"/>
  <c r="AJ5" i="13"/>
  <c r="FH5" i="13"/>
  <c r="EI5" i="13"/>
  <c r="AV5" i="13"/>
  <c r="GI5" i="13"/>
  <c r="HA5" i="13"/>
  <c r="CQ5" i="13"/>
  <c r="BH5" i="13"/>
  <c r="CS5" i="13"/>
  <c r="ET5" i="13"/>
  <c r="DH5" i="13"/>
  <c r="AW5" i="13"/>
  <c r="CX5" i="13"/>
  <c r="P5" i="13"/>
  <c r="AY5" i="13"/>
  <c r="Y5" i="13"/>
  <c r="CK5" i="13"/>
  <c r="EW5" i="13"/>
  <c r="HI5" i="13"/>
  <c r="BZ5" i="13"/>
  <c r="EL5" i="13"/>
  <c r="GX5" i="13"/>
  <c r="FZ5" i="13"/>
  <c r="CC5" i="13"/>
  <c r="ED5" i="13"/>
  <c r="CB5" i="13"/>
  <c r="HC5" i="13"/>
  <c r="V5" i="13"/>
  <c r="DW5" i="13"/>
  <c r="CN5" i="13"/>
  <c r="FU5" i="13"/>
  <c r="AE5" i="13"/>
  <c r="FW5" i="13"/>
  <c r="BE5" i="13"/>
  <c r="DQ5" i="13"/>
  <c r="GC5" i="13"/>
  <c r="AT5" i="13"/>
  <c r="DF5" i="13"/>
  <c r="FR5" i="13"/>
  <c r="AU5" i="13"/>
  <c r="FS5" i="13"/>
  <c r="AF5" i="13"/>
  <c r="GC2" i="13"/>
  <c r="DU3" i="13"/>
  <c r="BM4" i="13"/>
  <c r="ET4" i="13"/>
  <c r="DB4" i="13"/>
  <c r="DD4" i="13"/>
  <c r="EQ4" i="13"/>
  <c r="S4" i="13"/>
  <c r="DT4" i="13"/>
  <c r="FT4" i="13"/>
  <c r="FN4" i="13"/>
  <c r="BX4" i="13"/>
  <c r="CH4" i="13"/>
  <c r="CY4" i="13"/>
  <c r="AB4" i="13"/>
  <c r="GY4" i="13"/>
  <c r="DJ4" i="13"/>
  <c r="U4" i="13"/>
  <c r="CG4" i="13"/>
  <c r="CS4" i="13"/>
  <c r="FE4" i="13"/>
  <c r="BP4" i="13"/>
  <c r="EB4" i="13"/>
  <c r="BO4" i="13"/>
  <c r="GA4" i="13"/>
  <c r="BR4" i="13"/>
  <c r="GB4" i="13"/>
  <c r="DG4" i="13"/>
  <c r="R4" i="13"/>
  <c r="K4" i="13"/>
  <c r="GD4" i="13"/>
  <c r="Q4" i="13"/>
  <c r="CW4" i="13"/>
  <c r="FI4" i="13"/>
  <c r="BT4" i="13"/>
  <c r="EF4" i="13"/>
  <c r="BW4" i="13"/>
  <c r="GE4" i="13"/>
  <c r="BZ4" i="13"/>
  <c r="GF4" i="13"/>
  <c r="DW4" i="13"/>
  <c r="AH4" i="13"/>
  <c r="BS4" i="13"/>
  <c r="GL4" i="13"/>
  <c r="AC4" i="13"/>
  <c r="DE4" i="13"/>
  <c r="P4" i="13"/>
  <c r="CB4" i="13"/>
  <c r="EN4" i="13"/>
  <c r="CM4" i="13"/>
  <c r="GM4" i="13"/>
  <c r="CP4" i="13"/>
  <c r="GN4" i="13"/>
  <c r="FC4" i="13"/>
  <c r="BN4" i="13"/>
  <c r="FK4" i="13"/>
  <c r="HB4" i="13"/>
  <c r="FR4" i="13"/>
  <c r="CK4" i="13"/>
  <c r="AY4" i="13"/>
  <c r="CA4" i="13"/>
  <c r="Y4" i="13"/>
  <c r="EJ4" i="13"/>
  <c r="GJ4" i="13"/>
  <c r="GT4" i="13"/>
  <c r="CN4" i="13"/>
  <c r="DN4" i="13"/>
  <c r="AP4" i="13"/>
  <c r="AK4" i="13"/>
  <c r="AG4" i="13"/>
  <c r="DI4" i="13"/>
  <c r="T4" i="13"/>
  <c r="CF4" i="13"/>
  <c r="ER4" i="13"/>
  <c r="CU4" i="13"/>
  <c r="GQ4" i="13"/>
  <c r="CX4" i="13"/>
  <c r="GR4" i="13"/>
  <c r="FQ4" i="13"/>
  <c r="CD4" i="13"/>
  <c r="GK4" i="13"/>
  <c r="HJ4" i="13"/>
  <c r="AO4" i="13"/>
  <c r="DM4" i="13"/>
  <c r="X4" i="13"/>
  <c r="CJ4" i="13"/>
  <c r="EV4" i="13"/>
  <c r="DC4" i="13"/>
  <c r="GU4" i="13"/>
  <c r="DF4" i="13"/>
  <c r="GV4" i="13"/>
  <c r="FY4" i="13"/>
  <c r="CT4" i="13"/>
  <c r="Z4" i="13"/>
  <c r="M4" i="13"/>
  <c r="AW4" i="13"/>
  <c r="DU4" i="13"/>
  <c r="AF4" i="13"/>
  <c r="CR4" i="13"/>
  <c r="FD4" i="13"/>
  <c r="DS4" i="13"/>
  <c r="HC4" i="13"/>
  <c r="DV4" i="13"/>
  <c r="HD4" i="13"/>
  <c r="GO4" i="13"/>
  <c r="DZ4" i="13"/>
  <c r="BF4" i="13"/>
  <c r="AM4" i="13"/>
  <c r="AR4" i="13"/>
  <c r="N4" i="13"/>
  <c r="O4" i="13"/>
  <c r="BH4" i="13"/>
  <c r="BB4" i="13"/>
  <c r="GX4" i="13"/>
  <c r="FM4" i="13"/>
  <c r="GI4" i="13"/>
  <c r="AX4" i="13"/>
  <c r="DQ4" i="13"/>
  <c r="DK4" i="13"/>
  <c r="GG4" i="13"/>
  <c r="BQ4" i="13"/>
  <c r="BY4" i="13"/>
  <c r="EO4" i="13"/>
  <c r="AZ4" i="13"/>
  <c r="DL4" i="13"/>
  <c r="AI4" i="13"/>
  <c r="FG4" i="13"/>
  <c r="AL4" i="13"/>
  <c r="FJ4" i="13"/>
  <c r="AU4" i="13"/>
  <c r="DO4" i="13"/>
  <c r="GH4" i="13"/>
  <c r="EH4" i="13"/>
  <c r="HA4" i="13"/>
  <c r="CC4" i="13"/>
  <c r="ES4" i="13"/>
  <c r="BD4" i="13"/>
  <c r="DP4" i="13"/>
  <c r="AQ4" i="13"/>
  <c r="FO4" i="13"/>
  <c r="AT4" i="13"/>
  <c r="FP4" i="13"/>
  <c r="BK4" i="13"/>
  <c r="EU4" i="13"/>
  <c r="GP4" i="13"/>
  <c r="EX4" i="13"/>
  <c r="L4" i="13"/>
  <c r="CO4" i="13"/>
  <c r="FA4" i="13"/>
  <c r="BL4" i="13"/>
  <c r="DX4" i="13"/>
  <c r="BG4" i="13"/>
  <c r="FW4" i="13"/>
  <c r="BJ4" i="13"/>
  <c r="FX4" i="13"/>
  <c r="CQ4" i="13"/>
  <c r="HI4" i="13"/>
  <c r="HF4" i="13"/>
  <c r="FV4" i="13"/>
  <c r="FM6" i="13"/>
  <c r="FZ6" i="13"/>
  <c r="CE6" i="13"/>
  <c r="FK6" i="13"/>
  <c r="BX6" i="13"/>
  <c r="Q6" i="13"/>
  <c r="FT6" i="13"/>
  <c r="DU6" i="13"/>
  <c r="DZ6" i="13"/>
  <c r="BJ6" i="13"/>
  <c r="GY6" i="13"/>
  <c r="HF6" i="13"/>
  <c r="CI6" i="13"/>
  <c r="FS6" i="13"/>
  <c r="CB6" i="13"/>
  <c r="Y6" i="13"/>
  <c r="GD6" i="13"/>
  <c r="ES6" i="13"/>
  <c r="EH6" i="13"/>
  <c r="BZ6" i="13"/>
  <c r="HC6" i="13"/>
  <c r="O6" i="13"/>
  <c r="CU6" i="13"/>
  <c r="GA6" i="13"/>
  <c r="CN6" i="13"/>
  <c r="AW6" i="13"/>
  <c r="GN6" i="13"/>
  <c r="GT6" i="13"/>
  <c r="FU6" i="13"/>
  <c r="CP6" i="13"/>
  <c r="K6" i="13"/>
  <c r="BS6" i="13"/>
  <c r="FI6" i="13"/>
  <c r="GM6" i="13"/>
  <c r="CF6" i="13"/>
  <c r="FE6" i="13"/>
  <c r="DK6" i="13"/>
  <c r="HD6" i="13"/>
  <c r="HE6" i="13"/>
  <c r="AY6" i="13"/>
  <c r="AR6" i="13"/>
  <c r="BW6" i="13"/>
  <c r="EI6" i="13"/>
  <c r="X6" i="13"/>
  <c r="CJ6" i="13"/>
  <c r="EV6" i="13"/>
  <c r="S6" i="13"/>
  <c r="CY6" i="13"/>
  <c r="GI6" i="13"/>
  <c r="CR6" i="13"/>
  <c r="BE6" i="13"/>
  <c r="GV6" i="13"/>
  <c r="HJ6" i="13"/>
  <c r="GK6" i="13"/>
  <c r="DF6" i="13"/>
  <c r="FP6" i="13"/>
  <c r="W6" i="13"/>
  <c r="DG6" i="13"/>
  <c r="P6" i="13"/>
  <c r="CV6" i="13"/>
  <c r="BU6" i="13"/>
  <c r="GZ6" i="13"/>
  <c r="N6" i="13"/>
  <c r="AC6" i="13"/>
  <c r="DN6" i="13"/>
  <c r="GF6" i="13"/>
  <c r="AI6" i="13"/>
  <c r="DO6" i="13"/>
  <c r="AB6" i="13"/>
  <c r="DH6" i="13"/>
  <c r="CK6" i="13"/>
  <c r="HL6" i="13"/>
  <c r="AH6" i="13"/>
  <c r="BQ6" i="13"/>
  <c r="EL6" i="13"/>
  <c r="HI6" i="13"/>
  <c r="FC6" i="13"/>
  <c r="AS6" i="13"/>
  <c r="GB6" i="13"/>
  <c r="AO6" i="13"/>
  <c r="CH6" i="13"/>
  <c r="T6" i="13"/>
  <c r="Z6" i="13"/>
  <c r="FV6" i="13"/>
  <c r="BK6" i="13"/>
  <c r="EQ6" i="13"/>
  <c r="AZ6" i="13"/>
  <c r="EJ6" i="13"/>
  <c r="EO6" i="13"/>
  <c r="GW6" i="13"/>
  <c r="CL6" i="13"/>
  <c r="V6" i="13"/>
  <c r="FX6" i="13"/>
  <c r="FF6" i="13"/>
  <c r="BO6" i="13"/>
  <c r="EU6" i="13"/>
  <c r="BH6" i="13"/>
  <c r="EN6" i="13"/>
  <c r="EW6" i="13"/>
  <c r="U6" i="13"/>
  <c r="CT6" i="13"/>
  <c r="AD6" i="13"/>
  <c r="GH6" i="13"/>
  <c r="FL6" i="13"/>
  <c r="CA6" i="13"/>
  <c r="FG6" i="13"/>
  <c r="BP6" i="13"/>
  <c r="EZ6" i="13"/>
  <c r="FN6" i="13"/>
  <c r="BY6" i="13"/>
  <c r="DR6" i="13"/>
  <c r="BB6" i="13"/>
  <c r="GQ6" i="13"/>
  <c r="HB6" i="13"/>
  <c r="ER6" i="13"/>
  <c r="AT6" i="13"/>
  <c r="FW6" i="13"/>
  <c r="FQ6" i="13"/>
  <c r="AE6" i="13"/>
  <c r="CC6" i="13"/>
  <c r="DV6" i="13"/>
  <c r="DQ6" i="13"/>
  <c r="BN6" i="13"/>
  <c r="ER3" i="13"/>
  <c r="K3" i="13"/>
  <c r="BB5" i="13"/>
  <c r="AE2" i="13"/>
  <c r="FH2" i="13"/>
  <c r="EG4" i="13"/>
  <c r="CO6" i="13"/>
  <c r="EE6" i="13"/>
  <c r="BM5" i="13"/>
  <c r="AB5" i="13"/>
  <c r="BK5" i="13"/>
  <c r="GK5" i="13"/>
  <c r="EY3" i="13"/>
  <c r="BF3" i="13"/>
  <c r="DG3" i="13"/>
  <c r="ET3" i="13"/>
  <c r="FX3" i="13"/>
  <c r="HF3" i="13"/>
  <c r="AU3" i="13"/>
  <c r="GG3" i="13"/>
  <c r="BZ3" i="13"/>
  <c r="AZ3" i="13"/>
  <c r="EF3" i="13"/>
  <c r="GQ3" i="13"/>
  <c r="FD3" i="13"/>
  <c r="DY3" i="13"/>
  <c r="P3" i="19"/>
  <c r="E9" i="19" l="1" a="1"/>
  <c r="J67" i="19" s="1"/>
  <c r="Q3" i="19"/>
  <c r="I9" i="19" l="1"/>
  <c r="J171" i="19"/>
  <c r="E212" i="19"/>
  <c r="G176" i="19"/>
  <c r="G107" i="19"/>
  <c r="H144" i="19"/>
  <c r="H141" i="19"/>
  <c r="E181" i="19"/>
  <c r="F62" i="19"/>
  <c r="E204" i="19"/>
  <c r="I212" i="19"/>
  <c r="F137" i="19"/>
  <c r="H55" i="19"/>
  <c r="F114" i="19"/>
  <c r="H197" i="19"/>
  <c r="G20" i="19"/>
  <c r="E155" i="19"/>
  <c r="J44" i="19"/>
  <c r="J148" i="19"/>
  <c r="J55" i="19"/>
  <c r="E154" i="19"/>
  <c r="J48" i="19"/>
  <c r="H145" i="19"/>
  <c r="F53" i="19"/>
  <c r="F46" i="19"/>
  <c r="F162" i="19"/>
  <c r="G122" i="19"/>
  <c r="I181" i="19"/>
  <c r="F72" i="19"/>
  <c r="H107" i="19"/>
  <c r="J192" i="19"/>
  <c r="I65" i="19"/>
  <c r="F181" i="19"/>
  <c r="J201" i="19"/>
  <c r="G91" i="19"/>
  <c r="F149" i="19"/>
  <c r="E89" i="19"/>
  <c r="G177" i="19"/>
  <c r="I191" i="19"/>
  <c r="J213" i="19"/>
  <c r="E143" i="19"/>
  <c r="E188" i="19"/>
  <c r="H118" i="19"/>
  <c r="J36" i="19"/>
  <c r="H186" i="19"/>
  <c r="H126" i="19"/>
  <c r="F172" i="19"/>
  <c r="E130" i="19"/>
  <c r="H173" i="19"/>
  <c r="H199" i="19"/>
  <c r="F52" i="19"/>
  <c r="I158" i="19"/>
  <c r="I166" i="19"/>
  <c r="H19" i="19"/>
  <c r="F195" i="19"/>
  <c r="I109" i="19"/>
  <c r="H212" i="19"/>
  <c r="J211" i="19"/>
  <c r="H189" i="19"/>
  <c r="G169" i="19"/>
  <c r="G175" i="19"/>
  <c r="F97" i="19"/>
  <c r="F18" i="19"/>
  <c r="F152" i="19"/>
  <c r="I102" i="19"/>
  <c r="E202" i="19"/>
  <c r="I101" i="19"/>
  <c r="F96" i="19"/>
  <c r="H213" i="19"/>
  <c r="I205" i="19"/>
  <c r="E106" i="19"/>
  <c r="H97" i="19"/>
  <c r="F208" i="19"/>
  <c r="G104" i="19"/>
  <c r="H105" i="19"/>
  <c r="G134" i="19"/>
  <c r="E157" i="19"/>
  <c r="I124" i="19"/>
  <c r="H29" i="19"/>
  <c r="F150" i="19"/>
  <c r="F157" i="19"/>
  <c r="G90" i="19"/>
  <c r="F180" i="19"/>
  <c r="H82" i="19"/>
  <c r="J215" i="19"/>
  <c r="H16" i="19"/>
  <c r="I34" i="19"/>
  <c r="E169" i="19"/>
  <c r="E98" i="19"/>
  <c r="E186" i="19"/>
  <c r="E156" i="19"/>
  <c r="F108" i="19"/>
  <c r="E194" i="19"/>
  <c r="J132" i="19"/>
  <c r="I187" i="19"/>
  <c r="F22" i="19"/>
  <c r="E127" i="19"/>
  <c r="H25" i="19"/>
  <c r="E108" i="19"/>
  <c r="H17" i="19"/>
  <c r="G185" i="19"/>
  <c r="F153" i="19"/>
  <c r="J50" i="19"/>
  <c r="J128" i="19"/>
  <c r="F214" i="19"/>
  <c r="F37" i="19"/>
  <c r="G189" i="19"/>
  <c r="I129" i="19"/>
  <c r="G147" i="19"/>
  <c r="G213" i="19"/>
  <c r="G9" i="19"/>
  <c r="F147" i="19"/>
  <c r="G210" i="19"/>
  <c r="J98" i="19"/>
  <c r="J141" i="19"/>
  <c r="J150" i="19"/>
  <c r="G170" i="19"/>
  <c r="J28" i="19"/>
  <c r="F203" i="19"/>
  <c r="G143" i="19"/>
  <c r="I136" i="19"/>
  <c r="I150" i="19"/>
  <c r="J155" i="19"/>
  <c r="H75" i="19"/>
  <c r="H95" i="19"/>
  <c r="J170" i="19"/>
  <c r="G59" i="19"/>
  <c r="E179" i="19"/>
  <c r="H73" i="19"/>
  <c r="J124" i="19"/>
  <c r="G115" i="19"/>
  <c r="H182" i="19"/>
  <c r="J72" i="19"/>
  <c r="H121" i="19"/>
  <c r="J127" i="19"/>
  <c r="F74" i="19"/>
  <c r="H133" i="19"/>
  <c r="I56" i="19"/>
  <c r="E210" i="19"/>
  <c r="G96" i="19"/>
  <c r="F86" i="19"/>
  <c r="H171" i="19"/>
  <c r="G99" i="19"/>
  <c r="E128" i="19"/>
  <c r="H201" i="19"/>
  <c r="E47" i="19"/>
  <c r="H92" i="19"/>
  <c r="G45" i="19"/>
  <c r="J217" i="19"/>
  <c r="E198" i="19"/>
  <c r="H172" i="19"/>
  <c r="E160" i="19"/>
  <c r="I146" i="19"/>
  <c r="E135" i="19"/>
  <c r="I126" i="19"/>
  <c r="E118" i="19"/>
  <c r="J109" i="19"/>
  <c r="E200" i="19"/>
  <c r="E168" i="19"/>
  <c r="J151" i="19"/>
  <c r="I135" i="19"/>
  <c r="E124" i="19"/>
  <c r="E113" i="19"/>
  <c r="G102" i="19"/>
  <c r="E94" i="19"/>
  <c r="I86" i="19"/>
  <c r="G81" i="19"/>
  <c r="I76" i="19"/>
  <c r="E72" i="19"/>
  <c r="F67" i="19"/>
  <c r="H62" i="19"/>
  <c r="J57" i="19"/>
  <c r="E53" i="19"/>
  <c r="G48" i="19"/>
  <c r="I43" i="19"/>
  <c r="I38" i="19"/>
  <c r="E34" i="19"/>
  <c r="G29" i="19"/>
  <c r="H24" i="19"/>
  <c r="J19" i="19"/>
  <c r="F15" i="19"/>
  <c r="G10" i="19"/>
  <c r="J183" i="19"/>
  <c r="I163" i="19"/>
  <c r="H146" i="19"/>
  <c r="E132" i="19"/>
  <c r="I120" i="19"/>
  <c r="G109" i="19"/>
  <c r="E100" i="19"/>
  <c r="F91" i="19"/>
  <c r="I84" i="19"/>
  <c r="E80" i="19"/>
  <c r="F75" i="19"/>
  <c r="H70" i="19"/>
  <c r="J65" i="19"/>
  <c r="E61" i="19"/>
  <c r="G56" i="19"/>
  <c r="I51" i="19"/>
  <c r="I46" i="19"/>
  <c r="J177" i="19"/>
  <c r="I144" i="19"/>
  <c r="F119" i="19"/>
  <c r="I98" i="19"/>
  <c r="E84" i="19"/>
  <c r="I74" i="19"/>
  <c r="F65" i="19"/>
  <c r="I55" i="19"/>
  <c r="G46" i="19"/>
  <c r="F39" i="19"/>
  <c r="H32" i="19"/>
  <c r="G26" i="19"/>
  <c r="E20" i="19"/>
  <c r="I13" i="19"/>
  <c r="E76" i="19"/>
  <c r="G32" i="19"/>
  <c r="G157" i="19"/>
  <c r="I127" i="19"/>
  <c r="E105" i="19"/>
  <c r="H88" i="19"/>
  <c r="G78" i="19"/>
  <c r="I68" i="19"/>
  <c r="F59" i="19"/>
  <c r="J49" i="19"/>
  <c r="G41" i="19"/>
  <c r="E35" i="19"/>
  <c r="I28" i="19"/>
  <c r="H22" i="19"/>
  <c r="E16" i="19"/>
  <c r="J9" i="19"/>
  <c r="H162" i="19"/>
  <c r="G131" i="19"/>
  <c r="H108" i="19"/>
  <c r="I90" i="19"/>
  <c r="J209" i="19"/>
  <c r="H188" i="19"/>
  <c r="I169" i="19"/>
  <c r="H156" i="19"/>
  <c r="E144" i="19"/>
  <c r="F133" i="19"/>
  <c r="G124" i="19"/>
  <c r="E116" i="19"/>
  <c r="I107" i="19"/>
  <c r="J185" i="19"/>
  <c r="H164" i="19"/>
  <c r="G148" i="19"/>
  <c r="G132" i="19"/>
  <c r="G121" i="19"/>
  <c r="E110" i="19"/>
  <c r="G100" i="19"/>
  <c r="E92" i="19"/>
  <c r="E85" i="19"/>
  <c r="G80" i="19"/>
  <c r="I75" i="19"/>
  <c r="I70" i="19"/>
  <c r="E66" i="19"/>
  <c r="G61" i="19"/>
  <c r="H56" i="19"/>
  <c r="J51" i="19"/>
  <c r="F47" i="19"/>
  <c r="G42" i="19"/>
  <c r="I37" i="19"/>
  <c r="E33" i="19"/>
  <c r="E28" i="19"/>
  <c r="G23" i="19"/>
  <c r="I18" i="19"/>
  <c r="J13" i="19"/>
  <c r="F9" i="19"/>
  <c r="I176" i="19"/>
  <c r="E159" i="19"/>
  <c r="G142" i="19"/>
  <c r="E129" i="19"/>
  <c r="J117" i="19"/>
  <c r="H106" i="19"/>
  <c r="I97" i="19"/>
  <c r="G89" i="19"/>
  <c r="I83" i="19"/>
  <c r="I78" i="19"/>
  <c r="E74" i="19"/>
  <c r="G69" i="19"/>
  <c r="H64" i="19"/>
  <c r="J59" i="19"/>
  <c r="F55" i="19"/>
  <c r="G50" i="19"/>
  <c r="I45" i="19"/>
  <c r="J169" i="19"/>
  <c r="E136" i="19"/>
  <c r="G113" i="19"/>
  <c r="G94" i="19"/>
  <c r="J81" i="19"/>
  <c r="G72" i="19"/>
  <c r="I62" i="19"/>
  <c r="G53" i="19"/>
  <c r="J43" i="19"/>
  <c r="G37" i="19"/>
  <c r="F31" i="19"/>
  <c r="E25" i="19"/>
  <c r="G18" i="19"/>
  <c r="E12" i="19"/>
  <c r="I35" i="19"/>
  <c r="E191" i="19"/>
  <c r="H148" i="19"/>
  <c r="J121" i="19"/>
  <c r="H100" i="19"/>
  <c r="G85" i="19"/>
  <c r="J75" i="19"/>
  <c r="G66" i="19"/>
  <c r="E57" i="19"/>
  <c r="G47" i="19"/>
  <c r="I39" i="19"/>
  <c r="G33" i="19"/>
  <c r="F27" i="19"/>
  <c r="I20" i="19"/>
  <c r="H14" i="19"/>
  <c r="F205" i="19"/>
  <c r="J153" i="19"/>
  <c r="G125" i="19"/>
  <c r="I103" i="19"/>
  <c r="F87" i="19"/>
  <c r="E217" i="19"/>
  <c r="E166" i="19"/>
  <c r="F141" i="19"/>
  <c r="H122" i="19"/>
  <c r="G105" i="19"/>
  <c r="I160" i="19"/>
  <c r="J129" i="19"/>
  <c r="F107" i="19"/>
  <c r="I89" i="19"/>
  <c r="F79" i="19"/>
  <c r="I69" i="19"/>
  <c r="E60" i="19"/>
  <c r="I50" i="19"/>
  <c r="F41" i="19"/>
  <c r="I31" i="19"/>
  <c r="G22" i="19"/>
  <c r="I12" i="19"/>
  <c r="I171" i="19"/>
  <c r="I138" i="19"/>
  <c r="I114" i="19"/>
  <c r="I95" i="19"/>
  <c r="G82" i="19"/>
  <c r="E73" i="19"/>
  <c r="G63" i="19"/>
  <c r="J53" i="19"/>
  <c r="H44" i="19"/>
  <c r="G130" i="19"/>
  <c r="H90" i="19"/>
  <c r="J69" i="19"/>
  <c r="E51" i="19"/>
  <c r="J35" i="19"/>
  <c r="F23" i="19"/>
  <c r="I10" i="19"/>
  <c r="G174" i="19"/>
  <c r="H116" i="19"/>
  <c r="E83" i="19"/>
  <c r="E64" i="19"/>
  <c r="E45" i="19"/>
  <c r="E32" i="19"/>
  <c r="F19" i="19"/>
  <c r="G181" i="19"/>
  <c r="I119" i="19"/>
  <c r="H84" i="19"/>
  <c r="E75" i="19"/>
  <c r="G65" i="19"/>
  <c r="E56" i="19"/>
  <c r="H46" i="19"/>
  <c r="G39" i="19"/>
  <c r="F33" i="19"/>
  <c r="I26" i="19"/>
  <c r="H20" i="19"/>
  <c r="G14" i="19"/>
  <c r="E193" i="19"/>
  <c r="G149" i="19"/>
  <c r="I122" i="19"/>
  <c r="G101" i="19"/>
  <c r="J85" i="19"/>
  <c r="G71" i="19"/>
  <c r="J61" i="19"/>
  <c r="H52" i="19"/>
  <c r="F43" i="19"/>
  <c r="E37" i="19"/>
  <c r="I27" i="19"/>
  <c r="G21" i="19"/>
  <c r="F207" i="19"/>
  <c r="I162" i="19"/>
  <c r="I137" i="19"/>
  <c r="H120" i="19"/>
  <c r="G214" i="19"/>
  <c r="I155" i="19"/>
  <c r="F127" i="19"/>
  <c r="I104" i="19"/>
  <c r="E88" i="19"/>
  <c r="J77" i="19"/>
  <c r="H68" i="19"/>
  <c r="E59" i="19"/>
  <c r="G49" i="19"/>
  <c r="E40" i="19"/>
  <c r="H30" i="19"/>
  <c r="E21" i="19"/>
  <c r="I11" i="19"/>
  <c r="J167" i="19"/>
  <c r="I134" i="19"/>
  <c r="H112" i="19"/>
  <c r="G93" i="19"/>
  <c r="F81" i="19"/>
  <c r="I71" i="19"/>
  <c r="G62" i="19"/>
  <c r="I52" i="19"/>
  <c r="I202" i="19"/>
  <c r="F125" i="19"/>
  <c r="E87" i="19"/>
  <c r="I67" i="19"/>
  <c r="H48" i="19"/>
  <c r="G34" i="19"/>
  <c r="I21" i="19"/>
  <c r="E9" i="19"/>
  <c r="G165" i="19"/>
  <c r="E111" i="19"/>
  <c r="H80" i="19"/>
  <c r="I61" i="19"/>
  <c r="E43" i="19"/>
  <c r="G30" i="19"/>
  <c r="J17" i="19"/>
  <c r="I170" i="19"/>
  <c r="H114" i="19"/>
  <c r="E82" i="19"/>
  <c r="H72" i="19"/>
  <c r="F63" i="19"/>
  <c r="I53" i="19"/>
  <c r="E44" i="19"/>
  <c r="J37" i="19"/>
  <c r="G31" i="19"/>
  <c r="F25" i="19"/>
  <c r="E19" i="19"/>
  <c r="H12" i="19"/>
  <c r="E175" i="19"/>
  <c r="G141" i="19"/>
  <c r="F117" i="19"/>
  <c r="E97" i="19"/>
  <c r="E81" i="19"/>
  <c r="E69" i="19"/>
  <c r="I59" i="19"/>
  <c r="E50" i="19"/>
  <c r="J41" i="19"/>
  <c r="J33" i="19"/>
  <c r="E26" i="19"/>
  <c r="I19" i="19"/>
  <c r="J11" i="19"/>
  <c r="G205" i="19"/>
  <c r="I203" i="19"/>
  <c r="E199" i="19"/>
  <c r="H170" i="19"/>
  <c r="E142" i="19"/>
  <c r="E121" i="19"/>
  <c r="E102" i="19"/>
  <c r="E14" i="19"/>
  <c r="E208" i="19"/>
  <c r="G206" i="19"/>
  <c r="F197" i="19"/>
  <c r="I168" i="19"/>
  <c r="G140" i="19"/>
  <c r="J119" i="19"/>
  <c r="E101" i="19"/>
  <c r="E15" i="19"/>
  <c r="F29" i="19"/>
  <c r="G43" i="19"/>
  <c r="I57" i="19"/>
  <c r="J71" i="19"/>
  <c r="I178" i="19"/>
  <c r="I130" i="19"/>
  <c r="E177" i="19"/>
  <c r="E119" i="19"/>
  <c r="J83" i="19"/>
  <c r="E65" i="19"/>
  <c r="J45" i="19"/>
  <c r="E27" i="19"/>
  <c r="G212" i="19"/>
  <c r="E126" i="19"/>
  <c r="J87" i="19"/>
  <c r="E68" i="19"/>
  <c r="F49" i="19"/>
  <c r="G108" i="19"/>
  <c r="H60" i="19"/>
  <c r="I29" i="19"/>
  <c r="G13" i="19"/>
  <c r="I96" i="19"/>
  <c r="H54" i="19"/>
  <c r="G25" i="19"/>
  <c r="J145" i="19"/>
  <c r="I79" i="19"/>
  <c r="I60" i="19"/>
  <c r="I42" i="19"/>
  <c r="J29" i="19"/>
  <c r="F17" i="19"/>
  <c r="F167" i="19"/>
  <c r="F111" i="19"/>
  <c r="H78" i="19"/>
  <c r="F57" i="19"/>
  <c r="G40" i="19"/>
  <c r="G24" i="19"/>
  <c r="I14" i="19"/>
  <c r="F215" i="19"/>
  <c r="F213" i="19"/>
  <c r="I177" i="19"/>
  <c r="F135" i="19"/>
  <c r="I111" i="19"/>
  <c r="H10" i="19"/>
  <c r="I217" i="19"/>
  <c r="G211" i="19"/>
  <c r="J175" i="19"/>
  <c r="E134" i="19"/>
  <c r="G110" i="19"/>
  <c r="G11" i="19"/>
  <c r="I32" i="19"/>
  <c r="H50" i="19"/>
  <c r="G68" i="19"/>
  <c r="G86" i="19"/>
  <c r="I110" i="19"/>
  <c r="J135" i="19"/>
  <c r="G173" i="19"/>
  <c r="I211" i="19"/>
  <c r="H209" i="19"/>
  <c r="J198" i="19"/>
  <c r="F188" i="19"/>
  <c r="H177" i="19"/>
  <c r="E201" i="19"/>
  <c r="F199" i="19"/>
  <c r="H202" i="19"/>
  <c r="E174" i="19"/>
  <c r="I145" i="19"/>
  <c r="G123" i="19"/>
  <c r="H104" i="19"/>
  <c r="G12" i="19"/>
  <c r="H26" i="19"/>
  <c r="I40" i="19"/>
  <c r="E55" i="19"/>
  <c r="F69" i="19"/>
  <c r="G83" i="19"/>
  <c r="J105" i="19"/>
  <c r="F131" i="19"/>
  <c r="G166" i="19"/>
  <c r="H204" i="19"/>
  <c r="H211" i="19"/>
  <c r="J200" i="19"/>
  <c r="F190" i="19"/>
  <c r="H179" i="19"/>
  <c r="J168" i="19"/>
  <c r="F158" i="19"/>
  <c r="H147" i="19"/>
  <c r="J136" i="19"/>
  <c r="F126" i="19"/>
  <c r="H115" i="19"/>
  <c r="J104" i="19"/>
  <c r="F94" i="19"/>
  <c r="J10" i="19"/>
  <c r="H21" i="19"/>
  <c r="F32" i="19"/>
  <c r="J42" i="19"/>
  <c r="H53" i="19"/>
  <c r="F64" i="19"/>
  <c r="J74" i="19"/>
  <c r="I85" i="19"/>
  <c r="J99" i="19"/>
  <c r="E114" i="19"/>
  <c r="G128" i="19"/>
  <c r="H142" i="19"/>
  <c r="I156" i="19"/>
  <c r="E171" i="19"/>
  <c r="F185" i="19"/>
  <c r="G199" i="19"/>
  <c r="I213" i="19"/>
  <c r="G146" i="19"/>
  <c r="H160" i="19"/>
  <c r="I174" i="19"/>
  <c r="E189" i="19"/>
  <c r="I200" i="19"/>
  <c r="F103" i="19"/>
  <c r="G35" i="19"/>
  <c r="J63" i="19"/>
  <c r="H96" i="19"/>
  <c r="E152" i="19"/>
  <c r="H215" i="19"/>
  <c r="F194" i="19"/>
  <c r="J172" i="19"/>
  <c r="J158" i="19"/>
  <c r="F144" i="19"/>
  <c r="F130" i="19"/>
  <c r="F116" i="19"/>
  <c r="H101" i="19"/>
  <c r="H87" i="19"/>
  <c r="J20" i="19"/>
  <c r="H35" i="19"/>
  <c r="H49" i="19"/>
  <c r="H63" i="19"/>
  <c r="F78" i="19"/>
  <c r="F175" i="19"/>
  <c r="I128" i="19"/>
  <c r="F173" i="19"/>
  <c r="I115" i="19"/>
  <c r="I82" i="19"/>
  <c r="I63" i="19"/>
  <c r="I44" i="19"/>
  <c r="J25" i="19"/>
  <c r="I195" i="19"/>
  <c r="I123" i="19"/>
  <c r="E86" i="19"/>
  <c r="E67" i="19"/>
  <c r="E48" i="19"/>
  <c r="E103" i="19"/>
  <c r="E58" i="19"/>
  <c r="J27" i="19"/>
  <c r="F83" i="19"/>
  <c r="G92" i="19"/>
  <c r="E52" i="19"/>
  <c r="E24" i="19"/>
  <c r="E137" i="19"/>
  <c r="G77" i="19"/>
  <c r="G58" i="19"/>
  <c r="E41" i="19"/>
  <c r="H28" i="19"/>
  <c r="I15" i="19"/>
  <c r="G158" i="19"/>
  <c r="G106" i="19"/>
  <c r="J73" i="19"/>
  <c r="I54" i="19"/>
  <c r="H38" i="19"/>
  <c r="I22" i="19"/>
  <c r="E10" i="19"/>
  <c r="E185" i="19"/>
  <c r="E206" i="19"/>
  <c r="G163" i="19"/>
  <c r="H130" i="19"/>
  <c r="I106" i="19"/>
  <c r="I179" i="19"/>
  <c r="G187" i="19"/>
  <c r="G204" i="19"/>
  <c r="I161" i="19"/>
  <c r="G129" i="19"/>
  <c r="I105" i="19"/>
  <c r="H18" i="19"/>
  <c r="G36" i="19"/>
  <c r="E54" i="19"/>
  <c r="G75" i="19"/>
  <c r="I91" i="19"/>
  <c r="E117" i="19"/>
  <c r="E145" i="19"/>
  <c r="F183" i="19"/>
  <c r="H217" i="19"/>
  <c r="J206" i="19"/>
  <c r="F196" i="19"/>
  <c r="H185" i="19"/>
  <c r="J174" i="19"/>
  <c r="H210" i="19"/>
  <c r="I208" i="19"/>
  <c r="G195" i="19"/>
  <c r="E167" i="19"/>
  <c r="H138" i="19"/>
  <c r="I118" i="19"/>
  <c r="I99" i="19"/>
  <c r="J15" i="19"/>
  <c r="E30" i="19"/>
  <c r="G44" i="19"/>
  <c r="H58" i="19"/>
  <c r="I72" i="19"/>
  <c r="I87" i="19"/>
  <c r="E112" i="19"/>
  <c r="J137" i="19"/>
  <c r="E176" i="19"/>
  <c r="E214" i="19"/>
  <c r="J208" i="19"/>
  <c r="F198" i="19"/>
  <c r="H187" i="19"/>
  <c r="J176" i="19"/>
  <c r="F166" i="19"/>
  <c r="H155" i="19"/>
  <c r="J144" i="19"/>
  <c r="F134" i="19"/>
  <c r="H123" i="19"/>
  <c r="J112" i="19"/>
  <c r="F102" i="19"/>
  <c r="H91" i="19"/>
  <c r="H13" i="19"/>
  <c r="F24" i="19"/>
  <c r="J34" i="19"/>
  <c r="H45" i="19"/>
  <c r="F56" i="19"/>
  <c r="J66" i="19"/>
  <c r="H77" i="19"/>
  <c r="F89" i="19"/>
  <c r="G103" i="19"/>
  <c r="I117" i="19"/>
  <c r="J131" i="19"/>
  <c r="E146" i="19"/>
  <c r="G160" i="19"/>
  <c r="H174" i="19"/>
  <c r="I188" i="19"/>
  <c r="E203" i="19"/>
  <c r="F217" i="19"/>
  <c r="J149" i="19"/>
  <c r="E164" i="19"/>
  <c r="G178" i="19"/>
  <c r="H192" i="19"/>
  <c r="G172" i="19"/>
  <c r="F13" i="19"/>
  <c r="H42" i="19"/>
  <c r="E71" i="19"/>
  <c r="E109" i="19"/>
  <c r="G171" i="19"/>
  <c r="F210" i="19"/>
  <c r="J188" i="19"/>
  <c r="H169" i="19"/>
  <c r="J154" i="19"/>
  <c r="J140" i="19"/>
  <c r="J126" i="19"/>
  <c r="F112" i="19"/>
  <c r="F98" i="19"/>
  <c r="F10" i="19"/>
  <c r="J24" i="19"/>
  <c r="J38" i="19"/>
  <c r="J52" i="19"/>
  <c r="H67" i="19"/>
  <c r="H81" i="19"/>
  <c r="E99" i="19"/>
  <c r="F165" i="19"/>
  <c r="I24" i="19"/>
  <c r="E63" i="19"/>
  <c r="I113" i="19"/>
  <c r="J199" i="19"/>
  <c r="J194" i="19"/>
  <c r="F168" i="19"/>
  <c r="H149" i="19"/>
  <c r="J130" i="19"/>
  <c r="H111" i="19"/>
  <c r="J92" i="19"/>
  <c r="F20" i="19"/>
  <c r="H39" i="19"/>
  <c r="F58" i="19"/>
  <c r="J76" i="19"/>
  <c r="I100" i="19"/>
  <c r="G120" i="19"/>
  <c r="J139" i="19"/>
  <c r="H158" i="19"/>
  <c r="F177" i="19"/>
  <c r="I196" i="19"/>
  <c r="E192" i="19"/>
  <c r="H98" i="19"/>
  <c r="E46" i="19"/>
  <c r="G84" i="19"/>
  <c r="F159" i="19"/>
  <c r="H207" i="19"/>
  <c r="J178" i="19"/>
  <c r="H157" i="19"/>
  <c r="J138" i="19"/>
  <c r="F120" i="19"/>
  <c r="J100" i="19"/>
  <c r="F12" i="19"/>
  <c r="J30" i="19"/>
  <c r="F50" i="19"/>
  <c r="J68" i="19"/>
  <c r="G88" i="19"/>
  <c r="G112" i="19"/>
  <c r="E131" i="19"/>
  <c r="H150" i="19"/>
  <c r="F169" i="19"/>
  <c r="J187" i="19"/>
  <c r="F136" i="19"/>
  <c r="E172" i="19"/>
  <c r="H152" i="19"/>
  <c r="H117" i="19"/>
  <c r="I190" i="19"/>
  <c r="J91" i="19"/>
  <c r="E215" i="19"/>
  <c r="G215" i="19"/>
  <c r="H175" i="19"/>
  <c r="I206" i="19"/>
  <c r="G186" i="19"/>
  <c r="G161" i="19"/>
  <c r="G216" i="19"/>
  <c r="I157" i="19"/>
  <c r="F76" i="19"/>
  <c r="H93" i="19"/>
  <c r="F170" i="19"/>
  <c r="G60" i="19"/>
  <c r="G209" i="19"/>
  <c r="J189" i="19"/>
  <c r="F163" i="19"/>
  <c r="G138" i="19"/>
  <c r="H166" i="19"/>
  <c r="H86" i="19"/>
  <c r="H9" i="19"/>
  <c r="F160" i="19"/>
  <c r="I80" i="19"/>
  <c r="G217" i="19"/>
  <c r="I198" i="19"/>
  <c r="I175" i="19"/>
  <c r="E149" i="19"/>
  <c r="G200" i="19"/>
  <c r="J123" i="19"/>
  <c r="H43" i="19"/>
  <c r="H127" i="19"/>
  <c r="G126" i="19"/>
  <c r="I214" i="19"/>
  <c r="H200" i="19"/>
  <c r="I183" i="19"/>
  <c r="E165" i="19"/>
  <c r="G145" i="19"/>
  <c r="G208" i="19"/>
  <c r="I189" i="19"/>
  <c r="E170" i="19"/>
  <c r="G151" i="19"/>
  <c r="I132" i="19"/>
  <c r="F113" i="19"/>
  <c r="E91" i="19"/>
  <c r="F70" i="19"/>
  <c r="H51" i="19"/>
  <c r="J32" i="19"/>
  <c r="J12" i="19"/>
  <c r="F100" i="19"/>
  <c r="J118" i="19"/>
  <c r="F138" i="19"/>
  <c r="J156" i="19"/>
  <c r="F176" i="19"/>
  <c r="H205" i="19"/>
  <c r="J161" i="19"/>
  <c r="I88" i="19"/>
  <c r="I48" i="19"/>
  <c r="J93" i="19"/>
  <c r="I210" i="19"/>
  <c r="I197" i="19"/>
  <c r="I173" i="19"/>
  <c r="F145" i="19"/>
  <c r="E122" i="19"/>
  <c r="G95" i="19"/>
  <c r="J64" i="19"/>
  <c r="J40" i="19"/>
  <c r="J16" i="19"/>
  <c r="F106" i="19"/>
  <c r="H129" i="19"/>
  <c r="H153" i="19"/>
  <c r="F186" i="19"/>
  <c r="E207" i="19"/>
  <c r="F101" i="19"/>
  <c r="E38" i="19"/>
  <c r="E158" i="19"/>
  <c r="F201" i="19"/>
  <c r="I172" i="19"/>
  <c r="I148" i="19"/>
  <c r="I125" i="19"/>
  <c r="I93" i="19"/>
  <c r="F68" i="19"/>
  <c r="F44" i="19"/>
  <c r="H15" i="19"/>
  <c r="J102" i="19"/>
  <c r="H125" i="19"/>
  <c r="F154" i="19"/>
  <c r="J180" i="19"/>
  <c r="F216" i="19"/>
  <c r="I94" i="19"/>
  <c r="F45" i="19"/>
  <c r="I131" i="19"/>
  <c r="H94" i="19"/>
  <c r="J70" i="19"/>
  <c r="F42" i="19"/>
  <c r="F14" i="19"/>
  <c r="J108" i="19"/>
  <c r="H137" i="19"/>
  <c r="H165" i="19"/>
  <c r="J204" i="19"/>
  <c r="I121" i="19"/>
  <c r="I49" i="19"/>
  <c r="J143" i="19"/>
  <c r="J181" i="19"/>
  <c r="G153" i="19"/>
  <c r="H206" i="19"/>
  <c r="E178" i="19"/>
  <c r="I149" i="19"/>
  <c r="F121" i="19"/>
  <c r="I92" i="19"/>
  <c r="H69" i="19"/>
  <c r="F48" i="19"/>
  <c r="J26" i="19"/>
  <c r="J88" i="19"/>
  <c r="F110" i="19"/>
  <c r="H131" i="19"/>
  <c r="J152" i="19"/>
  <c r="F174" i="19"/>
  <c r="H195" i="19"/>
  <c r="J216" i="19"/>
  <c r="I147" i="19"/>
  <c r="F93" i="19"/>
  <c r="E62" i="19"/>
  <c r="I33" i="19"/>
  <c r="E95" i="19"/>
  <c r="E133" i="19"/>
  <c r="G188" i="19"/>
  <c r="G180" i="19"/>
  <c r="J182" i="19"/>
  <c r="F204" i="19"/>
  <c r="I192" i="19"/>
  <c r="F123" i="19"/>
  <c r="E79" i="19"/>
  <c r="J39" i="19"/>
  <c r="E96" i="19"/>
  <c r="H154" i="19"/>
  <c r="H196" i="19"/>
  <c r="G97" i="19"/>
  <c r="G156" i="19"/>
  <c r="H194" i="19"/>
  <c r="E18" i="19"/>
  <c r="I47" i="19"/>
  <c r="E93" i="19"/>
  <c r="E11" i="19"/>
  <c r="E36" i="19"/>
  <c r="G70" i="19"/>
  <c r="E13" i="19"/>
  <c r="G73" i="19"/>
  <c r="E17" i="19"/>
  <c r="G79" i="19"/>
  <c r="I58" i="19"/>
  <c r="J103" i="19"/>
  <c r="G17" i="19"/>
  <c r="G55" i="19"/>
  <c r="G98" i="19"/>
  <c r="G114" i="19"/>
  <c r="I215" i="19"/>
  <c r="E196" i="19"/>
  <c r="H33" i="19"/>
  <c r="F209" i="19"/>
  <c r="J202" i="19"/>
  <c r="J165" i="19"/>
  <c r="J14" i="19"/>
  <c r="J205" i="19"/>
  <c r="G152" i="19"/>
  <c r="J89" i="19"/>
  <c r="G202" i="19"/>
  <c r="E180" i="19"/>
  <c r="G154" i="19"/>
  <c r="E211" i="19"/>
  <c r="E138" i="19"/>
  <c r="H57" i="19"/>
  <c r="H113" i="19"/>
  <c r="J196" i="19"/>
  <c r="J23" i="19"/>
  <c r="E205" i="19"/>
  <c r="I182" i="19"/>
  <c r="J157" i="19"/>
  <c r="H214" i="19"/>
  <c r="J147" i="19"/>
  <c r="F66" i="19"/>
  <c r="H103" i="19"/>
  <c r="H181" i="19"/>
  <c r="I41" i="19"/>
  <c r="E213" i="19"/>
  <c r="G194" i="19"/>
  <c r="H168" i="19"/>
  <c r="I143" i="19"/>
  <c r="I180" i="19"/>
  <c r="F105" i="19"/>
  <c r="H23" i="19"/>
  <c r="F146" i="19"/>
  <c r="E70" i="19"/>
  <c r="F211" i="19"/>
  <c r="E197" i="19"/>
  <c r="F179" i="19"/>
  <c r="I159" i="19"/>
  <c r="E141" i="19"/>
  <c r="J203" i="19"/>
  <c r="G184" i="19"/>
  <c r="I165" i="19"/>
  <c r="E147" i="19"/>
  <c r="G127" i="19"/>
  <c r="I108" i="19"/>
  <c r="F84" i="19"/>
  <c r="H65" i="19"/>
  <c r="J46" i="19"/>
  <c r="H27" i="19"/>
  <c r="H85" i="19"/>
  <c r="F104" i="19"/>
  <c r="F124" i="19"/>
  <c r="J142" i="19"/>
  <c r="H161" i="19"/>
  <c r="F184" i="19"/>
  <c r="J212" i="19"/>
  <c r="H140" i="19"/>
  <c r="F77" i="19"/>
  <c r="E39" i="19"/>
  <c r="G117" i="19"/>
  <c r="J193" i="19"/>
  <c r="F193" i="19"/>
  <c r="I164" i="19"/>
  <c r="I140" i="19"/>
  <c r="I116" i="19"/>
  <c r="H83" i="19"/>
  <c r="H59" i="19"/>
  <c r="F36" i="19"/>
  <c r="J86" i="19"/>
  <c r="J110" i="19"/>
  <c r="J134" i="19"/>
  <c r="J162" i="19"/>
  <c r="F192" i="19"/>
  <c r="H180" i="19"/>
  <c r="H74" i="19"/>
  <c r="G27" i="19"/>
  <c r="I193" i="19"/>
  <c r="G191" i="19"/>
  <c r="G168" i="19"/>
  <c r="G144" i="19"/>
  <c r="J115" i="19"/>
  <c r="G87" i="19"/>
  <c r="J62" i="19"/>
  <c r="F34" i="19"/>
  <c r="H11" i="19"/>
  <c r="J106" i="19"/>
  <c r="H135" i="19"/>
  <c r="H159" i="19"/>
  <c r="J186" i="19"/>
  <c r="H178" i="19"/>
  <c r="I81" i="19"/>
  <c r="H34" i="19"/>
  <c r="J207" i="19"/>
  <c r="E90" i="19"/>
  <c r="F60" i="19"/>
  <c r="H31" i="19"/>
  <c r="J90" i="19"/>
  <c r="H119" i="19"/>
  <c r="F148" i="19"/>
  <c r="F178" i="19"/>
  <c r="E209" i="19"/>
  <c r="F85" i="19"/>
  <c r="G28" i="19"/>
  <c r="I201" i="19"/>
  <c r="F171" i="19"/>
  <c r="I142" i="19"/>
  <c r="J195" i="19"/>
  <c r="G167" i="19"/>
  <c r="E139" i="19"/>
  <c r="H110" i="19"/>
  <c r="J82" i="19"/>
  <c r="H61" i="19"/>
  <c r="F40" i="19"/>
  <c r="J18" i="19"/>
  <c r="J96" i="19"/>
  <c r="F118" i="19"/>
  <c r="H139" i="19"/>
  <c r="J160" i="19"/>
  <c r="F182" i="19"/>
  <c r="H203" i="19"/>
  <c r="I194" i="19"/>
  <c r="E125" i="19"/>
  <c r="J79" i="19"/>
  <c r="G51" i="19"/>
  <c r="E23" i="19"/>
  <c r="F109" i="19"/>
  <c r="I152" i="19"/>
  <c r="I209" i="19"/>
  <c r="F191" i="19"/>
  <c r="J190" i="19"/>
  <c r="F212" i="19"/>
  <c r="G164" i="19"/>
  <c r="E104" i="19"/>
  <c r="I64" i="19"/>
  <c r="I25" i="19"/>
  <c r="F115" i="19"/>
  <c r="E183" i="19"/>
  <c r="G198" i="19"/>
  <c r="G116" i="19"/>
  <c r="I184" i="19"/>
  <c r="G196" i="19"/>
  <c r="E29" i="19"/>
  <c r="G64" i="19"/>
  <c r="H128" i="19"/>
  <c r="J21" i="19"/>
  <c r="E49" i="19"/>
  <c r="F95" i="19"/>
  <c r="I36" i="19"/>
  <c r="G133" i="19"/>
  <c r="H40" i="19"/>
  <c r="E153" i="19"/>
  <c r="H76" i="19"/>
  <c r="F151" i="19"/>
  <c r="F35" i="19"/>
  <c r="F73" i="19"/>
  <c r="G139" i="19"/>
  <c r="G150" i="19"/>
  <c r="F11" i="19"/>
  <c r="F71" i="19"/>
  <c r="G15" i="19"/>
  <c r="E77" i="19"/>
  <c r="G57" i="19"/>
  <c r="J101" i="19"/>
  <c r="G16" i="19"/>
  <c r="G54" i="19"/>
  <c r="J95" i="19"/>
  <c r="J111" i="19"/>
  <c r="H190" i="19"/>
  <c r="E115" i="19"/>
  <c r="G201" i="19"/>
  <c r="I133" i="19"/>
  <c r="G52" i="19"/>
  <c r="E140" i="19"/>
  <c r="F156" i="19"/>
  <c r="H184" i="19"/>
  <c r="H71" i="19"/>
  <c r="H216" i="19"/>
  <c r="J197" i="19"/>
  <c r="E173" i="19"/>
  <c r="E148" i="19"/>
  <c r="E195" i="19"/>
  <c r="G119" i="19"/>
  <c r="F38" i="19"/>
  <c r="F132" i="19"/>
  <c r="G197" i="19"/>
  <c r="G179" i="19"/>
  <c r="I199" i="19"/>
  <c r="H176" i="19"/>
  <c r="I151" i="19"/>
  <c r="I204" i="19"/>
  <c r="F129" i="19"/>
  <c r="H47" i="19"/>
  <c r="F122" i="19"/>
  <c r="J210" i="19"/>
  <c r="I112" i="19"/>
  <c r="H208" i="19"/>
  <c r="F187" i="19"/>
  <c r="G162" i="19"/>
  <c r="G137" i="19"/>
  <c r="E162" i="19"/>
  <c r="J80" i="19"/>
  <c r="H89" i="19"/>
  <c r="J164" i="19"/>
  <c r="J31" i="19"/>
  <c r="I207" i="19"/>
  <c r="G193" i="19"/>
  <c r="J173" i="19"/>
  <c r="F155" i="19"/>
  <c r="H136" i="19"/>
  <c r="H198" i="19"/>
  <c r="J179" i="19"/>
  <c r="F161" i="19"/>
  <c r="I141" i="19"/>
  <c r="E123" i="19"/>
  <c r="H102" i="19"/>
  <c r="H79" i="19"/>
  <c r="J60" i="19"/>
  <c r="H41" i="19"/>
  <c r="J22" i="19"/>
  <c r="F90" i="19"/>
  <c r="H109" i="19"/>
  <c r="F128" i="19"/>
  <c r="J146" i="19"/>
  <c r="J166" i="19"/>
  <c r="H191" i="19"/>
  <c r="E216" i="19"/>
  <c r="E120" i="19"/>
  <c r="G67" i="19"/>
  <c r="E31" i="19"/>
  <c r="E151" i="19"/>
  <c r="G207" i="19"/>
  <c r="G183" i="19"/>
  <c r="G159" i="19"/>
  <c r="G136" i="19"/>
  <c r="J107" i="19"/>
  <c r="J78" i="19"/>
  <c r="J54" i="19"/>
  <c r="F26" i="19"/>
  <c r="F92" i="19"/>
  <c r="J114" i="19"/>
  <c r="H143" i="19"/>
  <c r="H167" i="19"/>
  <c r="F200" i="19"/>
  <c r="H132" i="19"/>
  <c r="H66" i="19"/>
  <c r="I17" i="19"/>
  <c r="E184" i="19"/>
  <c r="E187" i="19"/>
  <c r="E163" i="19"/>
  <c r="H134" i="19"/>
  <c r="G111" i="19"/>
  <c r="F82" i="19"/>
  <c r="F54" i="19"/>
  <c r="F30" i="19"/>
  <c r="F88" i="19"/>
  <c r="J116" i="19"/>
  <c r="F140" i="19"/>
  <c r="F164" i="19"/>
  <c r="F202" i="19"/>
  <c r="E150" i="19"/>
  <c r="I73" i="19"/>
  <c r="I16" i="19"/>
  <c r="G182" i="19"/>
  <c r="J84" i="19"/>
  <c r="J56" i="19"/>
  <c r="F28" i="19"/>
  <c r="J94" i="19"/>
  <c r="J122" i="19"/>
  <c r="H151" i="19"/>
  <c r="H183" i="19"/>
  <c r="G190" i="19"/>
  <c r="E78" i="19"/>
  <c r="F21" i="19"/>
  <c r="G203" i="19"/>
  <c r="I167" i="19"/>
  <c r="F139" i="19"/>
  <c r="G192" i="19"/>
  <c r="J163" i="19"/>
  <c r="G135" i="19"/>
  <c r="E107" i="19"/>
  <c r="F80" i="19"/>
  <c r="J58" i="19"/>
  <c r="H37" i="19"/>
  <c r="F16" i="19"/>
  <c r="H99" i="19"/>
  <c r="J120" i="19"/>
  <c r="F142" i="19"/>
  <c r="H163" i="19"/>
  <c r="J184" i="19"/>
  <c r="F206" i="19"/>
  <c r="I185" i="19"/>
  <c r="G118" i="19"/>
  <c r="G76" i="19"/>
  <c r="J47" i="19"/>
  <c r="G19" i="19"/>
  <c r="J113" i="19"/>
  <c r="J159" i="19"/>
  <c r="I216" i="19"/>
  <c r="E182" i="19"/>
  <c r="H193" i="19"/>
  <c r="J214" i="19"/>
  <c r="I154" i="19"/>
  <c r="J97" i="19"/>
  <c r="F61" i="19"/>
  <c r="E22" i="19"/>
  <c r="H124" i="19"/>
  <c r="E190" i="19"/>
  <c r="F189" i="19"/>
  <c r="J125" i="19"/>
  <c r="J191" i="19"/>
  <c r="I186" i="19"/>
  <c r="I30" i="19"/>
  <c r="I66" i="19"/>
  <c r="J133" i="19"/>
  <c r="I23" i="19"/>
  <c r="F51" i="19"/>
  <c r="F99" i="19"/>
  <c r="G38" i="19"/>
  <c r="I139" i="19"/>
  <c r="E42" i="19"/>
  <c r="E161" i="19"/>
  <c r="I77" i="19"/>
  <c r="G155" i="19"/>
  <c r="H36" i="19"/>
  <c r="G74" i="19"/>
  <c r="F143" i="19"/>
  <c r="I153" i="19"/>
  <c r="M2" i="19" l="1"/>
  <c r="M4" i="19" s="1"/>
  <c r="M73" i="19" s="1"/>
  <c r="P2" i="19"/>
  <c r="P4" i="19" s="1"/>
  <c r="P18" i="19" s="1"/>
  <c r="H219" i="19"/>
  <c r="J219" i="19"/>
  <c r="I219" i="19"/>
  <c r="F219" i="19"/>
  <c r="G219" i="19"/>
  <c r="E219" i="19"/>
  <c r="O2" i="19"/>
  <c r="O4" i="19" s="1"/>
  <c r="O151" i="19" s="1"/>
  <c r="Q2" i="19"/>
  <c r="Q4" i="19" s="1"/>
  <c r="Q29" i="19" s="1"/>
  <c r="N2" i="19"/>
  <c r="N4" i="19" s="1"/>
  <c r="N20" i="19" s="1"/>
  <c r="N167" i="19" l="1"/>
  <c r="N71" i="19"/>
  <c r="N49" i="19"/>
  <c r="N150" i="19"/>
  <c r="N217" i="19"/>
  <c r="N165" i="19"/>
  <c r="N75" i="19"/>
  <c r="N179" i="19"/>
  <c r="N154" i="19"/>
  <c r="N117" i="19"/>
  <c r="N47" i="19"/>
  <c r="N111" i="19"/>
  <c r="N174" i="19"/>
  <c r="N159" i="19"/>
  <c r="N70" i="19"/>
  <c r="N60" i="19"/>
  <c r="P209" i="19"/>
  <c r="P82" i="19"/>
  <c r="P184" i="19"/>
  <c r="P104" i="19"/>
  <c r="P200" i="19"/>
  <c r="P121" i="19"/>
  <c r="P181" i="19"/>
  <c r="P189" i="19"/>
  <c r="P112" i="19"/>
  <c r="P207" i="19"/>
  <c r="P171" i="19"/>
  <c r="P113" i="19"/>
  <c r="P165" i="19"/>
  <c r="P100" i="19"/>
  <c r="P159" i="19"/>
  <c r="P115" i="19"/>
  <c r="P67" i="19"/>
  <c r="P98" i="19"/>
  <c r="P12" i="19"/>
  <c r="P47" i="19"/>
  <c r="P35" i="19"/>
  <c r="P46" i="19"/>
  <c r="N146" i="19"/>
  <c r="N53" i="19"/>
  <c r="N206" i="19"/>
  <c r="N186" i="19"/>
  <c r="N170" i="19"/>
  <c r="N196" i="19"/>
  <c r="N93" i="19"/>
  <c r="N182" i="19"/>
  <c r="N9" i="19"/>
  <c r="N181" i="19"/>
  <c r="N99" i="19"/>
  <c r="N160" i="19"/>
  <c r="N81" i="19"/>
  <c r="N121" i="19"/>
  <c r="N69" i="19"/>
  <c r="N100" i="19"/>
  <c r="N79" i="19"/>
  <c r="N25" i="19"/>
  <c r="N13" i="19"/>
  <c r="N24" i="19"/>
  <c r="P117" i="19"/>
  <c r="P197" i="19"/>
  <c r="P126" i="19"/>
  <c r="P202" i="19"/>
  <c r="P138" i="19"/>
  <c r="P194" i="19"/>
  <c r="P204" i="19"/>
  <c r="P140" i="19"/>
  <c r="P215" i="19"/>
  <c r="P179" i="19"/>
  <c r="P130" i="19"/>
  <c r="P174" i="19"/>
  <c r="P116" i="19"/>
  <c r="P28" i="19"/>
  <c r="P127" i="19"/>
  <c r="P90" i="19"/>
  <c r="P110" i="19"/>
  <c r="P44" i="19"/>
  <c r="P49" i="19"/>
  <c r="P51" i="19"/>
  <c r="P58" i="19"/>
  <c r="P14" i="19"/>
  <c r="N78" i="19"/>
  <c r="N135" i="19"/>
  <c r="N147" i="19"/>
  <c r="N134" i="19"/>
  <c r="N197" i="19"/>
  <c r="N140" i="19"/>
  <c r="N50" i="19"/>
  <c r="N127" i="19"/>
  <c r="N149" i="19"/>
  <c r="N105" i="19"/>
  <c r="N17" i="19"/>
  <c r="N58" i="19"/>
  <c r="N29" i="19"/>
  <c r="N48" i="19"/>
  <c r="P152" i="19"/>
  <c r="P214" i="19"/>
  <c r="P168" i="19"/>
  <c r="P55" i="19"/>
  <c r="P185" i="19"/>
  <c r="P84" i="19"/>
  <c r="P154" i="19"/>
  <c r="P180" i="19"/>
  <c r="P88" i="19"/>
  <c r="P199" i="19"/>
  <c r="P161" i="19"/>
  <c r="P83" i="19"/>
  <c r="P150" i="19"/>
  <c r="P73" i="19"/>
  <c r="P147" i="19"/>
  <c r="P107" i="19"/>
  <c r="P40" i="19"/>
  <c r="P79" i="19"/>
  <c r="P89" i="19"/>
  <c r="P31" i="19"/>
  <c r="P19" i="19"/>
  <c r="P38" i="19"/>
  <c r="N212" i="19"/>
  <c r="N103" i="19"/>
  <c r="N216" i="19"/>
  <c r="N61" i="19"/>
  <c r="N185" i="19"/>
  <c r="N123" i="19"/>
  <c r="N168" i="19"/>
  <c r="N118" i="19"/>
  <c r="N145" i="19"/>
  <c r="N84" i="19"/>
  <c r="N104" i="19"/>
  <c r="N23" i="19"/>
  <c r="N41" i="19"/>
  <c r="N15" i="19"/>
  <c r="N40" i="19"/>
  <c r="P122" i="19"/>
  <c r="P212" i="19"/>
  <c r="P156" i="19"/>
  <c r="P217" i="19"/>
  <c r="P169" i="19"/>
  <c r="P210" i="19"/>
  <c r="P206" i="19"/>
  <c r="P157" i="19"/>
  <c r="P43" i="19"/>
  <c r="P191" i="19"/>
  <c r="P145" i="19"/>
  <c r="P24" i="19"/>
  <c r="P134" i="19"/>
  <c r="P53" i="19"/>
  <c r="P139" i="19"/>
  <c r="P95" i="19"/>
  <c r="P118" i="19"/>
  <c r="P71" i="19"/>
  <c r="P65" i="19"/>
  <c r="P15" i="19"/>
  <c r="P70" i="19"/>
  <c r="P26" i="19"/>
  <c r="Q96" i="19"/>
  <c r="P193" i="19"/>
  <c r="P120" i="19"/>
  <c r="P69" i="19"/>
  <c r="P198" i="19"/>
  <c r="P176" i="19"/>
  <c r="P141" i="19"/>
  <c r="P86" i="19"/>
  <c r="P216" i="19"/>
  <c r="P186" i="19"/>
  <c r="P153" i="19"/>
  <c r="P109" i="19"/>
  <c r="P208" i="19"/>
  <c r="P173" i="19"/>
  <c r="P205" i="19"/>
  <c r="P188" i="19"/>
  <c r="P142" i="19"/>
  <c r="P96" i="19"/>
  <c r="P13" i="19"/>
  <c r="P203" i="19"/>
  <c r="P187" i="19"/>
  <c r="P162" i="19"/>
  <c r="P144" i="19"/>
  <c r="P105" i="19"/>
  <c r="P178" i="19"/>
  <c r="P164" i="19"/>
  <c r="P133" i="19"/>
  <c r="P76" i="19"/>
  <c r="P45" i="19"/>
  <c r="P155" i="19"/>
  <c r="P131" i="19"/>
  <c r="P111" i="19"/>
  <c r="P92" i="19"/>
  <c r="P57" i="19"/>
  <c r="P114" i="19"/>
  <c r="P94" i="19"/>
  <c r="P61" i="19"/>
  <c r="P93" i="19"/>
  <c r="P64" i="19"/>
  <c r="P32" i="19"/>
  <c r="P52" i="19"/>
  <c r="P21" i="19"/>
  <c r="P62" i="19"/>
  <c r="P42" i="19"/>
  <c r="P22" i="19"/>
  <c r="P137" i="19"/>
  <c r="P101" i="19"/>
  <c r="P213" i="19"/>
  <c r="P196" i="19"/>
  <c r="P158" i="19"/>
  <c r="P124" i="19"/>
  <c r="P39" i="19"/>
  <c r="P201" i="19"/>
  <c r="P177" i="19"/>
  <c r="P136" i="19"/>
  <c r="P75" i="19"/>
  <c r="P192" i="19"/>
  <c r="P9" i="19"/>
  <c r="P190" i="19"/>
  <c r="P172" i="19"/>
  <c r="P125" i="19"/>
  <c r="P72" i="19"/>
  <c r="P211" i="19"/>
  <c r="P195" i="19"/>
  <c r="P175" i="19"/>
  <c r="P160" i="19"/>
  <c r="P128" i="19"/>
  <c r="P41" i="19"/>
  <c r="P170" i="19"/>
  <c r="P148" i="19"/>
  <c r="P108" i="19"/>
  <c r="P59" i="19"/>
  <c r="P163" i="19"/>
  <c r="P143" i="19"/>
  <c r="P123" i="19"/>
  <c r="P99" i="19"/>
  <c r="P77" i="19"/>
  <c r="P25" i="19"/>
  <c r="P102" i="19"/>
  <c r="P78" i="19"/>
  <c r="P29" i="19"/>
  <c r="P81" i="19"/>
  <c r="P48" i="19"/>
  <c r="P17" i="19"/>
  <c r="P36" i="19"/>
  <c r="P74" i="19"/>
  <c r="P54" i="19"/>
  <c r="P30" i="19"/>
  <c r="P10" i="19"/>
  <c r="N183" i="19"/>
  <c r="N192" i="19"/>
  <c r="N82" i="19"/>
  <c r="N164" i="19"/>
  <c r="N35" i="19"/>
  <c r="N200" i="19"/>
  <c r="N106" i="19"/>
  <c r="N205" i="19"/>
  <c r="N156" i="19"/>
  <c r="N122" i="19"/>
  <c r="N184" i="19"/>
  <c r="N142" i="19"/>
  <c r="N37" i="19"/>
  <c r="N137" i="19"/>
  <c r="N97" i="19"/>
  <c r="N19" i="19"/>
  <c r="N89" i="19"/>
  <c r="N83" i="19"/>
  <c r="N43" i="19"/>
  <c r="N46" i="19"/>
  <c r="N64" i="19"/>
  <c r="N28" i="19"/>
  <c r="Q186" i="19"/>
  <c r="N202" i="19"/>
  <c r="N95" i="19"/>
  <c r="N190" i="19"/>
  <c r="N98" i="19"/>
  <c r="N195" i="19"/>
  <c r="N132" i="19"/>
  <c r="N187" i="19"/>
  <c r="N214" i="19"/>
  <c r="N166" i="19"/>
  <c r="N39" i="19"/>
  <c r="N201" i="19"/>
  <c r="N173" i="19"/>
  <c r="N124" i="19"/>
  <c r="N94" i="19"/>
  <c r="N180" i="19"/>
  <c r="N143" i="19"/>
  <c r="N102" i="19"/>
  <c r="N161" i="19"/>
  <c r="N129" i="19"/>
  <c r="N101" i="19"/>
  <c r="N63" i="19"/>
  <c r="N108" i="19"/>
  <c r="N88" i="19"/>
  <c r="N21" i="19"/>
  <c r="N59" i="19"/>
  <c r="N26" i="19"/>
  <c r="N45" i="19"/>
  <c r="N72" i="19"/>
  <c r="N44" i="19"/>
  <c r="N16" i="19"/>
  <c r="N204" i="19"/>
  <c r="N175" i="19"/>
  <c r="N207" i="19"/>
  <c r="N178" i="19"/>
  <c r="N120" i="19"/>
  <c r="N210" i="19"/>
  <c r="N171" i="19"/>
  <c r="N130" i="19"/>
  <c r="N203" i="19"/>
  <c r="N131" i="19"/>
  <c r="N199" i="19"/>
  <c r="N136" i="19"/>
  <c r="N55" i="19"/>
  <c r="N213" i="19"/>
  <c r="N189" i="19"/>
  <c r="N169" i="19"/>
  <c r="N139" i="19"/>
  <c r="N107" i="19"/>
  <c r="N54" i="19"/>
  <c r="N176" i="19"/>
  <c r="N144" i="19"/>
  <c r="N126" i="19"/>
  <c r="N65" i="19"/>
  <c r="N153" i="19"/>
  <c r="N133" i="19"/>
  <c r="N113" i="19"/>
  <c r="N85" i="19"/>
  <c r="N51" i="19"/>
  <c r="N116" i="19"/>
  <c r="N90" i="19"/>
  <c r="N67" i="19"/>
  <c r="N91" i="19"/>
  <c r="N73" i="19"/>
  <c r="N42" i="19"/>
  <c r="N11" i="19"/>
  <c r="N30" i="19"/>
  <c r="N76" i="19"/>
  <c r="N56" i="19"/>
  <c r="N32" i="19"/>
  <c r="N12" i="19"/>
  <c r="Q85" i="19"/>
  <c r="Q216" i="19"/>
  <c r="Q199" i="19"/>
  <c r="Q188" i="19"/>
  <c r="Q168" i="19"/>
  <c r="Q145" i="19"/>
  <c r="Q183" i="19"/>
  <c r="Q152" i="19"/>
  <c r="Q141" i="19"/>
  <c r="Q128" i="19"/>
  <c r="Q167" i="19"/>
  <c r="Q155" i="19"/>
  <c r="Q63" i="19"/>
  <c r="Q212" i="19"/>
  <c r="Q200" i="19"/>
  <c r="Q205" i="19"/>
  <c r="Q86" i="19"/>
  <c r="Q214" i="19"/>
  <c r="Q43" i="19"/>
  <c r="Q160" i="19"/>
  <c r="Q204" i="19"/>
  <c r="Q184" i="19"/>
  <c r="Q159" i="19"/>
  <c r="Q149" i="19"/>
  <c r="Q120" i="19"/>
  <c r="Q147" i="19"/>
  <c r="Q88" i="19"/>
  <c r="Q140" i="19"/>
  <c r="Q209" i="19"/>
  <c r="Q99" i="19"/>
  <c r="Q174" i="19"/>
  <c r="Q62" i="19"/>
  <c r="Q45" i="19"/>
  <c r="Q195" i="19"/>
  <c r="Q217" i="19"/>
  <c r="Q185" i="19"/>
  <c r="Q90" i="19"/>
  <c r="Q180" i="19"/>
  <c r="Q196" i="19"/>
  <c r="Q193" i="19"/>
  <c r="Q115" i="19"/>
  <c r="Q206" i="19"/>
  <c r="Q170" i="19"/>
  <c r="Q116" i="19"/>
  <c r="Q28" i="19"/>
  <c r="Q158" i="19"/>
  <c r="Q13" i="19"/>
  <c r="Q198" i="19"/>
  <c r="Q163" i="19"/>
  <c r="Q108" i="19"/>
  <c r="Q177" i="19"/>
  <c r="Q98" i="19"/>
  <c r="Q135" i="19"/>
  <c r="Q117" i="19"/>
  <c r="Q187" i="19"/>
  <c r="Q123" i="19"/>
  <c r="Q124" i="19"/>
  <c r="Q192" i="19"/>
  <c r="Q144" i="19"/>
  <c r="Q30" i="19"/>
  <c r="Q190" i="19"/>
  <c r="Q166" i="19"/>
  <c r="Q132" i="19"/>
  <c r="Q76" i="19"/>
  <c r="Q169" i="19"/>
  <c r="Q32" i="19"/>
  <c r="Q78" i="19"/>
  <c r="Q36" i="19"/>
  <c r="Q114" i="19"/>
  <c r="Q58" i="19"/>
  <c r="Q21" i="19"/>
  <c r="Q105" i="19"/>
  <c r="Q40" i="19"/>
  <c r="M186" i="19"/>
  <c r="N188" i="19"/>
  <c r="N148" i="19"/>
  <c r="N208" i="19"/>
  <c r="N191" i="19"/>
  <c r="N152" i="19"/>
  <c r="N114" i="19"/>
  <c r="N211" i="19"/>
  <c r="N194" i="19"/>
  <c r="N162" i="19"/>
  <c r="N119" i="19"/>
  <c r="N18" i="19"/>
  <c r="N163" i="19"/>
  <c r="N215" i="19"/>
  <c r="N198" i="19"/>
  <c r="N151" i="19"/>
  <c r="N80" i="19"/>
  <c r="N22" i="19"/>
  <c r="N209" i="19"/>
  <c r="N193" i="19"/>
  <c r="N177" i="19"/>
  <c r="N155" i="19"/>
  <c r="N138" i="19"/>
  <c r="N115" i="19"/>
  <c r="N92" i="19"/>
  <c r="N33" i="19"/>
  <c r="N172" i="19"/>
  <c r="N158" i="19"/>
  <c r="N128" i="19"/>
  <c r="N110" i="19"/>
  <c r="N62" i="19"/>
  <c r="N157" i="19"/>
  <c r="N141" i="19"/>
  <c r="N125" i="19"/>
  <c r="N109" i="19"/>
  <c r="N86" i="19"/>
  <c r="N66" i="19"/>
  <c r="N34" i="19"/>
  <c r="N112" i="19"/>
  <c r="N96" i="19"/>
  <c r="N77" i="19"/>
  <c r="N38" i="19"/>
  <c r="N87" i="19"/>
  <c r="N74" i="19"/>
  <c r="N57" i="19"/>
  <c r="N27" i="19"/>
  <c r="N10" i="19"/>
  <c r="N31" i="19"/>
  <c r="N14" i="19"/>
  <c r="N68" i="19"/>
  <c r="N52" i="19"/>
  <c r="N36" i="19"/>
  <c r="Q121" i="19"/>
  <c r="Q142" i="19"/>
  <c r="Q42" i="19"/>
  <c r="Q46" i="19"/>
  <c r="Q22" i="19"/>
  <c r="Q11" i="19"/>
  <c r="Q151" i="19"/>
  <c r="Q95" i="19"/>
  <c r="Q126" i="19"/>
  <c r="Q71" i="19"/>
  <c r="Q82" i="19"/>
  <c r="Q66" i="19"/>
  <c r="Q65" i="19"/>
  <c r="M62" i="19"/>
  <c r="M183" i="19"/>
  <c r="Q103" i="19"/>
  <c r="Q162" i="19"/>
  <c r="Q138" i="19"/>
  <c r="Q106" i="19"/>
  <c r="Q74" i="19"/>
  <c r="Q12" i="19"/>
  <c r="Q83" i="19"/>
  <c r="Q55" i="19"/>
  <c r="Q68" i="19"/>
  <c r="Q19" i="19"/>
  <c r="Q77" i="19"/>
  <c r="Q37" i="19"/>
  <c r="Q89" i="19"/>
  <c r="Q146" i="19"/>
  <c r="Q122" i="19"/>
  <c r="Q94" i="19"/>
  <c r="Q44" i="19"/>
  <c r="Q109" i="19"/>
  <c r="Q81" i="19"/>
  <c r="Q92" i="19"/>
  <c r="Q50" i="19"/>
  <c r="Q39" i="19"/>
  <c r="Q53" i="19"/>
  <c r="Q17" i="19"/>
  <c r="M192" i="19"/>
  <c r="M159" i="19"/>
  <c r="M124" i="19"/>
  <c r="M40" i="19"/>
  <c r="Q16" i="19"/>
  <c r="Q67" i="19"/>
  <c r="Q34" i="19"/>
  <c r="Q23" i="19"/>
  <c r="Q61" i="19"/>
  <c r="Q33" i="19"/>
  <c r="M90" i="19"/>
  <c r="M63" i="19"/>
  <c r="M215" i="19"/>
  <c r="M48" i="19"/>
  <c r="M142" i="19"/>
  <c r="O23" i="19"/>
  <c r="O119" i="19"/>
  <c r="O143" i="19"/>
  <c r="O154" i="19"/>
  <c r="O29" i="19"/>
  <c r="O67" i="19"/>
  <c r="O116" i="19"/>
  <c r="O216" i="19"/>
  <c r="O191" i="19"/>
  <c r="O85" i="19"/>
  <c r="M13" i="19"/>
  <c r="M29" i="19"/>
  <c r="M45" i="19"/>
  <c r="M61" i="19"/>
  <c r="M77" i="19"/>
  <c r="M26" i="19"/>
  <c r="M43" i="19"/>
  <c r="M24" i="19"/>
  <c r="M54" i="19"/>
  <c r="M71" i="19"/>
  <c r="M88" i="19"/>
  <c r="M36" i="19"/>
  <c r="M66" i="19"/>
  <c r="M97" i="19"/>
  <c r="M113" i="19"/>
  <c r="M32" i="19"/>
  <c r="M76" i="19"/>
  <c r="M98" i="19"/>
  <c r="M114" i="19"/>
  <c r="M130" i="19"/>
  <c r="M146" i="19"/>
  <c r="M162" i="19"/>
  <c r="M68" i="19"/>
  <c r="M107" i="19"/>
  <c r="M125" i="19"/>
  <c r="M155" i="19"/>
  <c r="M173" i="19"/>
  <c r="M16" i="19"/>
  <c r="M96" i="19"/>
  <c r="M121" i="19"/>
  <c r="M151" i="19"/>
  <c r="M174" i="19"/>
  <c r="M190" i="19"/>
  <c r="M206" i="19"/>
  <c r="M18" i="19"/>
  <c r="M75" i="19"/>
  <c r="M93" i="19"/>
  <c r="M147" i="19"/>
  <c r="M179" i="19"/>
  <c r="M211" i="19"/>
  <c r="M199" i="19"/>
  <c r="M89" i="19"/>
  <c r="M143" i="19"/>
  <c r="M176" i="19"/>
  <c r="M193" i="19"/>
  <c r="M67" i="19"/>
  <c r="M131" i="19"/>
  <c r="M165" i="19"/>
  <c r="M187" i="19"/>
  <c r="M204" i="19"/>
  <c r="M127" i="19"/>
  <c r="M172" i="19"/>
  <c r="M217" i="19"/>
  <c r="M21" i="19"/>
  <c r="M53" i="19"/>
  <c r="M11" i="19"/>
  <c r="M28" i="19"/>
  <c r="M39" i="19"/>
  <c r="M80" i="19"/>
  <c r="M60" i="19"/>
  <c r="M105" i="19"/>
  <c r="M59" i="19"/>
  <c r="M106" i="19"/>
  <c r="M138" i="19"/>
  <c r="M154" i="19"/>
  <c r="M94" i="19"/>
  <c r="M140" i="19"/>
  <c r="M181" i="19"/>
  <c r="M112" i="19"/>
  <c r="M153" i="19"/>
  <c r="M182" i="19"/>
  <c r="M214" i="19"/>
  <c r="M52" i="19"/>
  <c r="M119" i="19"/>
  <c r="M196" i="19"/>
  <c r="M216" i="19"/>
  <c r="M160" i="19"/>
  <c r="M208" i="19"/>
  <c r="M148" i="19"/>
  <c r="M189" i="19"/>
  <c r="M144" i="19"/>
  <c r="M17" i="19"/>
  <c r="M33" i="19"/>
  <c r="M49" i="19"/>
  <c r="M65" i="19"/>
  <c r="M10" i="19"/>
  <c r="M27" i="19"/>
  <c r="M44" i="19"/>
  <c r="M38" i="19"/>
  <c r="M55" i="19"/>
  <c r="M72" i="19"/>
  <c r="M92" i="19"/>
  <c r="M51" i="19"/>
  <c r="M85" i="19"/>
  <c r="M101" i="19"/>
  <c r="M117" i="19"/>
  <c r="M47" i="19"/>
  <c r="M81" i="19"/>
  <c r="M102" i="19"/>
  <c r="M118" i="19"/>
  <c r="M134" i="19"/>
  <c r="M150" i="19"/>
  <c r="M166" i="19"/>
  <c r="M79" i="19"/>
  <c r="M115" i="19"/>
  <c r="M139" i="19"/>
  <c r="M156" i="19"/>
  <c r="M177" i="19"/>
  <c r="M46" i="19"/>
  <c r="M104" i="19"/>
  <c r="M135" i="19"/>
  <c r="M152" i="19"/>
  <c r="M178" i="19"/>
  <c r="M194" i="19"/>
  <c r="M210" i="19"/>
  <c r="M35" i="19"/>
  <c r="M14" i="19"/>
  <c r="M103" i="19"/>
  <c r="M149" i="19"/>
  <c r="M195" i="19"/>
  <c r="M212" i="19"/>
  <c r="M201" i="19"/>
  <c r="M100" i="19"/>
  <c r="M145" i="19"/>
  <c r="M184" i="19"/>
  <c r="M207" i="19"/>
  <c r="M78" i="19"/>
  <c r="M133" i="19"/>
  <c r="M167" i="19"/>
  <c r="M188" i="19"/>
  <c r="M205" i="19"/>
  <c r="M129" i="19"/>
  <c r="M180" i="19"/>
  <c r="M37" i="19"/>
  <c r="M69" i="19"/>
  <c r="M22" i="19"/>
  <c r="M56" i="19"/>
  <c r="M19" i="19"/>
  <c r="M86" i="19"/>
  <c r="M15" i="19"/>
  <c r="M82" i="19"/>
  <c r="M122" i="19"/>
  <c r="M20" i="19"/>
  <c r="M123" i="19"/>
  <c r="M157" i="19"/>
  <c r="M74" i="19"/>
  <c r="M136" i="19"/>
  <c r="M198" i="19"/>
  <c r="M31" i="19"/>
  <c r="M164" i="19"/>
  <c r="M213" i="19"/>
  <c r="M116" i="19"/>
  <c r="M191" i="19"/>
  <c r="M95" i="19"/>
  <c r="M175" i="19"/>
  <c r="M91" i="19"/>
  <c r="M200" i="19"/>
  <c r="O187" i="19"/>
  <c r="M161" i="19"/>
  <c r="M163" i="19"/>
  <c r="M168" i="19"/>
  <c r="M197" i="19"/>
  <c r="M58" i="19"/>
  <c r="M170" i="19"/>
  <c r="M185" i="19"/>
  <c r="M99" i="19"/>
  <c r="M126" i="19"/>
  <c r="M30" i="19"/>
  <c r="M34" i="19"/>
  <c r="M23" i="19"/>
  <c r="M57" i="19"/>
  <c r="O179" i="19"/>
  <c r="M108" i="19"/>
  <c r="M111" i="19"/>
  <c r="M128" i="19"/>
  <c r="M171" i="19"/>
  <c r="M9" i="19"/>
  <c r="M137" i="19"/>
  <c r="M169" i="19"/>
  <c r="M50" i="19"/>
  <c r="M110" i="19"/>
  <c r="M109" i="19"/>
  <c r="M84" i="19"/>
  <c r="M42" i="19"/>
  <c r="M41" i="19"/>
  <c r="O25" i="19"/>
  <c r="M203" i="19"/>
  <c r="M209" i="19"/>
  <c r="M64" i="19"/>
  <c r="M132" i="19"/>
  <c r="M202" i="19"/>
  <c r="M120" i="19"/>
  <c r="M141" i="19"/>
  <c r="M158" i="19"/>
  <c r="M83" i="19"/>
  <c r="M87" i="19"/>
  <c r="M70" i="19"/>
  <c r="M12" i="19"/>
  <c r="M25" i="19"/>
  <c r="O117" i="19"/>
  <c r="O169" i="19"/>
  <c r="O126" i="19"/>
  <c r="O164" i="19"/>
  <c r="O103" i="19"/>
  <c r="O12" i="19"/>
  <c r="O51" i="19"/>
  <c r="O211" i="19"/>
  <c r="O214" i="19"/>
  <c r="O190" i="19"/>
  <c r="O123" i="19"/>
  <c r="O184" i="19"/>
  <c r="O102" i="19"/>
  <c r="O146" i="19"/>
  <c r="O148" i="19"/>
  <c r="O87" i="19"/>
  <c r="O92" i="19"/>
  <c r="O76" i="19"/>
  <c r="O34" i="19"/>
  <c r="O35" i="19"/>
  <c r="Q197" i="19"/>
  <c r="Q104" i="19"/>
  <c r="Q215" i="19"/>
  <c r="Q171" i="19"/>
  <c r="Q107" i="19"/>
  <c r="Q203" i="19"/>
  <c r="Q157" i="19"/>
  <c r="Q112" i="19"/>
  <c r="Q176" i="19"/>
  <c r="Q207" i="19"/>
  <c r="Q175" i="19"/>
  <c r="Q129" i="19"/>
  <c r="Q47" i="19"/>
  <c r="Q202" i="19"/>
  <c r="Q182" i="19"/>
  <c r="Q164" i="19"/>
  <c r="Q133" i="19"/>
  <c r="Q100" i="19"/>
  <c r="Q56" i="19"/>
  <c r="Q173" i="19"/>
  <c r="Q137" i="19"/>
  <c r="Q111" i="19"/>
  <c r="Q70" i="19"/>
  <c r="Q154" i="19"/>
  <c r="Q130" i="19"/>
  <c r="Q110" i="19"/>
  <c r="Q93" i="19"/>
  <c r="Q54" i="19"/>
  <c r="Q10" i="19"/>
  <c r="Q101" i="19"/>
  <c r="Q72" i="19"/>
  <c r="Q31" i="19"/>
  <c r="Q84" i="19"/>
  <c r="Q51" i="19"/>
  <c r="Q20" i="19"/>
  <c r="Q38" i="19"/>
  <c r="Q69" i="19"/>
  <c r="Q49" i="19"/>
  <c r="O133" i="19"/>
  <c r="O80" i="19"/>
  <c r="O200" i="19"/>
  <c r="O163" i="19"/>
  <c r="O100" i="19"/>
  <c r="O86" i="19"/>
  <c r="O194" i="19"/>
  <c r="O197" i="19"/>
  <c r="O217" i="19"/>
  <c r="O72" i="19"/>
  <c r="O168" i="19"/>
  <c r="O65" i="19"/>
  <c r="O129" i="19"/>
  <c r="O132" i="19"/>
  <c r="O53" i="19"/>
  <c r="O57" i="19"/>
  <c r="O46" i="19"/>
  <c r="O17" i="19"/>
  <c r="O19" i="19"/>
  <c r="Q25" i="19"/>
  <c r="Q41" i="19"/>
  <c r="Q57" i="19"/>
  <c r="Q73" i="19"/>
  <c r="Q24" i="19"/>
  <c r="Q18" i="19"/>
  <c r="Q35" i="19"/>
  <c r="Q52" i="19"/>
  <c r="Q80" i="19"/>
  <c r="Q14" i="19"/>
  <c r="Q48" i="19"/>
  <c r="Q75" i="19"/>
  <c r="Q97" i="19"/>
  <c r="Q113" i="19"/>
  <c r="Q27" i="19"/>
  <c r="Q64" i="19"/>
  <c r="Q79" i="19"/>
  <c r="Q102" i="19"/>
  <c r="Q118" i="19"/>
  <c r="Q134" i="19"/>
  <c r="Q150" i="19"/>
  <c r="Q15" i="19"/>
  <c r="Q91" i="19"/>
  <c r="Q119" i="19"/>
  <c r="Q136" i="19"/>
  <c r="Q153" i="19"/>
  <c r="Q181" i="19"/>
  <c r="Q59" i="19"/>
  <c r="Q87" i="19"/>
  <c r="Q131" i="19"/>
  <c r="Q148" i="19"/>
  <c r="Q165" i="19"/>
  <c r="Q178" i="19"/>
  <c r="Q194" i="19"/>
  <c r="Q210" i="19"/>
  <c r="Q60" i="19"/>
  <c r="Q127" i="19"/>
  <c r="Q161" i="19"/>
  <c r="Q191" i="19"/>
  <c r="Q208" i="19"/>
  <c r="Q139" i="19"/>
  <c r="Q213" i="19"/>
  <c r="Q125" i="19"/>
  <c r="Q172" i="19"/>
  <c r="Q189" i="19"/>
  <c r="Q9" i="19"/>
  <c r="Q143" i="19"/>
  <c r="Q179" i="19"/>
  <c r="Q201" i="19"/>
  <c r="Q26" i="19"/>
  <c r="Q156" i="19"/>
  <c r="Q211" i="19"/>
  <c r="P183" i="19"/>
  <c r="P167" i="19"/>
  <c r="P146" i="19"/>
  <c r="P129" i="19"/>
  <c r="P97" i="19"/>
  <c r="P182" i="19"/>
  <c r="P166" i="19"/>
  <c r="P149" i="19"/>
  <c r="P132" i="19"/>
  <c r="P87" i="19"/>
  <c r="P56" i="19"/>
  <c r="P11" i="19"/>
  <c r="P151" i="19"/>
  <c r="P135" i="19"/>
  <c r="P119" i="19"/>
  <c r="P103" i="19"/>
  <c r="P91" i="19"/>
  <c r="P60" i="19"/>
  <c r="P23" i="19"/>
  <c r="P106" i="19"/>
  <c r="P80" i="19"/>
  <c r="P68" i="19"/>
  <c r="P27" i="19"/>
  <c r="P85" i="19"/>
  <c r="P63" i="19"/>
  <c r="P33" i="19"/>
  <c r="P16" i="19"/>
  <c r="P37" i="19"/>
  <c r="P20" i="19"/>
  <c r="P66" i="19"/>
  <c r="P50" i="19"/>
  <c r="P34" i="19"/>
  <c r="O114" i="19"/>
  <c r="O193" i="19"/>
  <c r="O213" i="19"/>
  <c r="O149" i="19"/>
  <c r="O170" i="19"/>
  <c r="O186" i="19"/>
  <c r="O121" i="19"/>
  <c r="O212" i="19"/>
  <c r="O180" i="19"/>
  <c r="O142" i="19"/>
  <c r="O81" i="19"/>
  <c r="O175" i="19"/>
  <c r="O113" i="19"/>
  <c r="O160" i="19"/>
  <c r="O128" i="19"/>
  <c r="O96" i="19"/>
  <c r="O38" i="19"/>
  <c r="O99" i="19"/>
  <c r="O54" i="19"/>
  <c r="O82" i="19"/>
  <c r="O62" i="19"/>
  <c r="O28" i="19"/>
  <c r="O33" i="19"/>
  <c r="O47" i="19"/>
  <c r="O207" i="19"/>
  <c r="O178" i="19"/>
  <c r="O98" i="19"/>
  <c r="O209" i="19"/>
  <c r="O181" i="19"/>
  <c r="O137" i="19"/>
  <c r="O22" i="19"/>
  <c r="O199" i="19"/>
  <c r="O174" i="19"/>
  <c r="O134" i="19"/>
  <c r="O9" i="19"/>
  <c r="O150" i="19"/>
  <c r="O202" i="19"/>
  <c r="O185" i="19"/>
  <c r="O153" i="19"/>
  <c r="O109" i="19"/>
  <c r="O66" i="19"/>
  <c r="O208" i="19"/>
  <c r="O192" i="19"/>
  <c r="O176" i="19"/>
  <c r="O158" i="19"/>
  <c r="O141" i="19"/>
  <c r="O118" i="19"/>
  <c r="O79" i="19"/>
  <c r="O20" i="19"/>
  <c r="O171" i="19"/>
  <c r="O161" i="19"/>
  <c r="O131" i="19"/>
  <c r="O105" i="19"/>
  <c r="O41" i="19"/>
  <c r="O156" i="19"/>
  <c r="O140" i="19"/>
  <c r="O124" i="19"/>
  <c r="O108" i="19"/>
  <c r="O89" i="19"/>
  <c r="O70" i="19"/>
  <c r="O36" i="19"/>
  <c r="O111" i="19"/>
  <c r="O95" i="19"/>
  <c r="O74" i="19"/>
  <c r="O42" i="19"/>
  <c r="O94" i="19"/>
  <c r="O78" i="19"/>
  <c r="O61" i="19"/>
  <c r="O44" i="19"/>
  <c r="O14" i="19"/>
  <c r="O49" i="19"/>
  <c r="O32" i="19"/>
  <c r="O75" i="19"/>
  <c r="O59" i="19"/>
  <c r="O43" i="19"/>
  <c r="O27" i="19"/>
  <c r="O11" i="19"/>
  <c r="O189" i="19"/>
  <c r="O210" i="19"/>
  <c r="O139" i="19"/>
  <c r="O101" i="19"/>
  <c r="O182" i="19"/>
  <c r="O52" i="19"/>
  <c r="O203" i="19"/>
  <c r="O155" i="19"/>
  <c r="O69" i="19"/>
  <c r="O196" i="19"/>
  <c r="O159" i="19"/>
  <c r="O125" i="19"/>
  <c r="O37" i="19"/>
  <c r="O162" i="19"/>
  <c r="O145" i="19"/>
  <c r="O83" i="19"/>
  <c r="O144" i="19"/>
  <c r="O112" i="19"/>
  <c r="O73" i="19"/>
  <c r="O115" i="19"/>
  <c r="O91" i="19"/>
  <c r="O10" i="19"/>
  <c r="O45" i="19"/>
  <c r="O50" i="19"/>
  <c r="O16" i="19"/>
  <c r="O63" i="19"/>
  <c r="O31" i="19"/>
  <c r="O15" i="19"/>
  <c r="O206" i="19"/>
  <c r="O165" i="19"/>
  <c r="O58" i="19"/>
  <c r="O195" i="19"/>
  <c r="O173" i="19"/>
  <c r="O122" i="19"/>
  <c r="O215" i="19"/>
  <c r="O198" i="19"/>
  <c r="O166" i="19"/>
  <c r="O106" i="19"/>
  <c r="O205" i="19"/>
  <c r="O135" i="19"/>
  <c r="O201" i="19"/>
  <c r="O177" i="19"/>
  <c r="O138" i="19"/>
  <c r="O84" i="19"/>
  <c r="O26" i="19"/>
  <c r="O204" i="19"/>
  <c r="O188" i="19"/>
  <c r="O172" i="19"/>
  <c r="O157" i="19"/>
  <c r="O127" i="19"/>
  <c r="O110" i="19"/>
  <c r="O68" i="19"/>
  <c r="O183" i="19"/>
  <c r="O167" i="19"/>
  <c r="O147" i="19"/>
  <c r="O130" i="19"/>
  <c r="O97" i="19"/>
  <c r="O24" i="19"/>
  <c r="O152" i="19"/>
  <c r="O136" i="19"/>
  <c r="O120" i="19"/>
  <c r="O104" i="19"/>
  <c r="O88" i="19"/>
  <c r="O56" i="19"/>
  <c r="O21" i="19"/>
  <c r="O107" i="19"/>
  <c r="O93" i="19"/>
  <c r="O64" i="19"/>
  <c r="O40" i="19"/>
  <c r="O90" i="19"/>
  <c r="O77" i="19"/>
  <c r="O60" i="19"/>
  <c r="O30" i="19"/>
  <c r="O13" i="19"/>
  <c r="O48" i="19"/>
  <c r="O18" i="19"/>
  <c r="O71" i="19"/>
  <c r="O55" i="19"/>
  <c r="O39" i="19"/>
  <c r="N219" i="19" l="1"/>
  <c r="N5" i="19"/>
  <c r="P219" i="19"/>
  <c r="M219" i="19"/>
  <c r="M5" i="19"/>
  <c r="P5" i="19"/>
  <c r="Q219" i="19"/>
  <c r="O219" i="19"/>
  <c r="Q5" i="19"/>
  <c r="O5" i="19"/>
</calcChain>
</file>

<file path=xl/sharedStrings.xml><?xml version="1.0" encoding="utf-8"?>
<sst xmlns="http://schemas.openxmlformats.org/spreadsheetml/2006/main" count="2794" uniqueCount="900">
  <si>
    <t>NHS South Devon and Torbay</t>
  </si>
  <si>
    <t>99Q</t>
  </si>
  <si>
    <t>NHS North, East, West Devon</t>
  </si>
  <si>
    <t>99P</t>
  </si>
  <si>
    <t>NHS Wiltshire</t>
  </si>
  <si>
    <t>99N</t>
  </si>
  <si>
    <t>NHS North East Hampshire and Farnham</t>
  </si>
  <si>
    <t>99M</t>
  </si>
  <si>
    <t>NHS High Weald Lewes Havens</t>
  </si>
  <si>
    <t>99K</t>
  </si>
  <si>
    <t>NHS West Kent</t>
  </si>
  <si>
    <t>99J</t>
  </si>
  <si>
    <t>NHS Surrey Downs</t>
  </si>
  <si>
    <t>99H</t>
  </si>
  <si>
    <t>NHS Southend</t>
  </si>
  <si>
    <t>99G</t>
  </si>
  <si>
    <t>NHS Castle Point and Rochford</t>
  </si>
  <si>
    <t>99F</t>
  </si>
  <si>
    <t>NHS Basildon and Brentwood</t>
  </si>
  <si>
    <t>99E</t>
  </si>
  <si>
    <t>NHS South Lincolnshire</t>
  </si>
  <si>
    <t>99D</t>
  </si>
  <si>
    <t>NHS North Tyneside</t>
  </si>
  <si>
    <t>99C</t>
  </si>
  <si>
    <t>NHS Liverpool</t>
  </si>
  <si>
    <t>99A</t>
  </si>
  <si>
    <t>NHS Newcastle Gateshead</t>
  </si>
  <si>
    <t>13T</t>
  </si>
  <si>
    <t>13P</t>
  </si>
  <si>
    <t>NHS Wirral</t>
  </si>
  <si>
    <t>12F</t>
  </si>
  <si>
    <t>NHS Swindon</t>
  </si>
  <si>
    <t>12D</t>
  </si>
  <si>
    <t>NHS South Gloucestershire</t>
  </si>
  <si>
    <t>12A</t>
  </si>
  <si>
    <t>NHS Somerset</t>
  </si>
  <si>
    <t>11X</t>
  </si>
  <si>
    <t>NHS North Somerset</t>
  </si>
  <si>
    <t>11T</t>
  </si>
  <si>
    <t>NHS Kernow</t>
  </si>
  <si>
    <t>11N</t>
  </si>
  <si>
    <t>NHS Gloucestershire</t>
  </si>
  <si>
    <t>11M</t>
  </si>
  <si>
    <t>NHS Dorset</t>
  </si>
  <si>
    <t>11J</t>
  </si>
  <si>
    <t>NHS Bristol</t>
  </si>
  <si>
    <t>11H</t>
  </si>
  <si>
    <t>NHS Bath and North East Somerset</t>
  </si>
  <si>
    <t>11E</t>
  </si>
  <si>
    <t>NHS Wokingham</t>
  </si>
  <si>
    <t>11D</t>
  </si>
  <si>
    <t>NHS Windsor, Ascot and Maidenhead</t>
  </si>
  <si>
    <t>11C</t>
  </si>
  <si>
    <t>NHS West Hampshire</t>
  </si>
  <si>
    <t>11A</t>
  </si>
  <si>
    <t>NHS Aylesbury Vale</t>
  </si>
  <si>
    <t>10Y</t>
  </si>
  <si>
    <t>NHS Southampton</t>
  </si>
  <si>
    <t>10X</t>
  </si>
  <si>
    <t>NHS South Reading</t>
  </si>
  <si>
    <t>10W</t>
  </si>
  <si>
    <t>NHS South Eastern Hampshire</t>
  </si>
  <si>
    <t>10V</t>
  </si>
  <si>
    <t>NHS Slough</t>
  </si>
  <si>
    <t>10T</t>
  </si>
  <si>
    <t>NHS Portsmouth</t>
  </si>
  <si>
    <t>10R</t>
  </si>
  <si>
    <t>NHS Oxfordshire</t>
  </si>
  <si>
    <t>10Q</t>
  </si>
  <si>
    <t>NHS North &amp; West Reading</t>
  </si>
  <si>
    <t>10N</t>
  </si>
  <si>
    <t>NHS Newbury and District</t>
  </si>
  <si>
    <t>10M</t>
  </si>
  <si>
    <t>NHS Isle of Wight</t>
  </si>
  <si>
    <t>10L</t>
  </si>
  <si>
    <t>NHS Fareham and Gosport</t>
  </si>
  <si>
    <t>10K</t>
  </si>
  <si>
    <t>NHS North Hampshire</t>
  </si>
  <si>
    <t>10J</t>
  </si>
  <si>
    <t>NHS Chiltern</t>
  </si>
  <si>
    <t>10H</t>
  </si>
  <si>
    <t>NHS Bracknell and Ascot</t>
  </si>
  <si>
    <t>10G</t>
  </si>
  <si>
    <t>NHS Thanet</t>
  </si>
  <si>
    <t>10E</t>
  </si>
  <si>
    <t>NHS Swale</t>
  </si>
  <si>
    <t>10D</t>
  </si>
  <si>
    <t>NHS Surrey Heath</t>
  </si>
  <si>
    <t>10C</t>
  </si>
  <si>
    <t>NHS South Kent Coast</t>
  </si>
  <si>
    <t>10A</t>
  </si>
  <si>
    <t>NHS North West Surrey</t>
  </si>
  <si>
    <t>09Y</t>
  </si>
  <si>
    <t>NHS Horsham and Mid Sussex</t>
  </si>
  <si>
    <t>09X</t>
  </si>
  <si>
    <t>NHS Medway</t>
  </si>
  <si>
    <t>09W</t>
  </si>
  <si>
    <t>NHS Hastings and Rother</t>
  </si>
  <si>
    <t>09P</t>
  </si>
  <si>
    <t>NHS Guildford and Waverley</t>
  </si>
  <si>
    <t>09N</t>
  </si>
  <si>
    <t>NHS East Surrey</t>
  </si>
  <si>
    <t>09L</t>
  </si>
  <si>
    <t>NHS Dartford, Gravesham and Swanley</t>
  </si>
  <si>
    <t>09J</t>
  </si>
  <si>
    <t>NHS Crawley</t>
  </si>
  <si>
    <t>09H</t>
  </si>
  <si>
    <t>NHS Coastal West Sussex</t>
  </si>
  <si>
    <t>09G</t>
  </si>
  <si>
    <t>NHS Eastbourne, Hailsham and Seaford</t>
  </si>
  <si>
    <t>09F</t>
  </si>
  <si>
    <t>NHS Canterbury and Coastal</t>
  </si>
  <si>
    <t>09E</t>
  </si>
  <si>
    <t>NHS Brighton and Hove</t>
  </si>
  <si>
    <t>09D</t>
  </si>
  <si>
    <t>NHS Ashford</t>
  </si>
  <si>
    <t>09C</t>
  </si>
  <si>
    <t>NHS Central London (Westminster)</t>
  </si>
  <si>
    <t>09A</t>
  </si>
  <si>
    <t>NHS West London (K&amp;C &amp; QPP)</t>
  </si>
  <si>
    <t>08Y</t>
  </si>
  <si>
    <t>NHS Wandsworth</t>
  </si>
  <si>
    <t>08X</t>
  </si>
  <si>
    <t>NHS Waltham Forest</t>
  </si>
  <si>
    <t>08W</t>
  </si>
  <si>
    <t>NHS Tower Hamlets</t>
  </si>
  <si>
    <t>08V</t>
  </si>
  <si>
    <t>NHS Sutton</t>
  </si>
  <si>
    <t>08T</t>
  </si>
  <si>
    <t>NHS Merton</t>
  </si>
  <si>
    <t>08R</t>
  </si>
  <si>
    <t>NHS Southwark</t>
  </si>
  <si>
    <t>08Q</t>
  </si>
  <si>
    <t>NHS Richmond</t>
  </si>
  <si>
    <t>08P</t>
  </si>
  <si>
    <t>NHS Redbridge</t>
  </si>
  <si>
    <t>08N</t>
  </si>
  <si>
    <t>NHS Newham</t>
  </si>
  <si>
    <t>08M</t>
  </si>
  <si>
    <t>NHS Lewisham</t>
  </si>
  <si>
    <t>08L</t>
  </si>
  <si>
    <t>NHS Lambeth</t>
  </si>
  <si>
    <t>08K</t>
  </si>
  <si>
    <t>NHS Kingston</t>
  </si>
  <si>
    <t>08J</t>
  </si>
  <si>
    <t>NHS Islington</t>
  </si>
  <si>
    <t>08H</t>
  </si>
  <si>
    <t>NHS Hillingdon</t>
  </si>
  <si>
    <t>08G</t>
  </si>
  <si>
    <t>NHS Havering</t>
  </si>
  <si>
    <t>08F</t>
  </si>
  <si>
    <t>NHS Harrow</t>
  </si>
  <si>
    <t>08E</t>
  </si>
  <si>
    <t>NHS Haringey</t>
  </si>
  <si>
    <t>08D</t>
  </si>
  <si>
    <t>NHS Hammersmith and Fulham</t>
  </si>
  <si>
    <t>08C</t>
  </si>
  <si>
    <t>NHS Greenwich</t>
  </si>
  <si>
    <t>08A</t>
  </si>
  <si>
    <t>NHS Hounslow</t>
  </si>
  <si>
    <t>07Y</t>
  </si>
  <si>
    <t>NHS Enfield</t>
  </si>
  <si>
    <t>07X</t>
  </si>
  <si>
    <t>NHS Ealing</t>
  </si>
  <si>
    <t>07W</t>
  </si>
  <si>
    <t>NHS Croydon</t>
  </si>
  <si>
    <t>07V</t>
  </si>
  <si>
    <t>NHS City and Hackney</t>
  </si>
  <si>
    <t>07T</t>
  </si>
  <si>
    <t>NHS Camden</t>
  </si>
  <si>
    <t>07R</t>
  </si>
  <si>
    <t>NHS Bromley</t>
  </si>
  <si>
    <t>07Q</t>
  </si>
  <si>
    <t>NHS Brent</t>
  </si>
  <si>
    <t>07P</t>
  </si>
  <si>
    <t>NHS Bexley</t>
  </si>
  <si>
    <t>07N</t>
  </si>
  <si>
    <t>NHS Barnet</t>
  </si>
  <si>
    <t>07M</t>
  </si>
  <si>
    <t>NHS Barking and Dagenham</t>
  </si>
  <si>
    <t>07L</t>
  </si>
  <si>
    <t>NHS West Suffolk</t>
  </si>
  <si>
    <t>07K</t>
  </si>
  <si>
    <t>NHS West Norfolk</t>
  </si>
  <si>
    <t>07J</t>
  </si>
  <si>
    <t>NHS West Essex</t>
  </si>
  <si>
    <t>07H</t>
  </si>
  <si>
    <t>NHS Thurrock</t>
  </si>
  <si>
    <t>07G</t>
  </si>
  <si>
    <t>NHS South Norfolk</t>
  </si>
  <si>
    <t>06Y</t>
  </si>
  <si>
    <t>NHS Norwich</t>
  </si>
  <si>
    <t>06W</t>
  </si>
  <si>
    <t>NHS North Norfolk</t>
  </si>
  <si>
    <t>06V</t>
  </si>
  <si>
    <t>NHS North East Essex</t>
  </si>
  <si>
    <t>06T</t>
  </si>
  <si>
    <t>NHS Mid Essex</t>
  </si>
  <si>
    <t>06Q</t>
  </si>
  <si>
    <t>NHS Luton</t>
  </si>
  <si>
    <t>06P</t>
  </si>
  <si>
    <t>NHS Herts Valleys</t>
  </si>
  <si>
    <t>06N</t>
  </si>
  <si>
    <t>NHS Great Yarmouth and Waveney</t>
  </si>
  <si>
    <t>06M</t>
  </si>
  <si>
    <t>NHS Ipswich and East Suffolk</t>
  </si>
  <si>
    <t>06L</t>
  </si>
  <si>
    <t>NHS East and North Hertfordshire</t>
  </si>
  <si>
    <t>06K</t>
  </si>
  <si>
    <t>NHS Cambridgeshire and Peterborough</t>
  </si>
  <si>
    <t>06H</t>
  </si>
  <si>
    <t>NHS Bedfordshire</t>
  </si>
  <si>
    <t>06F</t>
  </si>
  <si>
    <t>NHS Wyre Forest</t>
  </si>
  <si>
    <t>06D</t>
  </si>
  <si>
    <t>NHS Wolverhampton</t>
  </si>
  <si>
    <t>06A</t>
  </si>
  <si>
    <t>NHS Walsall</t>
  </si>
  <si>
    <t>05Y</t>
  </si>
  <si>
    <t>NHS Telford and Wrekin</t>
  </si>
  <si>
    <t>05X</t>
  </si>
  <si>
    <t>NHS Stoke on Trent</t>
  </si>
  <si>
    <t>05W</t>
  </si>
  <si>
    <t>NHS Stafford and Surrounds</t>
  </si>
  <si>
    <t>05V</t>
  </si>
  <si>
    <t>NHS South Worcestershire</t>
  </si>
  <si>
    <t>05T</t>
  </si>
  <si>
    <t>NHS South Warwickshire</t>
  </si>
  <si>
    <t>05R</t>
  </si>
  <si>
    <t>NHS South East Staffs and Seisdon Peninsular</t>
  </si>
  <si>
    <t>05Q</t>
  </si>
  <si>
    <t>NHS Solihull</t>
  </si>
  <si>
    <t>05P</t>
  </si>
  <si>
    <t>NHS Shropshire</t>
  </si>
  <si>
    <t>05N</t>
  </si>
  <si>
    <t>NHS Sandwell and West Birmingham</t>
  </si>
  <si>
    <t>05L</t>
  </si>
  <si>
    <t>NHS Redditch and Bromsgrove</t>
  </si>
  <si>
    <t>05J</t>
  </si>
  <si>
    <t>NHS Warwickshire North</t>
  </si>
  <si>
    <t>05H</t>
  </si>
  <si>
    <t>NHS North Staffordshire</t>
  </si>
  <si>
    <t>05G</t>
  </si>
  <si>
    <t>NHS Herefordshire</t>
  </si>
  <si>
    <t>05F</t>
  </si>
  <si>
    <t>NHS East Staffordshire</t>
  </si>
  <si>
    <t>05D</t>
  </si>
  <si>
    <t>NHS Dudley</t>
  </si>
  <si>
    <t>05C</t>
  </si>
  <si>
    <t>NHS Coventry and Rugby</t>
  </si>
  <si>
    <t>05A</t>
  </si>
  <si>
    <t>NHS Cannock Chase</t>
  </si>
  <si>
    <t>04Y</t>
  </si>
  <si>
    <t>NHS Birmingham South and Central</t>
  </si>
  <si>
    <t>04X</t>
  </si>
  <si>
    <t>NHS West Leicestershire</t>
  </si>
  <si>
    <t>04V</t>
  </si>
  <si>
    <t>NHS Southern Derbyshire</t>
  </si>
  <si>
    <t>04R</t>
  </si>
  <si>
    <t>NHS South West Lincolnshire</t>
  </si>
  <si>
    <t>04Q</t>
  </si>
  <si>
    <t>NHS Rushcliffe</t>
  </si>
  <si>
    <t>04N</t>
  </si>
  <si>
    <t>NHS Nottingham West</t>
  </si>
  <si>
    <t>04M</t>
  </si>
  <si>
    <t>NHS Nottingham North and East</t>
  </si>
  <si>
    <t>04L</t>
  </si>
  <si>
    <t>NHS Nottingham City</t>
  </si>
  <si>
    <t>04K</t>
  </si>
  <si>
    <t>NHS North Derbyshire</t>
  </si>
  <si>
    <t>04J</t>
  </si>
  <si>
    <t>NHS Newark &amp; Sherwood</t>
  </si>
  <si>
    <t>04H</t>
  </si>
  <si>
    <t>NHS Nene</t>
  </si>
  <si>
    <t>04G</t>
  </si>
  <si>
    <t>NHS Milton Keynes</t>
  </si>
  <si>
    <t>04F</t>
  </si>
  <si>
    <t>NHS Mansfield and Ashfield</t>
  </si>
  <si>
    <t>04E</t>
  </si>
  <si>
    <t>NHS Lincolnshire West</t>
  </si>
  <si>
    <t>04D</t>
  </si>
  <si>
    <t>NHS Leicester City</t>
  </si>
  <si>
    <t>04C</t>
  </si>
  <si>
    <t>NHS Hardwick</t>
  </si>
  <si>
    <t>03Y</t>
  </si>
  <si>
    <t>NHS Erewash</t>
  </si>
  <si>
    <t>03X</t>
  </si>
  <si>
    <t>NHS East Leicestershire and Rutland</t>
  </si>
  <si>
    <t>03W</t>
  </si>
  <si>
    <t>NHS Corby</t>
  </si>
  <si>
    <t>03V</t>
  </si>
  <si>
    <t>NHS Lincolnshire East</t>
  </si>
  <si>
    <t>03T</t>
  </si>
  <si>
    <t>NHS Wakefield</t>
  </si>
  <si>
    <t>03R</t>
  </si>
  <si>
    <t>NHS Vale of York</t>
  </si>
  <si>
    <t>03Q</t>
  </si>
  <si>
    <t>NHS Sheffield</t>
  </si>
  <si>
    <t>03N</t>
  </si>
  <si>
    <t>NHS Scarborough and Ryedale</t>
  </si>
  <si>
    <t>03M</t>
  </si>
  <si>
    <t>NHS Rotherham</t>
  </si>
  <si>
    <t>03L</t>
  </si>
  <si>
    <t>NHS North Lincolnshire</t>
  </si>
  <si>
    <t>03K</t>
  </si>
  <si>
    <t>NHS North Kirklees</t>
  </si>
  <si>
    <t>03J</t>
  </si>
  <si>
    <t>NHS North East Lincolnshire</t>
  </si>
  <si>
    <t>03H</t>
  </si>
  <si>
    <t>NHS Leeds South and East</t>
  </si>
  <si>
    <t>03G</t>
  </si>
  <si>
    <t>NHS Hull</t>
  </si>
  <si>
    <t>03F</t>
  </si>
  <si>
    <t>NHS Harrogate and Rural District</t>
  </si>
  <si>
    <t>03E</t>
  </si>
  <si>
    <t>NHS Hambleton, Richmondshire and Whitby</t>
  </si>
  <si>
    <t>03D</t>
  </si>
  <si>
    <t>NHS Leeds West</t>
  </si>
  <si>
    <t>03C</t>
  </si>
  <si>
    <t>NHS Greater Huddersfield</t>
  </si>
  <si>
    <t>03A</t>
  </si>
  <si>
    <t>NHS East Riding of Yorkshire</t>
  </si>
  <si>
    <t>02Y</t>
  </si>
  <si>
    <t>NHS Doncaster</t>
  </si>
  <si>
    <t>02X</t>
  </si>
  <si>
    <t>NHS Bradford City</t>
  </si>
  <si>
    <t>02W</t>
  </si>
  <si>
    <t>NHS Leeds North</t>
  </si>
  <si>
    <t>02V</t>
  </si>
  <si>
    <t>NHS Calderdale</t>
  </si>
  <si>
    <t>02T</t>
  </si>
  <si>
    <t>NHS Bradford Districts</t>
  </si>
  <si>
    <t>02R</t>
  </si>
  <si>
    <t>NHS Bassetlaw</t>
  </si>
  <si>
    <t>02Q</t>
  </si>
  <si>
    <t>NHS Barnsley</t>
  </si>
  <si>
    <t>02P</t>
  </si>
  <si>
    <t>02N</t>
  </si>
  <si>
    <t>NHS Fylde &amp; Wyre</t>
  </si>
  <si>
    <t>02M</t>
  </si>
  <si>
    <t>NHS Wigan Borough</t>
  </si>
  <si>
    <t>02H</t>
  </si>
  <si>
    <t>NHS West Lancashire</t>
  </si>
  <si>
    <t>02G</t>
  </si>
  <si>
    <t>NHS West Cheshire</t>
  </si>
  <si>
    <t>02F</t>
  </si>
  <si>
    <t>NHS Warrington</t>
  </si>
  <si>
    <t>02E</t>
  </si>
  <si>
    <t>NHS Vale Royal</t>
  </si>
  <si>
    <t>02D</t>
  </si>
  <si>
    <t>NHS Trafford</t>
  </si>
  <si>
    <t>02A</t>
  </si>
  <si>
    <t>NHS Tameside and Glossop</t>
  </si>
  <si>
    <t>01Y</t>
  </si>
  <si>
    <t>NHS St Helens</t>
  </si>
  <si>
    <t>01X</t>
  </si>
  <si>
    <t>NHS Stockport</t>
  </si>
  <si>
    <t>01W</t>
  </si>
  <si>
    <t>NHS Southport and Formby</t>
  </si>
  <si>
    <t>01V</t>
  </si>
  <si>
    <t>NHS South Sefton</t>
  </si>
  <si>
    <t>01T</t>
  </si>
  <si>
    <t>NHS South Cheshire</t>
  </si>
  <si>
    <t>01R</t>
  </si>
  <si>
    <t>NHS South Manchester</t>
  </si>
  <si>
    <t>01N</t>
  </si>
  <si>
    <t>NHS North Manchester</t>
  </si>
  <si>
    <t>01M</t>
  </si>
  <si>
    <t>NHS Lancashire North</t>
  </si>
  <si>
    <t>01K</t>
  </si>
  <si>
    <t>NHS Knowsley</t>
  </si>
  <si>
    <t>01J</t>
  </si>
  <si>
    <t>NHS Cumbria</t>
  </si>
  <si>
    <t>01H</t>
  </si>
  <si>
    <t>NHS Salford</t>
  </si>
  <si>
    <t>01G</t>
  </si>
  <si>
    <t>NHS Halton</t>
  </si>
  <si>
    <t>01F</t>
  </si>
  <si>
    <t>NHS Greater Preston</t>
  </si>
  <si>
    <t>01E</t>
  </si>
  <si>
    <t>NHS Heywood, Middleton and Rochdale</t>
  </si>
  <si>
    <t>01D</t>
  </si>
  <si>
    <t>NHS Eastern Cheshire</t>
  </si>
  <si>
    <t>01C</t>
  </si>
  <si>
    <t>NHS East Lancashire</t>
  </si>
  <si>
    <t>01A</t>
  </si>
  <si>
    <t>NHS Oldham</t>
  </si>
  <si>
    <t>00Y</t>
  </si>
  <si>
    <t>NHS Chorley and South Ribble</t>
  </si>
  <si>
    <t>00X</t>
  </si>
  <si>
    <t>NHS Central Manchester</t>
  </si>
  <si>
    <t>00W</t>
  </si>
  <si>
    <t>NHS Bury</t>
  </si>
  <si>
    <t>00V</t>
  </si>
  <si>
    <t>NHS Bolton</t>
  </si>
  <si>
    <t>00T</t>
  </si>
  <si>
    <t>NHS Blackpool</t>
  </si>
  <si>
    <t>00R</t>
  </si>
  <si>
    <t>NHS Blackburn with Darwen</t>
  </si>
  <si>
    <t>00Q</t>
  </si>
  <si>
    <t>NHS Sunderland</t>
  </si>
  <si>
    <t>00P</t>
  </si>
  <si>
    <t>NHS South Tyneside</t>
  </si>
  <si>
    <t>00N</t>
  </si>
  <si>
    <t>NHS South Tees</t>
  </si>
  <si>
    <t>00M</t>
  </si>
  <si>
    <t>NHS Northumberland</t>
  </si>
  <si>
    <t>00L</t>
  </si>
  <si>
    <t>NHS Hartlepool and Stockton-On-Tees</t>
  </si>
  <si>
    <t>00K</t>
  </si>
  <si>
    <t>NHS North Durham</t>
  </si>
  <si>
    <t>00J</t>
  </si>
  <si>
    <t>NHS Durham Dales, Easington and Sedgefield</t>
  </si>
  <si>
    <t>00D</t>
  </si>
  <si>
    <t>NHS Darlington</t>
  </si>
  <si>
    <t>00C</t>
  </si>
  <si>
    <t>resident in ccg total</t>
  </si>
  <si>
    <t>registered outside of  ccg</t>
  </si>
  <si>
    <t>registered in ccg of residence</t>
  </si>
  <si>
    <t>registered in ccg total</t>
  </si>
  <si>
    <t>resident outside of ccg</t>
  </si>
  <si>
    <t>resident in ccg of registration</t>
  </si>
  <si>
    <t>Y57</t>
  </si>
  <si>
    <t>Q80</t>
  </si>
  <si>
    <t>NHS South Devon and Torbay CCG</t>
  </si>
  <si>
    <t>NHS North, East, West Devon CCG</t>
  </si>
  <si>
    <t>Q82</t>
  </si>
  <si>
    <t>NHS Wiltshire CCG</t>
  </si>
  <si>
    <t>Q70</t>
  </si>
  <si>
    <t>NHS North East Hampshire and Farnham CCG</t>
  </si>
  <si>
    <t>Q81</t>
  </si>
  <si>
    <t>NHS High Weald Lewes Havens CCG</t>
  </si>
  <si>
    <t>NHS West Kent CCG</t>
  </si>
  <si>
    <t>NHS Surrey Downs CCG</t>
  </si>
  <si>
    <t>Y55</t>
  </si>
  <si>
    <t>Q79</t>
  </si>
  <si>
    <t>NHS Southend CCG</t>
  </si>
  <si>
    <t>NHS Castle Point and Rochford CCG</t>
  </si>
  <si>
    <t>NHS Basildon and Brentwood CCG</t>
  </si>
  <si>
    <t>Q78</t>
  </si>
  <si>
    <t>NHS South Lincolnshire CCG</t>
  </si>
  <si>
    <t>Y54</t>
  </si>
  <si>
    <t>Q74</t>
  </si>
  <si>
    <t>NHS North Tyneside CCG</t>
  </si>
  <si>
    <t>Q75</t>
  </si>
  <si>
    <t>NHS Liverpool CCG</t>
  </si>
  <si>
    <t>NHS Newcastle and Gateshead CCG</t>
  </si>
  <si>
    <t>Q77</t>
  </si>
  <si>
    <t>NHS Birmingham CrossCity CCG</t>
  </si>
  <si>
    <t>NHS Wirral CCG</t>
  </si>
  <si>
    <t>NHS Swindon CCG</t>
  </si>
  <si>
    <t>NHS South Gloucestershire CCG</t>
  </si>
  <si>
    <t>NHS Somerset CCG</t>
  </si>
  <si>
    <t>NHS North Somerset CCG</t>
  </si>
  <si>
    <t>NHS Kernow CCG</t>
  </si>
  <si>
    <t>NHS Gloucestershire CCG</t>
  </si>
  <si>
    <t>NHS Dorset CCG</t>
  </si>
  <si>
    <t>NHS Bristol CCG</t>
  </si>
  <si>
    <t>NHS Bath and North East Somerset CCG</t>
  </si>
  <si>
    <t>NHS Wokingham CCG</t>
  </si>
  <si>
    <t>NHS Windsor, Ascot and Maidenhead CCG</t>
  </si>
  <si>
    <t>NHS West Hampshire CCG</t>
  </si>
  <si>
    <t>NHS Aylesbury Vale CCG</t>
  </si>
  <si>
    <t>NHS Southampton CCG</t>
  </si>
  <si>
    <t>NHS South Reading CCG</t>
  </si>
  <si>
    <t>NHS South Eastern Hampshire CCG</t>
  </si>
  <si>
    <t>NHS Slough CCG</t>
  </si>
  <si>
    <t>NHS Portsmouth CCG</t>
  </si>
  <si>
    <t>NHS Oxfordshire CCG</t>
  </si>
  <si>
    <t>NHS North and West Reading CCG</t>
  </si>
  <si>
    <t>NHS Newbury and District CCG</t>
  </si>
  <si>
    <t>NHS Isle of Wight CCG</t>
  </si>
  <si>
    <t>NHS Fareham and Gosport CCG</t>
  </si>
  <si>
    <t>NHS North Hampshire CCG</t>
  </si>
  <si>
    <t>NHS Chiltern CCG</t>
  </si>
  <si>
    <t>NHS Bracknell and Ascot CCG</t>
  </si>
  <si>
    <t>NHS Thanet CCG</t>
  </si>
  <si>
    <t>NHS Swale CCG</t>
  </si>
  <si>
    <t>NHS Surrey Heath CCG</t>
  </si>
  <si>
    <t>NHS South Kent Coast CCG</t>
  </si>
  <si>
    <t>NHS North West Surrey CCG</t>
  </si>
  <si>
    <t>NHS Horsham and Mid Sussex CCG</t>
  </si>
  <si>
    <t>NHS Medway CCG</t>
  </si>
  <si>
    <t>NHS Hastings and Rother CCG</t>
  </si>
  <si>
    <t>NHS Guildford and Waverley CCG</t>
  </si>
  <si>
    <t>NHS East Surrey CCG</t>
  </si>
  <si>
    <t>NHS Dartford, Gravesham and Swanley CCG</t>
  </si>
  <si>
    <t>NHS Crawley CCG</t>
  </si>
  <si>
    <t>NHS Coastal West Sussex CCG</t>
  </si>
  <si>
    <t>NHS Eastbourne, Hailsham and Seaford CCG</t>
  </si>
  <si>
    <t>NHS Canterbury and Coastal CCG</t>
  </si>
  <si>
    <t>NHS Brighton and Hove CCG</t>
  </si>
  <si>
    <t>NHS Ashford CCG</t>
  </si>
  <si>
    <t>Y56</t>
  </si>
  <si>
    <t>Q71</t>
  </si>
  <si>
    <t>NHS Central London (Westminster) CCG</t>
  </si>
  <si>
    <t>NHS West London (Kensington and Chelsea, Queen's Park and Paddington) CCG</t>
  </si>
  <si>
    <t>NHS Wandsworth CCG</t>
  </si>
  <si>
    <t>NHS Waltham Forest CCG</t>
  </si>
  <si>
    <t>NHS Tower Hamlets CCG</t>
  </si>
  <si>
    <t>NHS Sutton CCG</t>
  </si>
  <si>
    <t>NHS Merton CCG</t>
  </si>
  <si>
    <t>NHS Southwark CCG</t>
  </si>
  <si>
    <t>NHS Richmond CCG</t>
  </si>
  <si>
    <t>NHS Redbridge CCG</t>
  </si>
  <si>
    <t>NHS Newham CCG</t>
  </si>
  <si>
    <t>NHS Lewisham CCG</t>
  </si>
  <si>
    <t>NHS Lambeth CCG</t>
  </si>
  <si>
    <t>NHS Kingston CCG</t>
  </si>
  <si>
    <t>NHS Islington CCG</t>
  </si>
  <si>
    <t>NHS Hillingdon CCG</t>
  </si>
  <si>
    <t>NHS Havering CCG</t>
  </si>
  <si>
    <t>NHS Harrow CCG</t>
  </si>
  <si>
    <t>NHS Haringey CCG</t>
  </si>
  <si>
    <t>NHS Hammersmith and Fulham CCG</t>
  </si>
  <si>
    <t>NHS Greenwich CCG</t>
  </si>
  <si>
    <t>NHS Hounslow CCG</t>
  </si>
  <si>
    <t>NHS Enfield CCG</t>
  </si>
  <si>
    <t>NHS Ealing CCG</t>
  </si>
  <si>
    <t>NHS Croydon CCG</t>
  </si>
  <si>
    <t>NHS City and Hackney CCG</t>
  </si>
  <si>
    <t>NHS Camden CCG</t>
  </si>
  <si>
    <t>NHS Bromley CCG</t>
  </si>
  <si>
    <t>NHS Brent CCG</t>
  </si>
  <si>
    <t>NHS Bexley CCG</t>
  </si>
  <si>
    <t>NHS Barnet CCG</t>
  </si>
  <si>
    <t>NHS Barking and Dagenham CCG</t>
  </si>
  <si>
    <t>NHS West Suffolk CCG</t>
  </si>
  <si>
    <t>NHS West Norfolk CCG</t>
  </si>
  <si>
    <t>NHS West Essex CCG</t>
  </si>
  <si>
    <t>NHS Thurrock CCG</t>
  </si>
  <si>
    <t>NHS South Norfolk CCG</t>
  </si>
  <si>
    <t>NHS Norwich CCG</t>
  </si>
  <si>
    <t>NHS North Norfolk CCG</t>
  </si>
  <si>
    <t>NHS North East Essex CCG</t>
  </si>
  <si>
    <t>NHS Mid Essex CCG</t>
  </si>
  <si>
    <t>NHS Luton CCG</t>
  </si>
  <si>
    <t>NHS Herts Valleys CCG</t>
  </si>
  <si>
    <t>NHS Great Yarmouth and Waveney CCG</t>
  </si>
  <si>
    <t>NHS Ipswich and East Suffolk CCG</t>
  </si>
  <si>
    <t>NHS East and North Hertfordshire CCG</t>
  </si>
  <si>
    <t>NHS Cambridgeshire and Peterborough CCG</t>
  </si>
  <si>
    <t>NHS Bedfordshire CCG</t>
  </si>
  <si>
    <t>NHS Wyre Forest CCG</t>
  </si>
  <si>
    <t>NHS Wolverhampton CCG</t>
  </si>
  <si>
    <t>NHS Walsall CCG</t>
  </si>
  <si>
    <t>Q76</t>
  </si>
  <si>
    <t>NHS Telford and Wrekin CCG</t>
  </si>
  <si>
    <t>NHS Stoke On Trent CCG</t>
  </si>
  <si>
    <t>NHS Stafford and Surrounds CCG</t>
  </si>
  <si>
    <t>NHS South Worcestershire CCG</t>
  </si>
  <si>
    <t>NHS South Warwickshire CCG</t>
  </si>
  <si>
    <t>NHS South East Staffs and Seisdon Peninsular CCG</t>
  </si>
  <si>
    <t>NHS Solihull CCG</t>
  </si>
  <si>
    <t>NHS Shropshire CCG</t>
  </si>
  <si>
    <t>NHS Sandwell and West Birmingham CCG</t>
  </si>
  <si>
    <t>NHS Redditch and Bromsgrove CCG</t>
  </si>
  <si>
    <t>NHS Warwickshire North CCG</t>
  </si>
  <si>
    <t>NHS North Staffordshire CCG</t>
  </si>
  <si>
    <t>NHS Herefordshire CCG</t>
  </si>
  <si>
    <t>NHS East Staffordshire CCG</t>
  </si>
  <si>
    <t>NHS Dudley CCG</t>
  </si>
  <si>
    <t>NHS Coventry and Rugby CCG</t>
  </si>
  <si>
    <t>NHS Cannock Chase CCG</t>
  </si>
  <si>
    <t>NHS Birmingham South and Central CCG</t>
  </si>
  <si>
    <t>NHS West Leicestershire CCG</t>
  </si>
  <si>
    <t>NHS Southern Derbyshire CCG</t>
  </si>
  <si>
    <t>NHS South West Lincolnshire CCG</t>
  </si>
  <si>
    <t>NHS Rushcliffe CCG</t>
  </si>
  <si>
    <t>NHS Nottingham West CCG</t>
  </si>
  <si>
    <t>NHS Nottingham North and East CCG</t>
  </si>
  <si>
    <t>NHS Nottingham City CCG</t>
  </si>
  <si>
    <t>NHS North Derbyshire CCG</t>
  </si>
  <si>
    <t>NHS Newark and Sherwood CCG</t>
  </si>
  <si>
    <t>NHS Nene CCG</t>
  </si>
  <si>
    <t>NHS Milton Keynes CCG</t>
  </si>
  <si>
    <t>NHS Mansfield and Ashfield CCG</t>
  </si>
  <si>
    <t>NHS Lincolnshire West CCG</t>
  </si>
  <si>
    <t>NHS Leicester City CCG</t>
  </si>
  <si>
    <t>NHS Hardwick CCG</t>
  </si>
  <si>
    <t>NHS Erewash CCG</t>
  </si>
  <si>
    <t>NHS East Leicestershire and Rutland CCG</t>
  </si>
  <si>
    <t>NHS Corby CCG</t>
  </si>
  <si>
    <t>NHS Lincolnshire East CCG</t>
  </si>
  <si>
    <t>Q72</t>
  </si>
  <si>
    <t>NHS Wakefield CCG</t>
  </si>
  <si>
    <t>NHS Vale of York CCG</t>
  </si>
  <si>
    <t>NHS Sheffield CCG</t>
  </si>
  <si>
    <t>NHS Scarborough and Ryedale CCG</t>
  </si>
  <si>
    <t>NHS Rotherham CCG</t>
  </si>
  <si>
    <t>NHS North Lincolnshire CCG</t>
  </si>
  <si>
    <t>NHS North Kirklees CCG</t>
  </si>
  <si>
    <t>NHS North East Lincolnshire CCG</t>
  </si>
  <si>
    <t>NHS Leeds South and East CCG</t>
  </si>
  <si>
    <t>NHS Hull CCG</t>
  </si>
  <si>
    <t>NHS Harrogate and Rural District CCG</t>
  </si>
  <si>
    <t>NHS Hambleton, Richmondshire and Whitby CCG</t>
  </si>
  <si>
    <t>NHS Leeds West CCG</t>
  </si>
  <si>
    <t>NHS Greater Huddersfield CCG</t>
  </si>
  <si>
    <t>NHS East Riding of Yorkshire CCG</t>
  </si>
  <si>
    <t>NHS Doncaster CCG</t>
  </si>
  <si>
    <t>NHS Bradford City CCG</t>
  </si>
  <si>
    <t>NHS Leeds North CCG</t>
  </si>
  <si>
    <t>NHS Calderdale CCG</t>
  </si>
  <si>
    <t>NHS Bradford Districts CCG</t>
  </si>
  <si>
    <t>NHS Bassetlaw CCG</t>
  </si>
  <si>
    <t>NHS Barnsley CCG</t>
  </si>
  <si>
    <t>NHS Airedale, Wharfedale and Craven CCG</t>
  </si>
  <si>
    <t>Q73</t>
  </si>
  <si>
    <t>NHS Fylde and Wyre CCG</t>
  </si>
  <si>
    <t>NHS Wigan Borough CCG</t>
  </si>
  <si>
    <t>NHS West Lancashire CCG</t>
  </si>
  <si>
    <t>NHS West Cheshire CCG</t>
  </si>
  <si>
    <t>NHS Warrington CCG</t>
  </si>
  <si>
    <t>NHS Vale Royal CCG</t>
  </si>
  <si>
    <t>NHS Trafford CCG</t>
  </si>
  <si>
    <t>NHS Tameside and Glossop CCG</t>
  </si>
  <si>
    <t>NHS St Helens CCG</t>
  </si>
  <si>
    <t>NHS Stockport CCG</t>
  </si>
  <si>
    <t>NHS Southport and Formby CCG</t>
  </si>
  <si>
    <t>NHS South Sefton CCG</t>
  </si>
  <si>
    <t>NHS South Cheshire CCG</t>
  </si>
  <si>
    <t>NHS South Manchester CCG</t>
  </si>
  <si>
    <t>NHS North Manchester CCG</t>
  </si>
  <si>
    <t>NHS Lancashire North CCG</t>
  </si>
  <si>
    <t>NHS Knowsley CCG</t>
  </si>
  <si>
    <t>NHS Cumbria CCG</t>
  </si>
  <si>
    <t>NHS Salford CCG</t>
  </si>
  <si>
    <t>NHS Halton CCG</t>
  </si>
  <si>
    <t>NHS Greater Preston CCG</t>
  </si>
  <si>
    <t>NHS Heywood, Middleton and Rochdale CCG</t>
  </si>
  <si>
    <t>NHS Eastern Cheshire CCG</t>
  </si>
  <si>
    <t>NHS East Lancashire CCG</t>
  </si>
  <si>
    <t>NHS Oldham CCG</t>
  </si>
  <si>
    <t>NHS Chorley and South Ribble CCG</t>
  </si>
  <si>
    <t>NHS Central Manchester CCG</t>
  </si>
  <si>
    <t>NHS Bury CCG</t>
  </si>
  <si>
    <t>NHS Bolton CCG</t>
  </si>
  <si>
    <t>NHS Blackpool CCG</t>
  </si>
  <si>
    <t>NHS Blackburn with Darwen CCG</t>
  </si>
  <si>
    <t>NHS Sunderland CCG</t>
  </si>
  <si>
    <t>NHS South Tyneside CCG</t>
  </si>
  <si>
    <t>NHS South Tees CCG</t>
  </si>
  <si>
    <t>NHS Northumberland CCG</t>
  </si>
  <si>
    <t>NHS Hartlepool and Stockton-on-Tees CCG</t>
  </si>
  <si>
    <t>NHS North Durham CCG</t>
  </si>
  <si>
    <t>NHS Durham Dales, Easington and Sedgefield CCG</t>
  </si>
  <si>
    <t>NHS Darlington CCG</t>
  </si>
  <si>
    <t>2019/20</t>
  </si>
  <si>
    <t>2018/19</t>
  </si>
  <si>
    <t>2017/18</t>
  </si>
  <si>
    <t>2016/17</t>
  </si>
  <si>
    <t>2015/16</t>
  </si>
  <si>
    <t>CCG</t>
  </si>
  <si>
    <t>Region</t>
  </si>
  <si>
    <t>RCA budget was £25 per head in 2013/14, total budget then then reduced by 10%</t>
  </si>
  <si>
    <t>Increasing populations with capped budget result in lower RCA budget £ per head</t>
  </si>
  <si>
    <t>2013/14</t>
  </si>
  <si>
    <t>Adjusted GP Registered CCG Population Projections</t>
  </si>
  <si>
    <t>Table 2: UK Armed Forces personnel and civilian personnel registered to NHS CCG by Service, 01 July 2013, Numbers.</t>
  </si>
  <si>
    <t xml:space="preserve">Military split by </t>
  </si>
  <si>
    <t>Area Name</t>
  </si>
  <si>
    <t>All Persons</t>
  </si>
  <si>
    <t>All Military</t>
  </si>
  <si>
    <t>Naval Service</t>
  </si>
  <si>
    <t>Army</t>
  </si>
  <si>
    <t>RAF</t>
  </si>
  <si>
    <t>Civilian</t>
  </si>
  <si>
    <t xml:space="preserve">ENGLAND                            </t>
  </si>
  <si>
    <t>E92000001</t>
  </si>
  <si>
    <t xml:space="preserve">NORTH OF ENGLAND                        </t>
  </si>
  <si>
    <t>E40000001</t>
  </si>
  <si>
    <t>CHESHIRE, WARRINGTON AND WIRRAL</t>
  </si>
  <si>
    <t>E39000001</t>
  </si>
  <si>
    <t>E38000196</t>
  </si>
  <si>
    <t>LANCASHIRE</t>
  </si>
  <si>
    <t>E39000004</t>
  </si>
  <si>
    <t>~</t>
  </si>
  <si>
    <t>E38000060</t>
  </si>
  <si>
    <t>E38000065</t>
  </si>
  <si>
    <t>CUMBRIA, NORTHUMBERLAND, TYNE AND WEAR</t>
  </si>
  <si>
    <t>E39000006</t>
  </si>
  <si>
    <t>E38000041</t>
  </si>
  <si>
    <t>E38000130</t>
  </si>
  <si>
    <t>NORTH YORKSHIRE AND HUMBER</t>
  </si>
  <si>
    <t>E39000007</t>
  </si>
  <si>
    <t>E38000052</t>
  </si>
  <si>
    <t>E38000069</t>
  </si>
  <si>
    <t>E38000073</t>
  </si>
  <si>
    <t>E38000145</t>
  </si>
  <si>
    <t>E38000188</t>
  </si>
  <si>
    <t>MIDLANDS AND EAST OF ENGLAND</t>
  </si>
  <si>
    <t>E40000002</t>
  </si>
  <si>
    <t>ARDEN, HEREFORDSHIRE AND WORCESTERSHIRE</t>
  </si>
  <si>
    <t>E39000010</t>
  </si>
  <si>
    <t>E38000038</t>
  </si>
  <si>
    <t>E38000164</t>
  </si>
  <si>
    <t>BIRMINGHAM AND THE BLACK COUNTRY</t>
  </si>
  <si>
    <t>E39000011</t>
  </si>
  <si>
    <t>NHS Birmingham CrossCity</t>
  </si>
  <si>
    <t>E38000012</t>
  </si>
  <si>
    <t>DERBYSHIRE AND NOTTINGHAMSHIRE</t>
  </si>
  <si>
    <t>E39000012</t>
  </si>
  <si>
    <t>E38000134</t>
  </si>
  <si>
    <t>EAST ANGLIA</t>
  </si>
  <si>
    <t>E39000013</t>
  </si>
  <si>
    <t>E38000026</t>
  </si>
  <si>
    <t>E38000086</t>
  </si>
  <si>
    <t>E38000159</t>
  </si>
  <si>
    <t>E38000203</t>
  </si>
  <si>
    <t>ESSEX</t>
  </si>
  <si>
    <t>E39000014</t>
  </si>
  <si>
    <t>E38000117</t>
  </si>
  <si>
    <t>E38000197</t>
  </si>
  <si>
    <t>HERTFORDSHIRE AND THE SOUTH MIDLANDS</t>
  </si>
  <si>
    <t>E39000015</t>
  </si>
  <si>
    <t>E38000010</t>
  </si>
  <si>
    <t>E38000079</t>
  </si>
  <si>
    <t>LEICESTERSHIRE AND LINCOLNSHIRE</t>
  </si>
  <si>
    <t>E39000016</t>
  </si>
  <si>
    <t>E38000051</t>
  </si>
  <si>
    <t>E38000099</t>
  </si>
  <si>
    <t>E38000100</t>
  </si>
  <si>
    <t xml:space="preserve">NHS South West Lincolnshire </t>
  </si>
  <si>
    <t>E38000165</t>
  </si>
  <si>
    <t>SHROPSHIRE AND STAFFORDSHIRE</t>
  </si>
  <si>
    <t>E39000017</t>
  </si>
  <si>
    <t>E38000147</t>
  </si>
  <si>
    <t>E38000153</t>
  </si>
  <si>
    <t>E38000173</t>
  </si>
  <si>
    <t>NHS Telford &amp; Wrekin</t>
  </si>
  <si>
    <t>E38000183</t>
  </si>
  <si>
    <t>LONDON</t>
  </si>
  <si>
    <t>E40000003</t>
  </si>
  <si>
    <t>E39000018</t>
  </si>
  <si>
    <t>E38000031</t>
  </si>
  <si>
    <t>E38000082</t>
  </si>
  <si>
    <t>E38000084</t>
  </si>
  <si>
    <t>E38000066</t>
  </si>
  <si>
    <t>E38000092</t>
  </si>
  <si>
    <t>E38000140</t>
  </si>
  <si>
    <t>SOUTH OF ENGLAND</t>
  </si>
  <si>
    <t>E40000004</t>
  </si>
  <si>
    <t>BATH, GLOUCESTERSHIRE, SWINDON AND WILTSHIRE</t>
  </si>
  <si>
    <t>E39000019</t>
  </si>
  <si>
    <t>E38000062</t>
  </si>
  <si>
    <t>E38000181</t>
  </si>
  <si>
    <t>E38000206</t>
  </si>
  <si>
    <t>BRISTOL, NORTH SOMERSET, SOMERSET AND SOUTH GLOS</t>
  </si>
  <si>
    <t>E39000020</t>
  </si>
  <si>
    <t>E38000150</t>
  </si>
  <si>
    <t>E38000155</t>
  </si>
  <si>
    <t>DEVON, CORNWALL AND ISLES OF SCILLY</t>
  </si>
  <si>
    <t>E39000021</t>
  </si>
  <si>
    <t>E38000089</t>
  </si>
  <si>
    <t>E38000129</t>
  </si>
  <si>
    <t>KENT AND MEDWAY</t>
  </si>
  <si>
    <t>E39000022</t>
  </si>
  <si>
    <t>E38000029</t>
  </si>
  <si>
    <t>E38000104</t>
  </si>
  <si>
    <t>E38000156</t>
  </si>
  <si>
    <t>E38000199</t>
  </si>
  <si>
    <t>SURREY AND SUSSEX</t>
  </si>
  <si>
    <t>E39000023</t>
  </si>
  <si>
    <t>E38000036</t>
  </si>
  <si>
    <t>E38000128</t>
  </si>
  <si>
    <t>E38000177</t>
  </si>
  <si>
    <t>E38000178</t>
  </si>
  <si>
    <t>THAMES VALLEY</t>
  </si>
  <si>
    <t>E39000024</t>
  </si>
  <si>
    <t>E38000003</t>
  </si>
  <si>
    <t>E38000017</t>
  </si>
  <si>
    <t>E38000033</t>
  </si>
  <si>
    <t>E38000110</t>
  </si>
  <si>
    <t>E38000136</t>
  </si>
  <si>
    <t>E38000207</t>
  </si>
  <si>
    <t>E38000209</t>
  </si>
  <si>
    <t>WESSEX</t>
  </si>
  <si>
    <t>E39000025</t>
  </si>
  <si>
    <t>E38000059</t>
  </si>
  <si>
    <t>E38000118</t>
  </si>
  <si>
    <t>E38000120</t>
  </si>
  <si>
    <t>E38000137</t>
  </si>
  <si>
    <t>E38000154</t>
  </si>
  <si>
    <t>E38000198</t>
  </si>
  <si>
    <t>In line with Defence Statistics rounding policy, numbers fewer than 5 have been suppressed and presented as '~'.</t>
  </si>
  <si>
    <t>Due to rounding, please note that totals may not equal the sum of their parts.</t>
  </si>
  <si>
    <t>Source:  Defence Statistics (Health)</t>
  </si>
  <si>
    <t>ONS Resident Population Projections (SNPP based on 2012 MYE)</t>
  </si>
  <si>
    <t>WESSEX (July 2013)</t>
  </si>
  <si>
    <t>WESSEX (Oct 2013)</t>
  </si>
  <si>
    <t>SF15</t>
  </si>
  <si>
    <t>SF16</t>
  </si>
  <si>
    <t>SF17</t>
  </si>
  <si>
    <t>SF18</t>
  </si>
  <si>
    <t>SF19</t>
  </si>
  <si>
    <t>SF20</t>
  </si>
  <si>
    <t>Calculation of adjusted populations by year (using CCG resident populations and scaling factors)</t>
  </si>
  <si>
    <t>&lt;&gt;</t>
  </si>
  <si>
    <t>NULL</t>
  </si>
  <si>
    <t>gp regs -&gt;</t>
  </si>
  <si>
    <t>Military</t>
  </si>
  <si>
    <t>https://www.gov.uk/government/statistics/defence-personnel-nhs-commissioning-quarterly-statistics-financial-year-201314</t>
  </si>
  <si>
    <t>Cross-Border Flows</t>
  </si>
  <si>
    <t>Crosstab</t>
  </si>
  <si>
    <t>2020/21</t>
  </si>
  <si>
    <t>Scaling factors by year</t>
  </si>
  <si>
    <t>The sum of each registered population x scaling factor is the final adjusted population</t>
  </si>
  <si>
    <t>RCA per head (£)</t>
  </si>
  <si>
    <t>Actual</t>
  </si>
  <si>
    <t>ONS Code</t>
  </si>
  <si>
    <t>CCG code</t>
  </si>
  <si>
    <t>Scaling factors (ONS pop/resident registrations)</t>
  </si>
  <si>
    <t>Oct 2015 GP Registrations by CCG of residence (HSCIC)</t>
  </si>
  <si>
    <t>NHS Airedale, Wharfedale and Craven</t>
  </si>
  <si>
    <t>NHS Birmingham Cross city</t>
  </si>
  <si>
    <t>Data for England/Wales cross-border flows uses October 2015 registered populations</t>
  </si>
  <si>
    <t>Oct 2015 regs</t>
  </si>
  <si>
    <t>2016 scaled to ONS</t>
  </si>
  <si>
    <t>2017 scaled to ONS</t>
  </si>
  <si>
    <t>2018 scaled to ONS</t>
  </si>
  <si>
    <t>2019 scaled to ONS</t>
  </si>
  <si>
    <t>2020 scaled to ONS</t>
  </si>
  <si>
    <t>ONS population adjusted for cross-border flows</t>
  </si>
  <si>
    <t>Grid is a population distribution between CCG of residence and CCG of GP Registration.</t>
  </si>
  <si>
    <t>RCA FINAL SUMMARY</t>
  </si>
  <si>
    <t>Rounding adjustment</t>
  </si>
  <si>
    <t>ONS population relative to resident registrations by CCG</t>
  </si>
  <si>
    <t>NHS England - Allocations 2016-17 to 2020-21</t>
  </si>
  <si>
    <t>Clinical Commissioning Group (residence)</t>
  </si>
  <si>
    <t>Clinical Commissioning Group</t>
  </si>
  <si>
    <t>Hub</t>
  </si>
  <si>
    <t xml:space="preserve">military </t>
  </si>
  <si>
    <t>July 2013</t>
  </si>
  <si>
    <t>reg in CCG</t>
  </si>
  <si>
    <t>reg=res</t>
  </si>
  <si>
    <t>+outflow</t>
  </si>
  <si>
    <t>+inflow</t>
  </si>
  <si>
    <t>res in CCG</t>
  </si>
  <si>
    <t>registered population Oct 2015</t>
  </si>
  <si>
    <t>check regs</t>
  </si>
  <si>
    <t>Oct 2015</t>
  </si>
  <si>
    <t>Please refer to the Technical Guide published alongside this spreadsheet for further information</t>
  </si>
  <si>
    <t>Indicative</t>
  </si>
  <si>
    <t>have calculated correct values for NHS North East Hampshire and Farnham by differencing from totals for Wessex</t>
  </si>
  <si>
    <t>CCG Running Cost Allowances (RCA) Calculations</t>
  </si>
  <si>
    <t>a)</t>
  </si>
  <si>
    <t>The removal of military personnel from ONS populations</t>
  </si>
  <si>
    <t>b)</t>
  </si>
  <si>
    <t xml:space="preserve">Note: There appears to be an error in this published data - cells D90:E90, confirmed by checking more recent tables (see below) - </t>
  </si>
  <si>
    <t xml:space="preserve">  RCA Budget by CCG (£000)</t>
  </si>
  <si>
    <t>RCA Budget (£000)</t>
  </si>
  <si>
    <r>
      <rPr>
        <b/>
        <sz val="10"/>
        <color rgb="FFFFC000"/>
        <rFont val="Arial"/>
        <family val="2"/>
      </rPr>
      <t>£k</t>
    </r>
    <r>
      <rPr>
        <b/>
        <sz val="10"/>
        <color rgb="FFFFFF00"/>
        <rFont val="Arial"/>
        <family val="2"/>
      </rPr>
      <t xml:space="preserve"> 2015/16</t>
    </r>
  </si>
  <si>
    <r>
      <rPr>
        <b/>
        <sz val="10"/>
        <color theme="3" tint="0.79998168889431442"/>
        <rFont val="Arial"/>
        <family val="2"/>
      </rPr>
      <t>£k</t>
    </r>
    <r>
      <rPr>
        <b/>
        <sz val="10"/>
        <color theme="0"/>
        <rFont val="Arial"/>
        <family val="2"/>
      </rPr>
      <t xml:space="preserve"> 2016/17</t>
    </r>
  </si>
  <si>
    <r>
      <rPr>
        <b/>
        <sz val="10"/>
        <color theme="3" tint="0.79998168889431442"/>
        <rFont val="Arial"/>
        <family val="2"/>
      </rPr>
      <t xml:space="preserve">£k </t>
    </r>
    <r>
      <rPr>
        <b/>
        <sz val="10"/>
        <color theme="0"/>
        <rFont val="Arial"/>
        <family val="2"/>
      </rPr>
      <t>2017/18</t>
    </r>
  </si>
  <si>
    <r>
      <rPr>
        <b/>
        <sz val="10"/>
        <color theme="3" tint="0.79998168889431442"/>
        <rFont val="Arial"/>
        <family val="2"/>
      </rPr>
      <t xml:space="preserve">£k </t>
    </r>
    <r>
      <rPr>
        <b/>
        <sz val="10"/>
        <color theme="0"/>
        <rFont val="Arial"/>
        <family val="2"/>
      </rPr>
      <t>2018/19</t>
    </r>
  </si>
  <si>
    <r>
      <rPr>
        <b/>
        <sz val="10"/>
        <color theme="3" tint="0.79998168889431442"/>
        <rFont val="Arial"/>
        <family val="2"/>
      </rPr>
      <t>£k</t>
    </r>
    <r>
      <rPr>
        <b/>
        <sz val="10"/>
        <color theme="0"/>
        <rFont val="Arial"/>
        <family val="2"/>
      </rPr>
      <t xml:space="preserve"> 2019/20</t>
    </r>
  </si>
  <si>
    <r>
      <rPr>
        <b/>
        <sz val="10"/>
        <color theme="3" tint="0.79998168889431442"/>
        <rFont val="Arial"/>
        <family val="2"/>
      </rPr>
      <t>£k</t>
    </r>
    <r>
      <rPr>
        <b/>
        <sz val="10"/>
        <color theme="0"/>
        <rFont val="Arial"/>
        <family val="2"/>
      </rPr>
      <t xml:space="preserve"> 2020/21</t>
    </r>
  </si>
  <si>
    <t>notes</t>
  </si>
  <si>
    <t>inputs</t>
  </si>
  <si>
    <t>processing</t>
  </si>
  <si>
    <t>outputs</t>
  </si>
  <si>
    <t>A description of the sheets in this workbook is given below.</t>
  </si>
  <si>
    <t xml:space="preserve">Calculation of adjusted populations by year </t>
  </si>
  <si>
    <t>(using CCG resident populations and scaling factors)</t>
  </si>
  <si>
    <t>Forces (USVF), at several RAF bases, are not available.</t>
  </si>
  <si>
    <t>Cross border flows - patients who are registered with one CCG and  who live in a</t>
  </si>
  <si>
    <t>different CCG.</t>
  </si>
  <si>
    <t>Running cost allowance (RCA) have been calculated in the same way for 2016-17 to</t>
  </si>
  <si>
    <t xml:space="preserve">2020-21 (2019-20 and 2020-21 are indicative) as for 2014-15 and 2015-16. They are </t>
  </si>
  <si>
    <t>based on ONS population projections adjusted for:</t>
  </si>
  <si>
    <t xml:space="preserve">Defence personnel NHS commissioning population quarterly statistics: 1 July 2013 </t>
  </si>
  <si>
    <t xml:space="preserve">revised UK Armed Forces personnel and civilian personnel registered to NHS CCG </t>
  </si>
  <si>
    <t>by Service, 01 July 2013</t>
  </si>
  <si>
    <t>Resident populations (ONS Sub-National Population Projections SNPP based on 2012</t>
  </si>
  <si>
    <t>Mid-Year Estimates MYE) include military personnel. As the local CCG is not responsible</t>
  </si>
  <si>
    <t>for services for military personnel , these numbers are excluded from the estimates.</t>
  </si>
  <si>
    <t>July 2013 data has been used, as this is the closest available to the 2012 MYE, on</t>
  </si>
  <si>
    <t>which resident population projections are based. NB Numbers of United States Visiting</t>
  </si>
  <si>
    <t>Numbers of patients registered with a GP Practice - Oct 2015 (HSCIC) GP Practice</t>
  </si>
  <si>
    <t>membership and LSOA of residence have both been mapped to CCG, then compared</t>
  </si>
  <si>
    <t>as follows: 'resident in ccg of registration', 'resident outside of ccg' (inflows)',</t>
  </si>
  <si>
    <t>This demonstrates the calculation of 'registered in ccg total' and 'resident in ccg total' .</t>
  </si>
  <si>
    <t>'registered outside of ccg' (outflows).</t>
  </si>
  <si>
    <t>Adjusts the ONS projections for cross-border flows.</t>
  </si>
  <si>
    <t>Data: UK military personnel by CCG</t>
  </si>
  <si>
    <t>SNPP projections (minus military) have been divided by 'resident in ccg 'total', to get a</t>
  </si>
  <si>
    <t>scaling factor for each year (estimate of list inflation).</t>
  </si>
  <si>
    <t>Details of patient registrations either within or outside of their CCG of residence</t>
  </si>
  <si>
    <t>to ONS Resident Population levels</t>
  </si>
  <si>
    <t>Scaling factors have been applied to each CCG of residence and year, to reduce each</t>
  </si>
  <si>
    <t>from a fixed quantum (reduced by 10% from 2013 value)</t>
  </si>
  <si>
    <t>The adjusted populations have been used to calculate Running Costs Allowances in £,</t>
  </si>
  <si>
    <t>Values are rounded to the nearest £1000, following a slight adjustment to the rounding</t>
  </si>
  <si>
    <t>threshold, to stay within constrained budget.</t>
  </si>
  <si>
    <t>[£ per head] and [population], before rounding</t>
  </si>
  <si>
    <t xml:space="preserve">Actual method subtracts a small number between 10 and 50 from the product of </t>
  </si>
  <si>
    <t>Military registrations by CCG</t>
  </si>
  <si>
    <t>Calculation of RCA per head, to work out overall budget by CCG (rounded to £1,000)</t>
  </si>
  <si>
    <t>Total RCA Projected (£000)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</si>
</sst>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%;[Red]\-0%;\-"/>
    <numFmt numFmtId="165" formatCode="#,##0;;\-"/>
    <numFmt numFmtId="166" formatCode="_-* #,##0_-;\-* #,##0_-;_-* &quot;-&quot;??_-;_-@_-"/>
    <numFmt numFmtId="167" formatCode="0.000"/>
    <numFmt numFmtId="168" formatCode="0_ ;\-0\ "/>
  </numFmts>
  <fonts count="6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3F3F76"/>
      <name val="Arial"/>
      <family val="2"/>
    </font>
    <font>
      <sz val="10"/>
      <name val="Arial"/>
      <family val="2"/>
    </font>
    <font>
      <sz val="9"/>
      <color rgb="FFFA7D00"/>
      <name val="Arial"/>
      <family val="2"/>
    </font>
    <font>
      <sz val="9"/>
      <color rgb="FF9C650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b/>
      <sz val="9"/>
      <color rgb="FF3F3F3F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theme="4"/>
      <name val="Arial Narrow"/>
      <family val="2"/>
    </font>
    <font>
      <b/>
      <sz val="10"/>
      <color rgb="FFFFFF0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0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C000"/>
      <name val="Arial"/>
      <family val="2"/>
    </font>
    <font>
      <b/>
      <sz val="10"/>
      <color theme="3" tint="0.79998168889431442"/>
      <name val="Arial"/>
      <family val="2"/>
    </font>
    <font>
      <sz val="10"/>
      <color theme="4" tint="-0.249977111117893"/>
      <name val="Arial"/>
      <family val="2"/>
    </font>
    <font>
      <sz val="10"/>
      <color theme="6" tint="-0.499984740745262"/>
      <name val="Arial"/>
      <family val="2"/>
    </font>
    <font>
      <sz val="10"/>
      <color theme="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0"/>
      <color rgb="FFC00000"/>
      <name val="Arial"/>
      <family val="2"/>
    </font>
    <font>
      <b/>
      <sz val="10"/>
      <color theme="6" tint="-0.499984740745262"/>
      <name val="Arial"/>
      <family val="2"/>
    </font>
    <font>
      <sz val="10"/>
      <color theme="0"/>
      <name val="Arial"/>
      <family val="2"/>
    </font>
    <font>
      <b/>
      <sz val="4"/>
      <color rgb="FFFF0000"/>
      <name val="Arial"/>
      <family val="2"/>
    </font>
    <font>
      <sz val="4"/>
      <name val="Arial"/>
      <family val="2"/>
    </font>
    <font>
      <sz val="4"/>
      <color theme="1"/>
      <name val="Arial"/>
      <family val="2"/>
    </font>
    <font>
      <b/>
      <sz val="4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rgb="FFFFFFCC"/>
        <bgColor indexed="0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0">
    <xf numFmtId="0" fontId="0" fillId="0" borderId="0"/>
    <xf numFmtId="0" fontId="6" fillId="0" borderId="0"/>
    <xf numFmtId="0" fontId="14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3" fillId="5" borderId="4" applyNumberFormat="0" applyAlignment="0" applyProtection="0"/>
    <xf numFmtId="37" fontId="24" fillId="0" borderId="0" applyBorder="0" applyAlignment="0">
      <alignment horizontal="left"/>
      <protection locked="0"/>
    </xf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7" fillId="0" borderId="0"/>
    <xf numFmtId="0" fontId="16" fillId="0" borderId="0"/>
    <xf numFmtId="0" fontId="24" fillId="0" borderId="0"/>
    <xf numFmtId="0" fontId="24" fillId="0" borderId="0"/>
    <xf numFmtId="0" fontId="27" fillId="0" borderId="0"/>
    <xf numFmtId="0" fontId="28" fillId="0" borderId="0"/>
    <xf numFmtId="0" fontId="29" fillId="0" borderId="0"/>
    <xf numFmtId="0" fontId="24" fillId="0" borderId="0"/>
    <xf numFmtId="0" fontId="27" fillId="0" borderId="0"/>
    <xf numFmtId="0" fontId="6" fillId="0" borderId="0"/>
    <xf numFmtId="0" fontId="30" fillId="0" borderId="0"/>
    <xf numFmtId="0" fontId="6" fillId="0" borderId="0"/>
    <xf numFmtId="0" fontId="7" fillId="0" borderId="0"/>
    <xf numFmtId="0" fontId="14" fillId="0" borderId="0"/>
    <xf numFmtId="0" fontId="16" fillId="8" borderId="8" applyNumberFormat="0" applyFont="0" applyAlignment="0" applyProtection="0"/>
    <xf numFmtId="0" fontId="31" fillId="6" borderId="5" applyNumberFormat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7" fontId="24" fillId="0" borderId="0" applyNumberFormat="0" applyFont="0" applyBorder="0">
      <alignment horizontal="centerContinuous" vertical="top" wrapText="1"/>
      <protection locked="0"/>
    </xf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201">
    <xf numFmtId="0" fontId="0" fillId="0" borderId="0" xfId="0"/>
    <xf numFmtId="0" fontId="6" fillId="0" borderId="0" xfId="1"/>
    <xf numFmtId="0" fontId="13" fillId="0" borderId="0" xfId="1" applyFont="1"/>
    <xf numFmtId="3" fontId="13" fillId="0" borderId="10" xfId="1" applyNumberFormat="1" applyFont="1" applyBorder="1"/>
    <xf numFmtId="0" fontId="13" fillId="0" borderId="10" xfId="1" applyFont="1" applyBorder="1"/>
    <xf numFmtId="3" fontId="13" fillId="33" borderId="10" xfId="1" applyNumberFormat="1" applyFont="1" applyFill="1" applyBorder="1"/>
    <xf numFmtId="3" fontId="13" fillId="34" borderId="10" xfId="1" applyNumberFormat="1" applyFont="1" applyFill="1" applyBorder="1"/>
    <xf numFmtId="0" fontId="12" fillId="0" borderId="0" xfId="1" applyFont="1"/>
    <xf numFmtId="0" fontId="15" fillId="0" borderId="0" xfId="1" applyFont="1"/>
    <xf numFmtId="0" fontId="34" fillId="0" borderId="0" xfId="1" applyFont="1"/>
    <xf numFmtId="166" fontId="6" fillId="0" borderId="0" xfId="30" applyNumberFormat="1" applyFont="1" applyBorder="1"/>
    <xf numFmtId="3" fontId="34" fillId="0" borderId="0" xfId="1" applyNumberFormat="1" applyFont="1"/>
    <xf numFmtId="0" fontId="11" fillId="36" borderId="0" xfId="1" applyFont="1" applyFill="1" applyAlignment="1">
      <alignment horizontal="right"/>
    </xf>
    <xf numFmtId="0" fontId="11" fillId="36" borderId="0" xfId="1" applyFont="1" applyFill="1"/>
    <xf numFmtId="166" fontId="6" fillId="0" borderId="11" xfId="1" applyNumberFormat="1" applyBorder="1"/>
    <xf numFmtId="0" fontId="34" fillId="0" borderId="11" xfId="1" applyFont="1" applyBorder="1" applyAlignment="1">
      <alignment horizontal="right"/>
    </xf>
    <xf numFmtId="0" fontId="34" fillId="0" borderId="11" xfId="1" applyFont="1" applyBorder="1"/>
    <xf numFmtId="4" fontId="6" fillId="0" borderId="0" xfId="1" applyNumberFormat="1"/>
    <xf numFmtId="0" fontId="34" fillId="0" borderId="0" xfId="1" applyFont="1" applyAlignment="1">
      <alignment horizontal="right"/>
    </xf>
    <xf numFmtId="3" fontId="6" fillId="0" borderId="0" xfId="1" applyNumberFormat="1"/>
    <xf numFmtId="3" fontId="36" fillId="0" borderId="0" xfId="0" applyNumberFormat="1" applyFont="1"/>
    <xf numFmtId="3" fontId="13" fillId="0" borderId="0" xfId="0" applyNumberFormat="1" applyFont="1"/>
    <xf numFmtId="0" fontId="38" fillId="0" borderId="0" xfId="43" applyFont="1"/>
    <xf numFmtId="0" fontId="24" fillId="0" borderId="14" xfId="43" applyFont="1" applyFill="1" applyBorder="1"/>
    <xf numFmtId="0" fontId="24" fillId="0" borderId="0" xfId="43" applyFont="1" applyFill="1" applyBorder="1"/>
    <xf numFmtId="0" fontId="24" fillId="0" borderId="15" xfId="43" applyFont="1" applyFill="1" applyBorder="1" applyAlignment="1">
      <alignment horizontal="right"/>
    </xf>
    <xf numFmtId="0" fontId="24" fillId="0" borderId="15" xfId="43" applyFont="1" applyFill="1" applyBorder="1" applyAlignment="1">
      <alignment horizontal="left"/>
    </xf>
    <xf numFmtId="3" fontId="39" fillId="0" borderId="15" xfId="43" applyNumberFormat="1" applyFont="1" applyFill="1" applyBorder="1" applyAlignment="1">
      <alignment horizontal="left" vertical="center"/>
    </xf>
    <xf numFmtId="3" fontId="24" fillId="0" borderId="14" xfId="43" applyNumberFormat="1" applyFont="1" applyFill="1" applyBorder="1" applyAlignment="1"/>
    <xf numFmtId="0" fontId="24" fillId="0" borderId="14" xfId="43" applyNumberFormat="1" applyFont="1" applyFill="1" applyBorder="1" applyAlignment="1">
      <alignment horizontal="left"/>
    </xf>
    <xf numFmtId="0" fontId="24" fillId="0" borderId="14" xfId="43" applyFont="1" applyFill="1" applyBorder="1" applyAlignment="1">
      <alignment horizontal="right"/>
    </xf>
    <xf numFmtId="0" fontId="24" fillId="0" borderId="14" xfId="43" applyFont="1" applyFill="1" applyBorder="1" applyAlignment="1">
      <alignment horizontal="right" vertical="center" wrapText="1"/>
    </xf>
    <xf numFmtId="49" fontId="24" fillId="0" borderId="0" xfId="43" applyNumberFormat="1" applyFont="1" applyFill="1" applyBorder="1" applyAlignment="1">
      <alignment horizontal="left"/>
    </xf>
    <xf numFmtId="0" fontId="24" fillId="0" borderId="0" xfId="43" applyNumberFormat="1" applyFont="1" applyFill="1" applyBorder="1" applyAlignment="1">
      <alignment horizontal="left"/>
    </xf>
    <xf numFmtId="3" fontId="24" fillId="0" borderId="0" xfId="43" applyNumberFormat="1" applyFont="1" applyFill="1" applyBorder="1" applyAlignment="1">
      <alignment horizontal="right"/>
    </xf>
    <xf numFmtId="49" fontId="24" fillId="0" borderId="0" xfId="43" applyNumberFormat="1" applyFont="1" applyFill="1" applyBorder="1" applyAlignment="1">
      <alignment horizontal="left" indent="3"/>
    </xf>
    <xf numFmtId="49" fontId="24" fillId="0" borderId="0" xfId="43" applyNumberFormat="1" applyFont="1" applyFill="1" applyBorder="1" applyAlignment="1">
      <alignment horizontal="left" indent="6"/>
    </xf>
    <xf numFmtId="0" fontId="24" fillId="0" borderId="0" xfId="43" applyFont="1" applyFill="1" applyBorder="1" applyAlignment="1">
      <alignment horizontal="left" indent="9"/>
    </xf>
    <xf numFmtId="0" fontId="24" fillId="0" borderId="0" xfId="43" applyNumberFormat="1" applyFont="1" applyFill="1" applyBorder="1" applyAlignment="1">
      <alignment horizontal="right"/>
    </xf>
    <xf numFmtId="0" fontId="24" fillId="0" borderId="14" xfId="43" applyFont="1" applyFill="1" applyBorder="1" applyAlignment="1">
      <alignment horizontal="left" indent="9"/>
    </xf>
    <xf numFmtId="3" fontId="24" fillId="0" borderId="14" xfId="43" applyNumberFormat="1" applyFont="1" applyFill="1" applyBorder="1" applyAlignment="1">
      <alignment horizontal="right"/>
    </xf>
    <xf numFmtId="0" fontId="34" fillId="0" borderId="0" xfId="43" applyFont="1" applyFill="1" applyBorder="1"/>
    <xf numFmtId="49" fontId="34" fillId="0" borderId="0" xfId="43" applyNumberFormat="1" applyFont="1" applyFill="1" applyBorder="1" applyAlignment="1">
      <alignment horizontal="left" indent="6"/>
    </xf>
    <xf numFmtId="0" fontId="34" fillId="0" borderId="0" xfId="43" applyNumberFormat="1" applyFont="1" applyFill="1" applyBorder="1" applyAlignment="1">
      <alignment horizontal="left"/>
    </xf>
    <xf numFmtId="3" fontId="34" fillId="0" borderId="0" xfId="43" applyNumberFormat="1" applyFont="1" applyFill="1" applyBorder="1" applyAlignment="1">
      <alignment horizontal="right"/>
    </xf>
    <xf numFmtId="0" fontId="34" fillId="0" borderId="0" xfId="43" applyFont="1" applyFill="1" applyBorder="1" applyAlignment="1">
      <alignment horizontal="left" indent="9"/>
    </xf>
    <xf numFmtId="0" fontId="34" fillId="0" borderId="14" xfId="43" applyFont="1" applyFill="1" applyBorder="1" applyAlignment="1">
      <alignment horizontal="left" indent="9"/>
    </xf>
    <xf numFmtId="0" fontId="34" fillId="0" borderId="14" xfId="43" applyNumberFormat="1" applyFont="1" applyFill="1" applyBorder="1" applyAlignment="1">
      <alignment horizontal="left"/>
    </xf>
    <xf numFmtId="3" fontId="34" fillId="0" borderId="14" xfId="43" applyNumberFormat="1" applyFont="1" applyFill="1" applyBorder="1" applyAlignment="1">
      <alignment horizontal="right"/>
    </xf>
    <xf numFmtId="49" fontId="34" fillId="0" borderId="0" xfId="0" applyNumberFormat="1" applyFont="1" applyFill="1" applyBorder="1" applyAlignment="1">
      <alignment horizontal="left" indent="6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left" indent="9"/>
    </xf>
    <xf numFmtId="0" fontId="34" fillId="0" borderId="14" xfId="0" applyFont="1" applyFill="1" applyBorder="1" applyAlignment="1">
      <alignment horizontal="left" indent="9"/>
    </xf>
    <xf numFmtId="0" fontId="34" fillId="0" borderId="14" xfId="0" applyNumberFormat="1" applyFont="1" applyFill="1" applyBorder="1" applyAlignment="1">
      <alignment horizontal="left"/>
    </xf>
    <xf numFmtId="3" fontId="34" fillId="0" borderId="14" xfId="0" applyNumberFormat="1" applyFont="1" applyFill="1" applyBorder="1" applyAlignment="1">
      <alignment horizontal="right"/>
    </xf>
    <xf numFmtId="3" fontId="40" fillId="0" borderId="0" xfId="1" applyNumberFormat="1" applyFont="1"/>
    <xf numFmtId="168" fontId="14" fillId="39" borderId="0" xfId="65" applyNumberFormat="1" applyFont="1" applyFill="1" applyBorder="1" applyAlignment="1">
      <alignment horizontal="center"/>
    </xf>
    <xf numFmtId="3" fontId="12" fillId="40" borderId="0" xfId="43" applyNumberFormat="1" applyFont="1" applyFill="1" applyBorder="1" applyAlignment="1">
      <alignment horizontal="right"/>
    </xf>
    <xf numFmtId="3" fontId="34" fillId="40" borderId="0" xfId="43" applyNumberFormat="1" applyFont="1" applyFill="1" applyBorder="1" applyAlignment="1">
      <alignment horizontal="right"/>
    </xf>
    <xf numFmtId="3" fontId="34" fillId="40" borderId="0" xfId="0" applyNumberFormat="1" applyFont="1" applyFill="1" applyBorder="1" applyAlignment="1">
      <alignment horizontal="right"/>
    </xf>
    <xf numFmtId="0" fontId="14" fillId="0" borderId="10" xfId="2" applyFont="1" applyFill="1" applyBorder="1" applyAlignment="1"/>
    <xf numFmtId="0" fontId="35" fillId="0" borderId="0" xfId="1" applyFont="1"/>
    <xf numFmtId="3" fontId="35" fillId="0" borderId="0" xfId="1" applyNumberFormat="1" applyFont="1"/>
    <xf numFmtId="3" fontId="15" fillId="0" borderId="0" xfId="53" applyNumberFormat="1" applyFont="1" applyFill="1" applyBorder="1"/>
    <xf numFmtId="2" fontId="15" fillId="0" borderId="0" xfId="53" applyNumberFormat="1" applyFont="1" applyFill="1" applyBorder="1"/>
    <xf numFmtId="3" fontId="15" fillId="0" borderId="11" xfId="53" applyNumberFormat="1" applyFont="1" applyFill="1" applyBorder="1"/>
    <xf numFmtId="0" fontId="11" fillId="41" borderId="0" xfId="1" applyFont="1" applyFill="1" applyAlignment="1">
      <alignment horizontal="right"/>
    </xf>
    <xf numFmtId="0" fontId="3" fillId="0" borderId="0" xfId="0" applyFont="1"/>
    <xf numFmtId="0" fontId="37" fillId="0" borderId="0" xfId="43" applyFont="1"/>
    <xf numFmtId="0" fontId="37" fillId="0" borderId="14" xfId="43" applyFont="1" applyFill="1" applyBorder="1"/>
    <xf numFmtId="0" fontId="37" fillId="0" borderId="15" xfId="43" applyFont="1" applyFill="1" applyBorder="1" applyAlignment="1">
      <alignment horizontal="right"/>
    </xf>
    <xf numFmtId="0" fontId="37" fillId="0" borderId="14" xfId="43" applyFont="1" applyFill="1" applyBorder="1" applyAlignment="1">
      <alignment horizontal="right"/>
    </xf>
    <xf numFmtId="3" fontId="37" fillId="0" borderId="0" xfId="43" applyNumberFormat="1" applyFont="1" applyFill="1" applyBorder="1" applyAlignment="1">
      <alignment horizontal="right"/>
    </xf>
    <xf numFmtId="3" fontId="15" fillId="40" borderId="0" xfId="43" applyNumberFormat="1" applyFont="1" applyFill="1" applyBorder="1" applyAlignment="1">
      <alignment horizontal="right"/>
    </xf>
    <xf numFmtId="3" fontId="37" fillId="0" borderId="14" xfId="43" applyNumberFormat="1" applyFont="1" applyFill="1" applyBorder="1" applyAlignment="1">
      <alignment horizontal="right"/>
    </xf>
    <xf numFmtId="0" fontId="37" fillId="0" borderId="0" xfId="43" applyFont="1" applyFill="1" applyBorder="1"/>
    <xf numFmtId="0" fontId="35" fillId="0" borderId="0" xfId="43" applyFont="1" applyFill="1" applyBorder="1"/>
    <xf numFmtId="3" fontId="35" fillId="0" borderId="0" xfId="43" applyNumberFormat="1" applyFont="1" applyFill="1" applyBorder="1" applyAlignment="1">
      <alignment horizontal="right"/>
    </xf>
    <xf numFmtId="3" fontId="35" fillId="40" borderId="0" xfId="43" applyNumberFormat="1" applyFont="1" applyFill="1" applyBorder="1" applyAlignment="1">
      <alignment horizontal="right"/>
    </xf>
    <xf numFmtId="3" fontId="35" fillId="0" borderId="14" xfId="43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35" fillId="40" borderId="0" xfId="0" applyNumberFormat="1" applyFont="1" applyFill="1" applyBorder="1" applyAlignment="1">
      <alignment horizontal="right"/>
    </xf>
    <xf numFmtId="3" fontId="35" fillId="0" borderId="14" xfId="0" applyNumberFormat="1" applyFont="1" applyFill="1" applyBorder="1" applyAlignment="1">
      <alignment horizontal="right"/>
    </xf>
    <xf numFmtId="0" fontId="3" fillId="0" borderId="0" xfId="1" applyFont="1"/>
    <xf numFmtId="3" fontId="12" fillId="0" borderId="0" xfId="53" applyNumberFormat="1" applyFont="1" applyFill="1" applyBorder="1"/>
    <xf numFmtId="2" fontId="12" fillId="0" borderId="0" xfId="53" applyNumberFormat="1" applyFont="1" applyFill="1" applyBorder="1"/>
    <xf numFmtId="3" fontId="12" fillId="0" borderId="11" xfId="53" applyNumberFormat="1" applyFont="1" applyFill="1" applyBorder="1"/>
    <xf numFmtId="0" fontId="15" fillId="0" borderId="0" xfId="1" applyFont="1" applyAlignment="1">
      <alignment horizontal="right"/>
    </xf>
    <xf numFmtId="166" fontId="12" fillId="0" borderId="0" xfId="30" applyNumberFormat="1" applyFont="1" applyBorder="1"/>
    <xf numFmtId="3" fontId="3" fillId="0" borderId="0" xfId="0" applyNumberFormat="1" applyFont="1"/>
    <xf numFmtId="167" fontId="3" fillId="0" borderId="0" xfId="0" applyNumberFormat="1" applyFont="1" applyBorder="1"/>
    <xf numFmtId="0" fontId="14" fillId="0" borderId="0" xfId="54" applyFont="1"/>
    <xf numFmtId="0" fontId="3" fillId="0" borderId="10" xfId="1" applyFont="1" applyBorder="1"/>
    <xf numFmtId="0" fontId="14" fillId="0" borderId="12" xfId="54" applyFont="1" applyFill="1" applyBorder="1" applyAlignment="1">
      <alignment wrapText="1"/>
    </xf>
    <xf numFmtId="0" fontId="14" fillId="0" borderId="12" xfId="54" applyFont="1" applyFill="1" applyBorder="1" applyAlignment="1">
      <alignment horizontal="right" wrapText="1"/>
    </xf>
    <xf numFmtId="0" fontId="11" fillId="36" borderId="0" xfId="1" applyFont="1" applyFill="1" applyAlignment="1">
      <alignment horizontal="right" wrapText="1"/>
    </xf>
    <xf numFmtId="0" fontId="43" fillId="0" borderId="0" xfId="43" applyFont="1"/>
    <xf numFmtId="0" fontId="6" fillId="0" borderId="0" xfId="1" applyAlignment="1">
      <alignment horizontal="center"/>
    </xf>
    <xf numFmtId="0" fontId="11" fillId="36" borderId="0" xfId="1" applyFont="1" applyFill="1" applyAlignment="1">
      <alignment horizontal="center"/>
    </xf>
    <xf numFmtId="1" fontId="3" fillId="42" borderId="0" xfId="0" applyNumberFormat="1" applyFont="1" applyFill="1" applyAlignment="1">
      <alignment horizontal="left"/>
    </xf>
    <xf numFmtId="0" fontId="11" fillId="43" borderId="10" xfId="2" applyFont="1" applyFill="1" applyBorder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0" applyFont="1"/>
    <xf numFmtId="17" fontId="11" fillId="45" borderId="0" xfId="1" applyNumberFormat="1" applyFont="1" applyFill="1" applyAlignment="1">
      <alignment horizontal="right"/>
    </xf>
    <xf numFmtId="0" fontId="11" fillId="45" borderId="0" xfId="1" quotePrefix="1" applyFont="1" applyFill="1" applyAlignment="1">
      <alignment horizontal="right"/>
    </xf>
    <xf numFmtId="17" fontId="11" fillId="46" borderId="0" xfId="1" applyNumberFormat="1" applyFont="1" applyFill="1" applyAlignment="1">
      <alignment horizontal="right"/>
    </xf>
    <xf numFmtId="0" fontId="11" fillId="46" borderId="0" xfId="1" quotePrefix="1" applyFont="1" applyFill="1" applyAlignment="1">
      <alignment horizontal="right"/>
    </xf>
    <xf numFmtId="168" fontId="11" fillId="35" borderId="0" xfId="65" applyNumberFormat="1" applyFont="1" applyFill="1" applyBorder="1" applyAlignment="1">
      <alignment horizontal="center"/>
    </xf>
    <xf numFmtId="0" fontId="13" fillId="40" borderId="0" xfId="1" applyFont="1" applyFill="1" applyAlignment="1">
      <alignment horizontal="right"/>
    </xf>
    <xf numFmtId="0" fontId="11" fillId="49" borderId="0" xfId="1" applyFont="1" applyFill="1"/>
    <xf numFmtId="0" fontId="41" fillId="41" borderId="0" xfId="1" applyFont="1" applyFill="1" applyAlignment="1">
      <alignment horizontal="right"/>
    </xf>
    <xf numFmtId="17" fontId="37" fillId="40" borderId="0" xfId="1" quotePrefix="1" applyNumberFormat="1" applyFont="1" applyFill="1" applyAlignment="1">
      <alignment horizontal="right"/>
    </xf>
    <xf numFmtId="0" fontId="11" fillId="43" borderId="13" xfId="54" applyFont="1" applyFill="1" applyBorder="1" applyAlignment="1">
      <alignment horizontal="center"/>
    </xf>
    <xf numFmtId="1" fontId="11" fillId="36" borderId="0" xfId="0" applyNumberFormat="1" applyFont="1" applyFill="1"/>
    <xf numFmtId="3" fontId="14" fillId="34" borderId="10" xfId="2" applyNumberFormat="1" applyFont="1" applyFill="1" applyBorder="1" applyAlignment="1">
      <alignment horizontal="right"/>
    </xf>
    <xf numFmtId="3" fontId="14" fillId="33" borderId="10" xfId="2" applyNumberFormat="1" applyFont="1" applyFill="1" applyBorder="1" applyAlignment="1">
      <alignment horizontal="right"/>
    </xf>
    <xf numFmtId="0" fontId="24" fillId="0" borderId="0" xfId="43" applyFont="1"/>
    <xf numFmtId="0" fontId="24" fillId="0" borderId="0" xfId="43" applyNumberFormat="1" applyFont="1"/>
    <xf numFmtId="0" fontId="2" fillId="0" borderId="0" xfId="1" applyFont="1"/>
    <xf numFmtId="0" fontId="2" fillId="50" borderId="0" xfId="1" quotePrefix="1" applyFont="1" applyFill="1"/>
    <xf numFmtId="0" fontId="2" fillId="0" borderId="0" xfId="0" applyFont="1"/>
    <xf numFmtId="0" fontId="2" fillId="40" borderId="0" xfId="1" applyFont="1" applyFill="1" applyAlignment="1">
      <alignment horizontal="right" wrapText="1"/>
    </xf>
    <xf numFmtId="3" fontId="2" fillId="0" borderId="10" xfId="1" applyNumberFormat="1" applyFont="1" applyBorder="1"/>
    <xf numFmtId="167" fontId="2" fillId="0" borderId="0" xfId="0" applyNumberFormat="1" applyFont="1" applyBorder="1"/>
    <xf numFmtId="0" fontId="2" fillId="0" borderId="10" xfId="1" applyFont="1" applyBorder="1"/>
    <xf numFmtId="167" fontId="2" fillId="0" borderId="0" xfId="1" applyNumberFormat="1" applyFont="1"/>
    <xf numFmtId="0" fontId="44" fillId="0" borderId="0" xfId="1" applyFont="1" applyAlignment="1">
      <alignment horizontal="right"/>
    </xf>
    <xf numFmtId="0" fontId="1" fillId="51" borderId="0" xfId="0" applyFont="1" applyFill="1" applyAlignment="1">
      <alignment horizontal="right"/>
    </xf>
    <xf numFmtId="0" fontId="53" fillId="51" borderId="0" xfId="69" applyFont="1" applyFill="1" applyAlignment="1">
      <alignment wrapText="1"/>
    </xf>
    <xf numFmtId="0" fontId="55" fillId="41" borderId="0" xfId="48" applyFont="1" applyFill="1" applyAlignment="1">
      <alignment horizontal="left"/>
    </xf>
    <xf numFmtId="0" fontId="55" fillId="41" borderId="0" xfId="0" applyFont="1" applyFill="1" applyAlignment="1">
      <alignment horizontal="right"/>
    </xf>
    <xf numFmtId="0" fontId="55" fillId="53" borderId="0" xfId="0" applyFont="1" applyFill="1" applyAlignment="1">
      <alignment horizontal="right"/>
    </xf>
    <xf numFmtId="0" fontId="55" fillId="52" borderId="0" xfId="0" applyFont="1" applyFill="1" applyAlignment="1">
      <alignment horizontal="right"/>
    </xf>
    <xf numFmtId="0" fontId="55" fillId="36" borderId="0" xfId="0" applyFont="1" applyFill="1" applyAlignment="1">
      <alignment horizontal="right"/>
    </xf>
    <xf numFmtId="0" fontId="55" fillId="51" borderId="0" xfId="0" applyFont="1" applyFill="1" applyAlignment="1">
      <alignment horizontal="right"/>
    </xf>
    <xf numFmtId="0" fontId="12" fillId="51" borderId="0" xfId="1" applyFont="1" applyFill="1" applyAlignment="1"/>
    <xf numFmtId="0" fontId="5" fillId="51" borderId="0" xfId="0" applyFont="1" applyFill="1" applyAlignment="1"/>
    <xf numFmtId="0" fontId="15" fillId="51" borderId="0" xfId="1" applyFont="1" applyFill="1" applyAlignment="1"/>
    <xf numFmtId="0" fontId="42" fillId="51" borderId="0" xfId="0" applyFont="1" applyFill="1" applyBorder="1" applyAlignment="1"/>
    <xf numFmtId="0" fontId="55" fillId="41" borderId="0" xfId="0" applyFont="1" applyFill="1" applyAlignment="1"/>
    <xf numFmtId="0" fontId="55" fillId="51" borderId="0" xfId="0" applyFont="1" applyFill="1" applyAlignment="1"/>
    <xf numFmtId="0" fontId="12" fillId="54" borderId="0" xfId="46" applyFont="1" applyFill="1" applyAlignment="1"/>
    <xf numFmtId="0" fontId="12" fillId="54" borderId="0" xfId="0" applyFont="1" applyFill="1" applyAlignment="1"/>
    <xf numFmtId="3" fontId="37" fillId="51" borderId="0" xfId="0" applyNumberFormat="1" applyFont="1" applyFill="1" applyAlignment="1"/>
    <xf numFmtId="3" fontId="11" fillId="51" borderId="0" xfId="0" applyNumberFormat="1" applyFont="1" applyFill="1" applyAlignment="1"/>
    <xf numFmtId="3" fontId="59" fillId="51" borderId="0" xfId="0" applyNumberFormat="1" applyFont="1" applyFill="1" applyAlignment="1"/>
    <xf numFmtId="0" fontId="58" fillId="51" borderId="0" xfId="0" applyFont="1" applyFill="1" applyAlignment="1"/>
    <xf numFmtId="3" fontId="24" fillId="51" borderId="0" xfId="0" applyNumberFormat="1" applyFont="1" applyFill="1" applyAlignment="1"/>
    <xf numFmtId="0" fontId="1" fillId="51" borderId="0" xfId="0" applyFont="1" applyFill="1" applyAlignment="1"/>
    <xf numFmtId="0" fontId="24" fillId="51" borderId="0" xfId="1" applyFont="1" applyFill="1" applyAlignment="1"/>
    <xf numFmtId="0" fontId="56" fillId="51" borderId="0" xfId="1" applyFont="1" applyFill="1" applyAlignment="1"/>
    <xf numFmtId="0" fontId="57" fillId="51" borderId="0" xfId="1" applyFont="1" applyFill="1" applyAlignment="1"/>
    <xf numFmtId="0" fontId="24" fillId="51" borderId="0" xfId="0" applyFont="1" applyFill="1" applyAlignment="1"/>
    <xf numFmtId="3" fontId="11" fillId="53" borderId="0" xfId="0" applyNumberFormat="1" applyFont="1" applyFill="1" applyAlignment="1"/>
    <xf numFmtId="0" fontId="15" fillId="51" borderId="0" xfId="0" applyFont="1" applyFill="1" applyAlignment="1"/>
    <xf numFmtId="0" fontId="51" fillId="51" borderId="0" xfId="0" applyFont="1" applyFill="1" applyAlignment="1"/>
    <xf numFmtId="0" fontId="52" fillId="51" borderId="0" xfId="0" applyFont="1" applyFill="1" applyAlignment="1"/>
    <xf numFmtId="0" fontId="11" fillId="52" borderId="0" xfId="0" applyFont="1" applyFill="1" applyAlignment="1"/>
    <xf numFmtId="0" fontId="5" fillId="52" borderId="0" xfId="0" applyFont="1" applyFill="1" applyAlignment="1"/>
    <xf numFmtId="0" fontId="54" fillId="51" borderId="0" xfId="0" applyFont="1" applyFill="1" applyAlignment="1"/>
    <xf numFmtId="0" fontId="49" fillId="51" borderId="0" xfId="0" applyFont="1" applyFill="1" applyAlignment="1"/>
    <xf numFmtId="0" fontId="13" fillId="51" borderId="0" xfId="0" applyFont="1" applyFill="1" applyAlignment="1"/>
    <xf numFmtId="0" fontId="49" fillId="51" borderId="0" xfId="0" quotePrefix="1" applyFont="1" applyFill="1" applyAlignment="1"/>
    <xf numFmtId="0" fontId="11" fillId="36" borderId="0" xfId="0" applyFont="1" applyFill="1" applyAlignment="1"/>
    <xf numFmtId="0" fontId="5" fillId="36" borderId="0" xfId="0" applyFont="1" applyFill="1" applyAlignment="1"/>
    <xf numFmtId="0" fontId="11" fillId="51" borderId="0" xfId="0" applyFont="1" applyFill="1" applyAlignment="1"/>
    <xf numFmtId="0" fontId="50" fillId="51" borderId="0" xfId="0" applyFont="1" applyFill="1" applyAlignment="1"/>
    <xf numFmtId="0" fontId="48" fillId="51" borderId="0" xfId="0" applyFont="1" applyFill="1" applyAlignment="1"/>
    <xf numFmtId="0" fontId="44" fillId="51" borderId="0" xfId="0" applyFont="1" applyFill="1" applyAlignment="1"/>
    <xf numFmtId="0" fontId="4" fillId="51" borderId="0" xfId="0" applyFont="1" applyFill="1" applyAlignment="1"/>
    <xf numFmtId="49" fontId="52" fillId="51" borderId="0" xfId="0" applyNumberFormat="1" applyFont="1" applyFill="1" applyAlignment="1"/>
    <xf numFmtId="0" fontId="15" fillId="51" borderId="0" xfId="1" applyFont="1" applyFill="1" applyAlignment="1">
      <alignment horizontal="left"/>
    </xf>
    <xf numFmtId="0" fontId="42" fillId="51" borderId="0" xfId="0" applyFont="1" applyFill="1" applyBorder="1" applyAlignment="1">
      <alignment horizontal="left"/>
    </xf>
    <xf numFmtId="3" fontId="37" fillId="51" borderId="0" xfId="0" applyNumberFormat="1" applyFont="1" applyFill="1" applyAlignment="1">
      <alignment horizontal="left"/>
    </xf>
    <xf numFmtId="3" fontId="59" fillId="51" borderId="0" xfId="0" applyNumberFormat="1" applyFont="1" applyFill="1" applyAlignment="1">
      <alignment horizontal="left"/>
    </xf>
    <xf numFmtId="0" fontId="56" fillId="51" borderId="0" xfId="1" applyFont="1" applyFill="1" applyAlignment="1">
      <alignment horizontal="left"/>
    </xf>
    <xf numFmtId="0" fontId="1" fillId="51" borderId="0" xfId="0" applyFont="1" applyFill="1" applyAlignment="1">
      <alignment horizontal="left"/>
    </xf>
    <xf numFmtId="0" fontId="5" fillId="51" borderId="0" xfId="0" applyFont="1" applyFill="1" applyAlignment="1">
      <alignment horizontal="left"/>
    </xf>
    <xf numFmtId="3" fontId="11" fillId="53" borderId="0" xfId="0" applyNumberFormat="1" applyFont="1" applyFill="1" applyAlignment="1">
      <alignment horizontal="left"/>
    </xf>
    <xf numFmtId="0" fontId="15" fillId="51" borderId="0" xfId="0" applyFont="1" applyFill="1" applyAlignment="1">
      <alignment horizontal="left"/>
    </xf>
    <xf numFmtId="0" fontId="58" fillId="51" borderId="0" xfId="0" applyFont="1" applyFill="1" applyAlignment="1">
      <alignment horizontal="left"/>
    </xf>
    <xf numFmtId="0" fontId="11" fillId="52" borderId="0" xfId="0" applyFont="1" applyFill="1" applyAlignment="1">
      <alignment horizontal="left"/>
    </xf>
    <xf numFmtId="0" fontId="13" fillId="51" borderId="0" xfId="0" applyFont="1" applyFill="1" applyAlignment="1">
      <alignment horizontal="left"/>
    </xf>
    <xf numFmtId="0" fontId="11" fillId="36" borderId="0" xfId="0" applyFont="1" applyFill="1" applyAlignment="1">
      <alignment horizontal="left"/>
    </xf>
    <xf numFmtId="0" fontId="11" fillId="51" borderId="0" xfId="0" applyFont="1" applyFill="1" applyAlignment="1">
      <alignment horizontal="left"/>
    </xf>
    <xf numFmtId="0" fontId="48" fillId="51" borderId="0" xfId="0" applyFont="1" applyFill="1" applyAlignment="1">
      <alignment horizontal="left"/>
    </xf>
    <xf numFmtId="0" fontId="44" fillId="51" borderId="0" xfId="0" applyFont="1" applyFill="1" applyAlignment="1">
      <alignment horizontal="left"/>
    </xf>
    <xf numFmtId="0" fontId="5" fillId="54" borderId="0" xfId="0" applyFont="1" applyFill="1" applyAlignment="1"/>
    <xf numFmtId="0" fontId="12" fillId="0" borderId="0" xfId="1" applyFont="1" applyFill="1" applyAlignment="1"/>
    <xf numFmtId="0" fontId="24" fillId="0" borderId="0" xfId="43" applyFont="1" applyFill="1"/>
    <xf numFmtId="0" fontId="37" fillId="0" borderId="0" xfId="43" applyFont="1" applyFill="1"/>
    <xf numFmtId="0" fontId="15" fillId="0" borderId="0" xfId="1" applyFont="1" applyFill="1" applyAlignment="1"/>
    <xf numFmtId="3" fontId="42" fillId="0" borderId="0" xfId="0" applyNumberFormat="1" applyFont="1"/>
    <xf numFmtId="0" fontId="42" fillId="0" borderId="0" xfId="1" applyFont="1" applyFill="1" applyAlignment="1"/>
    <xf numFmtId="0" fontId="42" fillId="0" borderId="0" xfId="1" applyFont="1"/>
    <xf numFmtId="3" fontId="24" fillId="0" borderId="15" xfId="43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14" fillId="44" borderId="0" xfId="2" applyFont="1" applyFill="1" applyBorder="1" applyAlignment="1">
      <alignment horizontal="right" wrapText="1"/>
    </xf>
    <xf numFmtId="0" fontId="14" fillId="48" borderId="0" xfId="2" applyFont="1" applyFill="1" applyBorder="1" applyAlignment="1">
      <alignment horizontal="right" wrapText="1"/>
    </xf>
    <xf numFmtId="0" fontId="14" fillId="47" borderId="0" xfId="2" applyFont="1" applyFill="1" applyBorder="1" applyAlignment="1">
      <alignment horizontal="right" wrapText="1"/>
    </xf>
  </cellXfs>
  <cellStyles count="7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NCLAS,REZONES Y SUS PARTES,DE FUNDICION,DE HIERRO O DE ACERO" xfId="66"/>
    <cellStyle name="Bad 2" xfId="27"/>
    <cellStyle name="Calculation 2" xfId="28"/>
    <cellStyle name="Check Cell 2" xfId="29"/>
    <cellStyle name="Comma" xfId="65" builtinId="3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69" builtinId="8"/>
    <cellStyle name="Input 2" xfId="37"/>
    <cellStyle name="Large" xfId="38"/>
    <cellStyle name="Linked Cell 2" xfId="39"/>
    <cellStyle name="Neutral 2" xfId="40"/>
    <cellStyle name="Normal" xfId="0" builtinId="0"/>
    <cellStyle name="Normal 2" xfId="1"/>
    <cellStyle name="Normal 2 2" xfId="41"/>
    <cellStyle name="Normal 2 3" xfId="42"/>
    <cellStyle name="Normal 2 4" xfId="43"/>
    <cellStyle name="Normal 3" xfId="44"/>
    <cellStyle name="Normal 4" xfId="45"/>
    <cellStyle name="Normal 4 2" xfId="46"/>
    <cellStyle name="Normal 5" xfId="47"/>
    <cellStyle name="Normal 5 2" xfId="48"/>
    <cellStyle name="Normal 6" xfId="49"/>
    <cellStyle name="Normal 6 2" xfId="50"/>
    <cellStyle name="Normal 7" xfId="51"/>
    <cellStyle name="Normal 7 2" xfId="52"/>
    <cellStyle name="Normal 8" xfId="53"/>
    <cellStyle name="Normal_Cross-border flows_1" xfId="2"/>
    <cellStyle name="Normal_Crosstab" xfId="54"/>
    <cellStyle name="Note 2" xfId="55"/>
    <cellStyle name="Output 2" xfId="56"/>
    <cellStyle name="Percent 2" xfId="57"/>
    <cellStyle name="Percent 3" xfId="58"/>
    <cellStyle name="Percent 4" xfId="59"/>
    <cellStyle name="percent%" xfId="60"/>
    <cellStyle name="population" xfId="61"/>
    <cellStyle name="Top_Wrap" xfId="62"/>
    <cellStyle name="Total 2" xfId="63"/>
    <cellStyle name="Untitled1" xfId="67"/>
    <cellStyle name="Untitled2" xfId="68"/>
    <cellStyle name="Warning Text 2" xfId="64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581025</xdr:colOff>
      <xdr:row>1</xdr:row>
      <xdr:rowOff>190499</xdr:rowOff>
    </xdr:to>
    <xdr:sp macro="" textlink="">
      <xdr:nvSpPr>
        <xdr:cNvPr id="2" name="Down Arrow 1"/>
        <xdr:cNvSpPr/>
      </xdr:nvSpPr>
      <xdr:spPr>
        <a:xfrm>
          <a:off x="7591425" y="0"/>
          <a:ext cx="495300" cy="352424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statistics/defence-personnel-nhs-commissioning-quarterly-statistics-financial-year-2013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8"/>
  <sheetViews>
    <sheetView tabSelected="1" zoomScaleNormal="100" workbookViewId="0"/>
  </sheetViews>
  <sheetFormatPr defaultRowHeight="12.75" x14ac:dyDescent="0.2"/>
  <cols>
    <col min="1" max="1" width="3.85546875" style="178" customWidth="1"/>
    <col min="2" max="2" width="2.5703125" style="137" customWidth="1"/>
    <col min="3" max="3" width="61.140625" style="137" customWidth="1"/>
    <col min="4" max="4" width="10" style="137" customWidth="1"/>
    <col min="5" max="16384" width="9.140625" style="137"/>
  </cols>
  <sheetData>
    <row r="1" spans="1:9" x14ac:dyDescent="0.2">
      <c r="A1" s="136" t="s">
        <v>828</v>
      </c>
    </row>
    <row r="2" spans="1:9" x14ac:dyDescent="0.2">
      <c r="A2" s="138" t="s">
        <v>845</v>
      </c>
    </row>
    <row r="3" spans="1:9" x14ac:dyDescent="0.2">
      <c r="A3" s="139" t="s">
        <v>842</v>
      </c>
    </row>
    <row r="4" spans="1:9" x14ac:dyDescent="0.2">
      <c r="A4" s="173"/>
      <c r="B4" s="139"/>
    </row>
    <row r="5" spans="1:9" s="141" customFormat="1" x14ac:dyDescent="0.2">
      <c r="A5" s="130"/>
      <c r="B5" s="140"/>
      <c r="C5" s="140"/>
      <c r="D5" s="131" t="s">
        <v>858</v>
      </c>
    </row>
    <row r="6" spans="1:9" x14ac:dyDescent="0.2">
      <c r="A6" s="142" t="s">
        <v>862</v>
      </c>
      <c r="B6" s="188"/>
      <c r="C6" s="143"/>
      <c r="D6" s="143"/>
    </row>
    <row r="7" spans="1:9" x14ac:dyDescent="0.2">
      <c r="A7" s="172"/>
      <c r="B7" s="138"/>
    </row>
    <row r="8" spans="1:9" x14ac:dyDescent="0.2">
      <c r="A8" s="174"/>
      <c r="B8" s="144" t="s">
        <v>863</v>
      </c>
      <c r="C8" s="145"/>
    </row>
    <row r="9" spans="1:9" x14ac:dyDescent="0.2">
      <c r="A9" s="174"/>
      <c r="B9" s="144"/>
      <c r="C9" s="144" t="s">
        <v>864</v>
      </c>
    </row>
    <row r="10" spans="1:9" s="147" customFormat="1" ht="6.75" x14ac:dyDescent="0.15">
      <c r="A10" s="175"/>
      <c r="B10" s="146"/>
      <c r="C10" s="146"/>
    </row>
    <row r="11" spans="1:9" s="149" customFormat="1" x14ac:dyDescent="0.2">
      <c r="A11" s="174"/>
      <c r="B11" s="144"/>
      <c r="C11" s="148" t="s">
        <v>868</v>
      </c>
    </row>
    <row r="12" spans="1:9" s="149" customFormat="1" x14ac:dyDescent="0.2">
      <c r="A12" s="174"/>
      <c r="B12" s="144"/>
      <c r="C12" s="148" t="s">
        <v>869</v>
      </c>
    </row>
    <row r="13" spans="1:9" x14ac:dyDescent="0.2">
      <c r="A13" s="172"/>
      <c r="B13" s="138"/>
      <c r="C13" s="150" t="s">
        <v>870</v>
      </c>
    </row>
    <row r="14" spans="1:9" s="147" customFormat="1" ht="6.75" x14ac:dyDescent="0.15">
      <c r="A14" s="176"/>
      <c r="B14" s="151"/>
      <c r="C14" s="152"/>
    </row>
    <row r="15" spans="1:9" x14ac:dyDescent="0.2">
      <c r="A15" s="177"/>
      <c r="B15" s="128" t="s">
        <v>846</v>
      </c>
      <c r="C15" s="150" t="s">
        <v>847</v>
      </c>
      <c r="D15" s="153"/>
      <c r="E15" s="153"/>
      <c r="F15" s="153"/>
      <c r="G15" s="153"/>
      <c r="H15" s="153"/>
      <c r="I15" s="153"/>
    </row>
    <row r="16" spans="1:9" x14ac:dyDescent="0.2">
      <c r="A16" s="177"/>
      <c r="B16" s="128" t="s">
        <v>848</v>
      </c>
      <c r="C16" s="150" t="s">
        <v>866</v>
      </c>
      <c r="D16" s="153"/>
      <c r="E16" s="153"/>
      <c r="F16" s="153"/>
      <c r="G16" s="153"/>
      <c r="H16" s="153"/>
      <c r="I16" s="153"/>
    </row>
    <row r="17" spans="1:9" x14ac:dyDescent="0.2">
      <c r="A17" s="177"/>
      <c r="B17" s="128"/>
      <c r="C17" s="150" t="s">
        <v>867</v>
      </c>
      <c r="D17" s="153"/>
      <c r="E17" s="153"/>
      <c r="F17" s="153"/>
      <c r="G17" s="153"/>
      <c r="H17" s="153"/>
      <c r="I17" s="153"/>
    </row>
    <row r="19" spans="1:9" x14ac:dyDescent="0.2">
      <c r="A19" s="179">
        <v>1</v>
      </c>
      <c r="B19" s="154" t="s">
        <v>801</v>
      </c>
      <c r="C19" s="154"/>
      <c r="D19" s="132" t="s">
        <v>859</v>
      </c>
    </row>
    <row r="20" spans="1:9" x14ac:dyDescent="0.2">
      <c r="A20" s="180"/>
      <c r="B20" s="155"/>
      <c r="C20" s="156" t="s">
        <v>885</v>
      </c>
    </row>
    <row r="21" spans="1:9" x14ac:dyDescent="0.2">
      <c r="C21" s="157" t="s">
        <v>871</v>
      </c>
    </row>
    <row r="22" spans="1:9" x14ac:dyDescent="0.2">
      <c r="C22" s="157" t="s">
        <v>872</v>
      </c>
    </row>
    <row r="23" spans="1:9" x14ac:dyDescent="0.2">
      <c r="C23" s="171" t="s">
        <v>873</v>
      </c>
    </row>
    <row r="24" spans="1:9" ht="25.5" x14ac:dyDescent="0.2">
      <c r="C24" s="129" t="s">
        <v>802</v>
      </c>
    </row>
    <row r="25" spans="1:9" s="147" customFormat="1" ht="6.75" x14ac:dyDescent="0.15">
      <c r="A25" s="181"/>
    </row>
    <row r="26" spans="1:9" s="149" customFormat="1" x14ac:dyDescent="0.2">
      <c r="A26" s="177"/>
      <c r="C26" s="157" t="s">
        <v>874</v>
      </c>
    </row>
    <row r="27" spans="1:9" s="149" customFormat="1" ht="12.75" customHeight="1" x14ac:dyDescent="0.2">
      <c r="A27" s="177"/>
      <c r="C27" s="157" t="s">
        <v>875</v>
      </c>
    </row>
    <row r="28" spans="1:9" s="149" customFormat="1" x14ac:dyDescent="0.2">
      <c r="A28" s="177"/>
      <c r="C28" s="157" t="s">
        <v>876</v>
      </c>
    </row>
    <row r="29" spans="1:9" s="149" customFormat="1" x14ac:dyDescent="0.2">
      <c r="A29" s="177"/>
      <c r="C29" s="157" t="s">
        <v>877</v>
      </c>
    </row>
    <row r="30" spans="1:9" s="149" customFormat="1" x14ac:dyDescent="0.2">
      <c r="A30" s="177"/>
      <c r="C30" s="157" t="s">
        <v>878</v>
      </c>
    </row>
    <row r="31" spans="1:9" x14ac:dyDescent="0.2">
      <c r="C31" s="157" t="s">
        <v>865</v>
      </c>
    </row>
    <row r="33" spans="1:4" x14ac:dyDescent="0.2">
      <c r="A33" s="182">
        <v>2</v>
      </c>
      <c r="B33" s="158" t="s">
        <v>803</v>
      </c>
      <c r="C33" s="159"/>
      <c r="D33" s="133" t="s">
        <v>860</v>
      </c>
    </row>
    <row r="34" spans="1:4" x14ac:dyDescent="0.2">
      <c r="A34" s="180"/>
      <c r="B34" s="155"/>
      <c r="C34" s="160" t="s">
        <v>888</v>
      </c>
    </row>
    <row r="35" spans="1:4" x14ac:dyDescent="0.2">
      <c r="C35" s="161" t="s">
        <v>879</v>
      </c>
    </row>
    <row r="36" spans="1:4" x14ac:dyDescent="0.2">
      <c r="C36" s="161" t="s">
        <v>880</v>
      </c>
    </row>
    <row r="37" spans="1:4" x14ac:dyDescent="0.2">
      <c r="C37" s="161" t="s">
        <v>881</v>
      </c>
    </row>
    <row r="38" spans="1:4" x14ac:dyDescent="0.2">
      <c r="C38" s="163" t="s">
        <v>883</v>
      </c>
    </row>
    <row r="39" spans="1:4" ht="12.75" customHeight="1" x14ac:dyDescent="0.2">
      <c r="C39" s="161" t="s">
        <v>882</v>
      </c>
    </row>
    <row r="41" spans="1:4" x14ac:dyDescent="0.2">
      <c r="A41" s="182">
        <v>3</v>
      </c>
      <c r="B41" s="158" t="s">
        <v>804</v>
      </c>
      <c r="C41" s="159"/>
      <c r="D41" s="133" t="s">
        <v>860</v>
      </c>
    </row>
    <row r="42" spans="1:4" x14ac:dyDescent="0.2">
      <c r="A42" s="183"/>
      <c r="B42" s="162"/>
      <c r="C42" s="160" t="s">
        <v>884</v>
      </c>
    </row>
    <row r="43" spans="1:4" s="149" customFormat="1" x14ac:dyDescent="0.2">
      <c r="A43" s="183"/>
      <c r="B43" s="162"/>
      <c r="C43" s="163" t="s">
        <v>886</v>
      </c>
    </row>
    <row r="44" spans="1:4" x14ac:dyDescent="0.2">
      <c r="C44" s="163" t="s">
        <v>887</v>
      </c>
    </row>
    <row r="45" spans="1:4" x14ac:dyDescent="0.2">
      <c r="C45" s="161" t="s">
        <v>824</v>
      </c>
    </row>
    <row r="46" spans="1:4" x14ac:dyDescent="0.2">
      <c r="C46" s="161" t="s">
        <v>890</v>
      </c>
    </row>
    <row r="47" spans="1:4" x14ac:dyDescent="0.2">
      <c r="C47" s="161" t="s">
        <v>889</v>
      </c>
    </row>
    <row r="48" spans="1:4" x14ac:dyDescent="0.2">
      <c r="C48" s="161" t="s">
        <v>807</v>
      </c>
    </row>
    <row r="50" spans="1:5" x14ac:dyDescent="0.2">
      <c r="A50" s="184">
        <v>4</v>
      </c>
      <c r="B50" s="164" t="s">
        <v>825</v>
      </c>
      <c r="C50" s="165"/>
      <c r="D50" s="134" t="s">
        <v>861</v>
      </c>
    </row>
    <row r="51" spans="1:5" x14ac:dyDescent="0.2">
      <c r="A51" s="185"/>
      <c r="B51" s="166"/>
      <c r="C51" s="167" t="s">
        <v>892</v>
      </c>
      <c r="D51" s="135"/>
    </row>
    <row r="52" spans="1:5" x14ac:dyDescent="0.2">
      <c r="A52" s="186"/>
      <c r="B52" s="168"/>
      <c r="C52" s="167" t="s">
        <v>891</v>
      </c>
    </row>
    <row r="53" spans="1:5" x14ac:dyDescent="0.2">
      <c r="A53" s="186"/>
      <c r="B53" s="168"/>
      <c r="C53" s="167" t="s">
        <v>893</v>
      </c>
    </row>
    <row r="54" spans="1:5" x14ac:dyDescent="0.2">
      <c r="A54" s="186"/>
      <c r="B54" s="168"/>
      <c r="C54" s="167" t="s">
        <v>894</v>
      </c>
    </row>
    <row r="55" spans="1:5" x14ac:dyDescent="0.2">
      <c r="A55" s="186"/>
      <c r="B55" s="168"/>
      <c r="C55" s="167" t="s">
        <v>896</v>
      </c>
    </row>
    <row r="56" spans="1:5" x14ac:dyDescent="0.2">
      <c r="A56" s="187"/>
      <c r="B56" s="169"/>
      <c r="C56" s="167" t="s">
        <v>895</v>
      </c>
      <c r="E56" s="170"/>
    </row>
    <row r="57" spans="1:5" x14ac:dyDescent="0.2">
      <c r="A57" s="187"/>
      <c r="B57" s="169"/>
      <c r="C57" s="167"/>
      <c r="E57" s="170"/>
    </row>
    <row r="58" spans="1:5" x14ac:dyDescent="0.2">
      <c r="A58" s="183"/>
      <c r="B58" s="162"/>
      <c r="E58" s="170"/>
    </row>
  </sheetData>
  <hyperlinks>
    <hyperlink ref="C24" r:id="rId1"/>
  </hyperlinks>
  <pageMargins left="0.47244094488188981" right="0.47244094488188981" top="0.47244094488188981" bottom="0.47244094488188981" header="0.31496062992125984" footer="0.23622047244094491"/>
  <pageSetup paperSize="9" scale="120" orientation="portrait" r:id="rId2"/>
  <headerFooter>
    <oddFooter>&amp;L&amp;A&amp;C&amp;F&amp;RPage &amp;P of  &amp;N</oddFooter>
  </headerFooter>
  <rowBreaks count="1" manualBreakCount="1"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145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1" max="1" width="56.42578125" style="117" customWidth="1"/>
    <col min="2" max="2" width="10.28515625" style="117" bestFit="1" customWidth="1"/>
    <col min="3" max="3" width="4.85546875" style="117" customWidth="1"/>
    <col min="4" max="4" width="10.5703125" style="117" bestFit="1" customWidth="1"/>
    <col min="5" max="5" width="10.7109375" style="69" bestFit="1" customWidth="1"/>
    <col min="6" max="6" width="11.85546875" style="117" customWidth="1"/>
    <col min="7" max="10" width="9.140625" style="117"/>
    <col min="11" max="11" width="10.28515625" style="117" bestFit="1" customWidth="1"/>
    <col min="12" max="12" width="10.85546875" style="117" bestFit="1" customWidth="1"/>
    <col min="13" max="256" width="9.140625" style="117"/>
    <col min="257" max="257" width="66.28515625" style="117" customWidth="1"/>
    <col min="258" max="258" width="10.28515625" style="117" bestFit="1" customWidth="1"/>
    <col min="259" max="259" width="10.28515625" style="117" customWidth="1"/>
    <col min="260" max="260" width="10.5703125" style="117" bestFit="1" customWidth="1"/>
    <col min="261" max="261" width="9.7109375" style="117" bestFit="1" customWidth="1"/>
    <col min="262" max="262" width="11.85546875" style="117" customWidth="1"/>
    <col min="263" max="266" width="9.140625" style="117"/>
    <col min="267" max="267" width="10.28515625" style="117" bestFit="1" customWidth="1"/>
    <col min="268" max="268" width="10.85546875" style="117" bestFit="1" customWidth="1"/>
    <col min="269" max="512" width="9.140625" style="117"/>
    <col min="513" max="513" width="66.28515625" style="117" customWidth="1"/>
    <col min="514" max="514" width="10.28515625" style="117" bestFit="1" customWidth="1"/>
    <col min="515" max="515" width="10.28515625" style="117" customWidth="1"/>
    <col min="516" max="516" width="10.5703125" style="117" bestFit="1" customWidth="1"/>
    <col min="517" max="517" width="9.7109375" style="117" bestFit="1" customWidth="1"/>
    <col min="518" max="518" width="11.85546875" style="117" customWidth="1"/>
    <col min="519" max="522" width="9.140625" style="117"/>
    <col min="523" max="523" width="10.28515625" style="117" bestFit="1" customWidth="1"/>
    <col min="524" max="524" width="10.85546875" style="117" bestFit="1" customWidth="1"/>
    <col min="525" max="768" width="9.140625" style="117"/>
    <col min="769" max="769" width="66.28515625" style="117" customWidth="1"/>
    <col min="770" max="770" width="10.28515625" style="117" bestFit="1" customWidth="1"/>
    <col min="771" max="771" width="10.28515625" style="117" customWidth="1"/>
    <col min="772" max="772" width="10.5703125" style="117" bestFit="1" customWidth="1"/>
    <col min="773" max="773" width="9.7109375" style="117" bestFit="1" customWidth="1"/>
    <col min="774" max="774" width="11.85546875" style="117" customWidth="1"/>
    <col min="775" max="778" width="9.140625" style="117"/>
    <col min="779" max="779" width="10.28515625" style="117" bestFit="1" customWidth="1"/>
    <col min="780" max="780" width="10.85546875" style="117" bestFit="1" customWidth="1"/>
    <col min="781" max="1024" width="9.140625" style="117"/>
    <col min="1025" max="1025" width="66.28515625" style="117" customWidth="1"/>
    <col min="1026" max="1026" width="10.28515625" style="117" bestFit="1" customWidth="1"/>
    <col min="1027" max="1027" width="10.28515625" style="117" customWidth="1"/>
    <col min="1028" max="1028" width="10.5703125" style="117" bestFit="1" customWidth="1"/>
    <col min="1029" max="1029" width="9.7109375" style="117" bestFit="1" customWidth="1"/>
    <col min="1030" max="1030" width="11.85546875" style="117" customWidth="1"/>
    <col min="1031" max="1034" width="9.140625" style="117"/>
    <col min="1035" max="1035" width="10.28515625" style="117" bestFit="1" customWidth="1"/>
    <col min="1036" max="1036" width="10.85546875" style="117" bestFit="1" customWidth="1"/>
    <col min="1037" max="1280" width="9.140625" style="117"/>
    <col min="1281" max="1281" width="66.28515625" style="117" customWidth="1"/>
    <col min="1282" max="1282" width="10.28515625" style="117" bestFit="1" customWidth="1"/>
    <col min="1283" max="1283" width="10.28515625" style="117" customWidth="1"/>
    <col min="1284" max="1284" width="10.5703125" style="117" bestFit="1" customWidth="1"/>
    <col min="1285" max="1285" width="9.7109375" style="117" bestFit="1" customWidth="1"/>
    <col min="1286" max="1286" width="11.85546875" style="117" customWidth="1"/>
    <col min="1287" max="1290" width="9.140625" style="117"/>
    <col min="1291" max="1291" width="10.28515625" style="117" bestFit="1" customWidth="1"/>
    <col min="1292" max="1292" width="10.85546875" style="117" bestFit="1" customWidth="1"/>
    <col min="1293" max="1536" width="9.140625" style="117"/>
    <col min="1537" max="1537" width="66.28515625" style="117" customWidth="1"/>
    <col min="1538" max="1538" width="10.28515625" style="117" bestFit="1" customWidth="1"/>
    <col min="1539" max="1539" width="10.28515625" style="117" customWidth="1"/>
    <col min="1540" max="1540" width="10.5703125" style="117" bestFit="1" customWidth="1"/>
    <col min="1541" max="1541" width="9.7109375" style="117" bestFit="1" customWidth="1"/>
    <col min="1542" max="1542" width="11.85546875" style="117" customWidth="1"/>
    <col min="1543" max="1546" width="9.140625" style="117"/>
    <col min="1547" max="1547" width="10.28515625" style="117" bestFit="1" customWidth="1"/>
    <col min="1548" max="1548" width="10.85546875" style="117" bestFit="1" customWidth="1"/>
    <col min="1549" max="1792" width="9.140625" style="117"/>
    <col min="1793" max="1793" width="66.28515625" style="117" customWidth="1"/>
    <col min="1794" max="1794" width="10.28515625" style="117" bestFit="1" customWidth="1"/>
    <col min="1795" max="1795" width="10.28515625" style="117" customWidth="1"/>
    <col min="1796" max="1796" width="10.5703125" style="117" bestFit="1" customWidth="1"/>
    <col min="1797" max="1797" width="9.7109375" style="117" bestFit="1" customWidth="1"/>
    <col min="1798" max="1798" width="11.85546875" style="117" customWidth="1"/>
    <col min="1799" max="1802" width="9.140625" style="117"/>
    <col min="1803" max="1803" width="10.28515625" style="117" bestFit="1" customWidth="1"/>
    <col min="1804" max="1804" width="10.85546875" style="117" bestFit="1" customWidth="1"/>
    <col min="1805" max="2048" width="9.140625" style="117"/>
    <col min="2049" max="2049" width="66.28515625" style="117" customWidth="1"/>
    <col min="2050" max="2050" width="10.28515625" style="117" bestFit="1" customWidth="1"/>
    <col min="2051" max="2051" width="10.28515625" style="117" customWidth="1"/>
    <col min="2052" max="2052" width="10.5703125" style="117" bestFit="1" customWidth="1"/>
    <col min="2053" max="2053" width="9.7109375" style="117" bestFit="1" customWidth="1"/>
    <col min="2054" max="2054" width="11.85546875" style="117" customWidth="1"/>
    <col min="2055" max="2058" width="9.140625" style="117"/>
    <col min="2059" max="2059" width="10.28515625" style="117" bestFit="1" customWidth="1"/>
    <col min="2060" max="2060" width="10.85546875" style="117" bestFit="1" customWidth="1"/>
    <col min="2061" max="2304" width="9.140625" style="117"/>
    <col min="2305" max="2305" width="66.28515625" style="117" customWidth="1"/>
    <col min="2306" max="2306" width="10.28515625" style="117" bestFit="1" customWidth="1"/>
    <col min="2307" max="2307" width="10.28515625" style="117" customWidth="1"/>
    <col min="2308" max="2308" width="10.5703125" style="117" bestFit="1" customWidth="1"/>
    <col min="2309" max="2309" width="9.7109375" style="117" bestFit="1" customWidth="1"/>
    <col min="2310" max="2310" width="11.85546875" style="117" customWidth="1"/>
    <col min="2311" max="2314" width="9.140625" style="117"/>
    <col min="2315" max="2315" width="10.28515625" style="117" bestFit="1" customWidth="1"/>
    <col min="2316" max="2316" width="10.85546875" style="117" bestFit="1" customWidth="1"/>
    <col min="2317" max="2560" width="9.140625" style="117"/>
    <col min="2561" max="2561" width="66.28515625" style="117" customWidth="1"/>
    <col min="2562" max="2562" width="10.28515625" style="117" bestFit="1" customWidth="1"/>
    <col min="2563" max="2563" width="10.28515625" style="117" customWidth="1"/>
    <col min="2564" max="2564" width="10.5703125" style="117" bestFit="1" customWidth="1"/>
    <col min="2565" max="2565" width="9.7109375" style="117" bestFit="1" customWidth="1"/>
    <col min="2566" max="2566" width="11.85546875" style="117" customWidth="1"/>
    <col min="2567" max="2570" width="9.140625" style="117"/>
    <col min="2571" max="2571" width="10.28515625" style="117" bestFit="1" customWidth="1"/>
    <col min="2572" max="2572" width="10.85546875" style="117" bestFit="1" customWidth="1"/>
    <col min="2573" max="2816" width="9.140625" style="117"/>
    <col min="2817" max="2817" width="66.28515625" style="117" customWidth="1"/>
    <col min="2818" max="2818" width="10.28515625" style="117" bestFit="1" customWidth="1"/>
    <col min="2819" max="2819" width="10.28515625" style="117" customWidth="1"/>
    <col min="2820" max="2820" width="10.5703125" style="117" bestFit="1" customWidth="1"/>
    <col min="2821" max="2821" width="9.7109375" style="117" bestFit="1" customWidth="1"/>
    <col min="2822" max="2822" width="11.85546875" style="117" customWidth="1"/>
    <col min="2823" max="2826" width="9.140625" style="117"/>
    <col min="2827" max="2827" width="10.28515625" style="117" bestFit="1" customWidth="1"/>
    <col min="2828" max="2828" width="10.85546875" style="117" bestFit="1" customWidth="1"/>
    <col min="2829" max="3072" width="9.140625" style="117"/>
    <col min="3073" max="3073" width="66.28515625" style="117" customWidth="1"/>
    <col min="3074" max="3074" width="10.28515625" style="117" bestFit="1" customWidth="1"/>
    <col min="3075" max="3075" width="10.28515625" style="117" customWidth="1"/>
    <col min="3076" max="3076" width="10.5703125" style="117" bestFit="1" customWidth="1"/>
    <col min="3077" max="3077" width="9.7109375" style="117" bestFit="1" customWidth="1"/>
    <col min="3078" max="3078" width="11.85546875" style="117" customWidth="1"/>
    <col min="3079" max="3082" width="9.140625" style="117"/>
    <col min="3083" max="3083" width="10.28515625" style="117" bestFit="1" customWidth="1"/>
    <col min="3084" max="3084" width="10.85546875" style="117" bestFit="1" customWidth="1"/>
    <col min="3085" max="3328" width="9.140625" style="117"/>
    <col min="3329" max="3329" width="66.28515625" style="117" customWidth="1"/>
    <col min="3330" max="3330" width="10.28515625" style="117" bestFit="1" customWidth="1"/>
    <col min="3331" max="3331" width="10.28515625" style="117" customWidth="1"/>
    <col min="3332" max="3332" width="10.5703125" style="117" bestFit="1" customWidth="1"/>
    <col min="3333" max="3333" width="9.7109375" style="117" bestFit="1" customWidth="1"/>
    <col min="3334" max="3334" width="11.85546875" style="117" customWidth="1"/>
    <col min="3335" max="3338" width="9.140625" style="117"/>
    <col min="3339" max="3339" width="10.28515625" style="117" bestFit="1" customWidth="1"/>
    <col min="3340" max="3340" width="10.85546875" style="117" bestFit="1" customWidth="1"/>
    <col min="3341" max="3584" width="9.140625" style="117"/>
    <col min="3585" max="3585" width="66.28515625" style="117" customWidth="1"/>
    <col min="3586" max="3586" width="10.28515625" style="117" bestFit="1" customWidth="1"/>
    <col min="3587" max="3587" width="10.28515625" style="117" customWidth="1"/>
    <col min="3588" max="3588" width="10.5703125" style="117" bestFit="1" customWidth="1"/>
    <col min="3589" max="3589" width="9.7109375" style="117" bestFit="1" customWidth="1"/>
    <col min="3590" max="3590" width="11.85546875" style="117" customWidth="1"/>
    <col min="3591" max="3594" width="9.140625" style="117"/>
    <col min="3595" max="3595" width="10.28515625" style="117" bestFit="1" customWidth="1"/>
    <col min="3596" max="3596" width="10.85546875" style="117" bestFit="1" customWidth="1"/>
    <col min="3597" max="3840" width="9.140625" style="117"/>
    <col min="3841" max="3841" width="66.28515625" style="117" customWidth="1"/>
    <col min="3842" max="3842" width="10.28515625" style="117" bestFit="1" customWidth="1"/>
    <col min="3843" max="3843" width="10.28515625" style="117" customWidth="1"/>
    <col min="3844" max="3844" width="10.5703125" style="117" bestFit="1" customWidth="1"/>
    <col min="3845" max="3845" width="9.7109375" style="117" bestFit="1" customWidth="1"/>
    <col min="3846" max="3846" width="11.85546875" style="117" customWidth="1"/>
    <col min="3847" max="3850" width="9.140625" style="117"/>
    <col min="3851" max="3851" width="10.28515625" style="117" bestFit="1" customWidth="1"/>
    <col min="3852" max="3852" width="10.85546875" style="117" bestFit="1" customWidth="1"/>
    <col min="3853" max="4096" width="9.140625" style="117"/>
    <col min="4097" max="4097" width="66.28515625" style="117" customWidth="1"/>
    <col min="4098" max="4098" width="10.28515625" style="117" bestFit="1" customWidth="1"/>
    <col min="4099" max="4099" width="10.28515625" style="117" customWidth="1"/>
    <col min="4100" max="4100" width="10.5703125" style="117" bestFit="1" customWidth="1"/>
    <col min="4101" max="4101" width="9.7109375" style="117" bestFit="1" customWidth="1"/>
    <col min="4102" max="4102" width="11.85546875" style="117" customWidth="1"/>
    <col min="4103" max="4106" width="9.140625" style="117"/>
    <col min="4107" max="4107" width="10.28515625" style="117" bestFit="1" customWidth="1"/>
    <col min="4108" max="4108" width="10.85546875" style="117" bestFit="1" customWidth="1"/>
    <col min="4109" max="4352" width="9.140625" style="117"/>
    <col min="4353" max="4353" width="66.28515625" style="117" customWidth="1"/>
    <col min="4354" max="4354" width="10.28515625" style="117" bestFit="1" customWidth="1"/>
    <col min="4355" max="4355" width="10.28515625" style="117" customWidth="1"/>
    <col min="4356" max="4356" width="10.5703125" style="117" bestFit="1" customWidth="1"/>
    <col min="4357" max="4357" width="9.7109375" style="117" bestFit="1" customWidth="1"/>
    <col min="4358" max="4358" width="11.85546875" style="117" customWidth="1"/>
    <col min="4359" max="4362" width="9.140625" style="117"/>
    <col min="4363" max="4363" width="10.28515625" style="117" bestFit="1" customWidth="1"/>
    <col min="4364" max="4364" width="10.85546875" style="117" bestFit="1" customWidth="1"/>
    <col min="4365" max="4608" width="9.140625" style="117"/>
    <col min="4609" max="4609" width="66.28515625" style="117" customWidth="1"/>
    <col min="4610" max="4610" width="10.28515625" style="117" bestFit="1" customWidth="1"/>
    <col min="4611" max="4611" width="10.28515625" style="117" customWidth="1"/>
    <col min="4612" max="4612" width="10.5703125" style="117" bestFit="1" customWidth="1"/>
    <col min="4613" max="4613" width="9.7109375" style="117" bestFit="1" customWidth="1"/>
    <col min="4614" max="4614" width="11.85546875" style="117" customWidth="1"/>
    <col min="4615" max="4618" width="9.140625" style="117"/>
    <col min="4619" max="4619" width="10.28515625" style="117" bestFit="1" customWidth="1"/>
    <col min="4620" max="4620" width="10.85546875" style="117" bestFit="1" customWidth="1"/>
    <col min="4621" max="4864" width="9.140625" style="117"/>
    <col min="4865" max="4865" width="66.28515625" style="117" customWidth="1"/>
    <col min="4866" max="4866" width="10.28515625" style="117" bestFit="1" customWidth="1"/>
    <col min="4867" max="4867" width="10.28515625" style="117" customWidth="1"/>
    <col min="4868" max="4868" width="10.5703125" style="117" bestFit="1" customWidth="1"/>
    <col min="4869" max="4869" width="9.7109375" style="117" bestFit="1" customWidth="1"/>
    <col min="4870" max="4870" width="11.85546875" style="117" customWidth="1"/>
    <col min="4871" max="4874" width="9.140625" style="117"/>
    <col min="4875" max="4875" width="10.28515625" style="117" bestFit="1" customWidth="1"/>
    <col min="4876" max="4876" width="10.85546875" style="117" bestFit="1" customWidth="1"/>
    <col min="4877" max="5120" width="9.140625" style="117"/>
    <col min="5121" max="5121" width="66.28515625" style="117" customWidth="1"/>
    <col min="5122" max="5122" width="10.28515625" style="117" bestFit="1" customWidth="1"/>
    <col min="5123" max="5123" width="10.28515625" style="117" customWidth="1"/>
    <col min="5124" max="5124" width="10.5703125" style="117" bestFit="1" customWidth="1"/>
    <col min="5125" max="5125" width="9.7109375" style="117" bestFit="1" customWidth="1"/>
    <col min="5126" max="5126" width="11.85546875" style="117" customWidth="1"/>
    <col min="5127" max="5130" width="9.140625" style="117"/>
    <col min="5131" max="5131" width="10.28515625" style="117" bestFit="1" customWidth="1"/>
    <col min="5132" max="5132" width="10.85546875" style="117" bestFit="1" customWidth="1"/>
    <col min="5133" max="5376" width="9.140625" style="117"/>
    <col min="5377" max="5377" width="66.28515625" style="117" customWidth="1"/>
    <col min="5378" max="5378" width="10.28515625" style="117" bestFit="1" customWidth="1"/>
    <col min="5379" max="5379" width="10.28515625" style="117" customWidth="1"/>
    <col min="5380" max="5380" width="10.5703125" style="117" bestFit="1" customWidth="1"/>
    <col min="5381" max="5381" width="9.7109375" style="117" bestFit="1" customWidth="1"/>
    <col min="5382" max="5382" width="11.85546875" style="117" customWidth="1"/>
    <col min="5383" max="5386" width="9.140625" style="117"/>
    <col min="5387" max="5387" width="10.28515625" style="117" bestFit="1" customWidth="1"/>
    <col min="5388" max="5388" width="10.85546875" style="117" bestFit="1" customWidth="1"/>
    <col min="5389" max="5632" width="9.140625" style="117"/>
    <col min="5633" max="5633" width="66.28515625" style="117" customWidth="1"/>
    <col min="5634" max="5634" width="10.28515625" style="117" bestFit="1" customWidth="1"/>
    <col min="5635" max="5635" width="10.28515625" style="117" customWidth="1"/>
    <col min="5636" max="5636" width="10.5703125" style="117" bestFit="1" customWidth="1"/>
    <col min="5637" max="5637" width="9.7109375" style="117" bestFit="1" customWidth="1"/>
    <col min="5638" max="5638" width="11.85546875" style="117" customWidth="1"/>
    <col min="5639" max="5642" width="9.140625" style="117"/>
    <col min="5643" max="5643" width="10.28515625" style="117" bestFit="1" customWidth="1"/>
    <col min="5644" max="5644" width="10.85546875" style="117" bestFit="1" customWidth="1"/>
    <col min="5645" max="5888" width="9.140625" style="117"/>
    <col min="5889" max="5889" width="66.28515625" style="117" customWidth="1"/>
    <col min="5890" max="5890" width="10.28515625" style="117" bestFit="1" customWidth="1"/>
    <col min="5891" max="5891" width="10.28515625" style="117" customWidth="1"/>
    <col min="5892" max="5892" width="10.5703125" style="117" bestFit="1" customWidth="1"/>
    <col min="5893" max="5893" width="9.7109375" style="117" bestFit="1" customWidth="1"/>
    <col min="5894" max="5894" width="11.85546875" style="117" customWidth="1"/>
    <col min="5895" max="5898" width="9.140625" style="117"/>
    <col min="5899" max="5899" width="10.28515625" style="117" bestFit="1" customWidth="1"/>
    <col min="5900" max="5900" width="10.85546875" style="117" bestFit="1" customWidth="1"/>
    <col min="5901" max="6144" width="9.140625" style="117"/>
    <col min="6145" max="6145" width="66.28515625" style="117" customWidth="1"/>
    <col min="6146" max="6146" width="10.28515625" style="117" bestFit="1" customWidth="1"/>
    <col min="6147" max="6147" width="10.28515625" style="117" customWidth="1"/>
    <col min="6148" max="6148" width="10.5703125" style="117" bestFit="1" customWidth="1"/>
    <col min="6149" max="6149" width="9.7109375" style="117" bestFit="1" customWidth="1"/>
    <col min="6150" max="6150" width="11.85546875" style="117" customWidth="1"/>
    <col min="6151" max="6154" width="9.140625" style="117"/>
    <col min="6155" max="6155" width="10.28515625" style="117" bestFit="1" customWidth="1"/>
    <col min="6156" max="6156" width="10.85546875" style="117" bestFit="1" customWidth="1"/>
    <col min="6157" max="6400" width="9.140625" style="117"/>
    <col min="6401" max="6401" width="66.28515625" style="117" customWidth="1"/>
    <col min="6402" max="6402" width="10.28515625" style="117" bestFit="1" customWidth="1"/>
    <col min="6403" max="6403" width="10.28515625" style="117" customWidth="1"/>
    <col min="6404" max="6404" width="10.5703125" style="117" bestFit="1" customWidth="1"/>
    <col min="6405" max="6405" width="9.7109375" style="117" bestFit="1" customWidth="1"/>
    <col min="6406" max="6406" width="11.85546875" style="117" customWidth="1"/>
    <col min="6407" max="6410" width="9.140625" style="117"/>
    <col min="6411" max="6411" width="10.28515625" style="117" bestFit="1" customWidth="1"/>
    <col min="6412" max="6412" width="10.85546875" style="117" bestFit="1" customWidth="1"/>
    <col min="6413" max="6656" width="9.140625" style="117"/>
    <col min="6657" max="6657" width="66.28515625" style="117" customWidth="1"/>
    <col min="6658" max="6658" width="10.28515625" style="117" bestFit="1" customWidth="1"/>
    <col min="6659" max="6659" width="10.28515625" style="117" customWidth="1"/>
    <col min="6660" max="6660" width="10.5703125" style="117" bestFit="1" customWidth="1"/>
    <col min="6661" max="6661" width="9.7109375" style="117" bestFit="1" customWidth="1"/>
    <col min="6662" max="6662" width="11.85546875" style="117" customWidth="1"/>
    <col min="6663" max="6666" width="9.140625" style="117"/>
    <col min="6667" max="6667" width="10.28515625" style="117" bestFit="1" customWidth="1"/>
    <col min="6668" max="6668" width="10.85546875" style="117" bestFit="1" customWidth="1"/>
    <col min="6669" max="6912" width="9.140625" style="117"/>
    <col min="6913" max="6913" width="66.28515625" style="117" customWidth="1"/>
    <col min="6914" max="6914" width="10.28515625" style="117" bestFit="1" customWidth="1"/>
    <col min="6915" max="6915" width="10.28515625" style="117" customWidth="1"/>
    <col min="6916" max="6916" width="10.5703125" style="117" bestFit="1" customWidth="1"/>
    <col min="6917" max="6917" width="9.7109375" style="117" bestFit="1" customWidth="1"/>
    <col min="6918" max="6918" width="11.85546875" style="117" customWidth="1"/>
    <col min="6919" max="6922" width="9.140625" style="117"/>
    <col min="6923" max="6923" width="10.28515625" style="117" bestFit="1" customWidth="1"/>
    <col min="6924" max="6924" width="10.85546875" style="117" bestFit="1" customWidth="1"/>
    <col min="6925" max="7168" width="9.140625" style="117"/>
    <col min="7169" max="7169" width="66.28515625" style="117" customWidth="1"/>
    <col min="7170" max="7170" width="10.28515625" style="117" bestFit="1" customWidth="1"/>
    <col min="7171" max="7171" width="10.28515625" style="117" customWidth="1"/>
    <col min="7172" max="7172" width="10.5703125" style="117" bestFit="1" customWidth="1"/>
    <col min="7173" max="7173" width="9.7109375" style="117" bestFit="1" customWidth="1"/>
    <col min="7174" max="7174" width="11.85546875" style="117" customWidth="1"/>
    <col min="7175" max="7178" width="9.140625" style="117"/>
    <col min="7179" max="7179" width="10.28515625" style="117" bestFit="1" customWidth="1"/>
    <col min="7180" max="7180" width="10.85546875" style="117" bestFit="1" customWidth="1"/>
    <col min="7181" max="7424" width="9.140625" style="117"/>
    <col min="7425" max="7425" width="66.28515625" style="117" customWidth="1"/>
    <col min="7426" max="7426" width="10.28515625" style="117" bestFit="1" customWidth="1"/>
    <col min="7427" max="7427" width="10.28515625" style="117" customWidth="1"/>
    <col min="7428" max="7428" width="10.5703125" style="117" bestFit="1" customWidth="1"/>
    <col min="7429" max="7429" width="9.7109375" style="117" bestFit="1" customWidth="1"/>
    <col min="7430" max="7430" width="11.85546875" style="117" customWidth="1"/>
    <col min="7431" max="7434" width="9.140625" style="117"/>
    <col min="7435" max="7435" width="10.28515625" style="117" bestFit="1" customWidth="1"/>
    <col min="7436" max="7436" width="10.85546875" style="117" bestFit="1" customWidth="1"/>
    <col min="7437" max="7680" width="9.140625" style="117"/>
    <col min="7681" max="7681" width="66.28515625" style="117" customWidth="1"/>
    <col min="7682" max="7682" width="10.28515625" style="117" bestFit="1" customWidth="1"/>
    <col min="7683" max="7683" width="10.28515625" style="117" customWidth="1"/>
    <col min="7684" max="7684" width="10.5703125" style="117" bestFit="1" customWidth="1"/>
    <col min="7685" max="7685" width="9.7109375" style="117" bestFit="1" customWidth="1"/>
    <col min="7686" max="7686" width="11.85546875" style="117" customWidth="1"/>
    <col min="7687" max="7690" width="9.140625" style="117"/>
    <col min="7691" max="7691" width="10.28515625" style="117" bestFit="1" customWidth="1"/>
    <col min="7692" max="7692" width="10.85546875" style="117" bestFit="1" customWidth="1"/>
    <col min="7693" max="7936" width="9.140625" style="117"/>
    <col min="7937" max="7937" width="66.28515625" style="117" customWidth="1"/>
    <col min="7938" max="7938" width="10.28515625" style="117" bestFit="1" customWidth="1"/>
    <col min="7939" max="7939" width="10.28515625" style="117" customWidth="1"/>
    <col min="7940" max="7940" width="10.5703125" style="117" bestFit="1" customWidth="1"/>
    <col min="7941" max="7941" width="9.7109375" style="117" bestFit="1" customWidth="1"/>
    <col min="7942" max="7942" width="11.85546875" style="117" customWidth="1"/>
    <col min="7943" max="7946" width="9.140625" style="117"/>
    <col min="7947" max="7947" width="10.28515625" style="117" bestFit="1" customWidth="1"/>
    <col min="7948" max="7948" width="10.85546875" style="117" bestFit="1" customWidth="1"/>
    <col min="7949" max="8192" width="9.140625" style="117"/>
    <col min="8193" max="8193" width="66.28515625" style="117" customWidth="1"/>
    <col min="8194" max="8194" width="10.28515625" style="117" bestFit="1" customWidth="1"/>
    <col min="8195" max="8195" width="10.28515625" style="117" customWidth="1"/>
    <col min="8196" max="8196" width="10.5703125" style="117" bestFit="1" customWidth="1"/>
    <col min="8197" max="8197" width="9.7109375" style="117" bestFit="1" customWidth="1"/>
    <col min="8198" max="8198" width="11.85546875" style="117" customWidth="1"/>
    <col min="8199" max="8202" width="9.140625" style="117"/>
    <col min="8203" max="8203" width="10.28515625" style="117" bestFit="1" customWidth="1"/>
    <col min="8204" max="8204" width="10.85546875" style="117" bestFit="1" customWidth="1"/>
    <col min="8205" max="8448" width="9.140625" style="117"/>
    <col min="8449" max="8449" width="66.28515625" style="117" customWidth="1"/>
    <col min="8450" max="8450" width="10.28515625" style="117" bestFit="1" customWidth="1"/>
    <col min="8451" max="8451" width="10.28515625" style="117" customWidth="1"/>
    <col min="8452" max="8452" width="10.5703125" style="117" bestFit="1" customWidth="1"/>
    <col min="8453" max="8453" width="9.7109375" style="117" bestFit="1" customWidth="1"/>
    <col min="8454" max="8454" width="11.85546875" style="117" customWidth="1"/>
    <col min="8455" max="8458" width="9.140625" style="117"/>
    <col min="8459" max="8459" width="10.28515625" style="117" bestFit="1" customWidth="1"/>
    <col min="8460" max="8460" width="10.85546875" style="117" bestFit="1" customWidth="1"/>
    <col min="8461" max="8704" width="9.140625" style="117"/>
    <col min="8705" max="8705" width="66.28515625" style="117" customWidth="1"/>
    <col min="8706" max="8706" width="10.28515625" style="117" bestFit="1" customWidth="1"/>
    <col min="8707" max="8707" width="10.28515625" style="117" customWidth="1"/>
    <col min="8708" max="8708" width="10.5703125" style="117" bestFit="1" customWidth="1"/>
    <col min="8709" max="8709" width="9.7109375" style="117" bestFit="1" customWidth="1"/>
    <col min="8710" max="8710" width="11.85546875" style="117" customWidth="1"/>
    <col min="8711" max="8714" width="9.140625" style="117"/>
    <col min="8715" max="8715" width="10.28515625" style="117" bestFit="1" customWidth="1"/>
    <col min="8716" max="8716" width="10.85546875" style="117" bestFit="1" customWidth="1"/>
    <col min="8717" max="8960" width="9.140625" style="117"/>
    <col min="8961" max="8961" width="66.28515625" style="117" customWidth="1"/>
    <col min="8962" max="8962" width="10.28515625" style="117" bestFit="1" customWidth="1"/>
    <col min="8963" max="8963" width="10.28515625" style="117" customWidth="1"/>
    <col min="8964" max="8964" width="10.5703125" style="117" bestFit="1" customWidth="1"/>
    <col min="8965" max="8965" width="9.7109375" style="117" bestFit="1" customWidth="1"/>
    <col min="8966" max="8966" width="11.85546875" style="117" customWidth="1"/>
    <col min="8967" max="8970" width="9.140625" style="117"/>
    <col min="8971" max="8971" width="10.28515625" style="117" bestFit="1" customWidth="1"/>
    <col min="8972" max="8972" width="10.85546875" style="117" bestFit="1" customWidth="1"/>
    <col min="8973" max="9216" width="9.140625" style="117"/>
    <col min="9217" max="9217" width="66.28515625" style="117" customWidth="1"/>
    <col min="9218" max="9218" width="10.28515625" style="117" bestFit="1" customWidth="1"/>
    <col min="9219" max="9219" width="10.28515625" style="117" customWidth="1"/>
    <col min="9220" max="9220" width="10.5703125" style="117" bestFit="1" customWidth="1"/>
    <col min="9221" max="9221" width="9.7109375" style="117" bestFit="1" customWidth="1"/>
    <col min="9222" max="9222" width="11.85546875" style="117" customWidth="1"/>
    <col min="9223" max="9226" width="9.140625" style="117"/>
    <col min="9227" max="9227" width="10.28515625" style="117" bestFit="1" customWidth="1"/>
    <col min="9228" max="9228" width="10.85546875" style="117" bestFit="1" customWidth="1"/>
    <col min="9229" max="9472" width="9.140625" style="117"/>
    <col min="9473" max="9473" width="66.28515625" style="117" customWidth="1"/>
    <col min="9474" max="9474" width="10.28515625" style="117" bestFit="1" customWidth="1"/>
    <col min="9475" max="9475" width="10.28515625" style="117" customWidth="1"/>
    <col min="9476" max="9476" width="10.5703125" style="117" bestFit="1" customWidth="1"/>
    <col min="9477" max="9477" width="9.7109375" style="117" bestFit="1" customWidth="1"/>
    <col min="9478" max="9478" width="11.85546875" style="117" customWidth="1"/>
    <col min="9479" max="9482" width="9.140625" style="117"/>
    <col min="9483" max="9483" width="10.28515625" style="117" bestFit="1" customWidth="1"/>
    <col min="9484" max="9484" width="10.85546875" style="117" bestFit="1" customWidth="1"/>
    <col min="9485" max="9728" width="9.140625" style="117"/>
    <col min="9729" max="9729" width="66.28515625" style="117" customWidth="1"/>
    <col min="9730" max="9730" width="10.28515625" style="117" bestFit="1" customWidth="1"/>
    <col min="9731" max="9731" width="10.28515625" style="117" customWidth="1"/>
    <col min="9732" max="9732" width="10.5703125" style="117" bestFit="1" customWidth="1"/>
    <col min="9733" max="9733" width="9.7109375" style="117" bestFit="1" customWidth="1"/>
    <col min="9734" max="9734" width="11.85546875" style="117" customWidth="1"/>
    <col min="9735" max="9738" width="9.140625" style="117"/>
    <col min="9739" max="9739" width="10.28515625" style="117" bestFit="1" customWidth="1"/>
    <col min="9740" max="9740" width="10.85546875" style="117" bestFit="1" customWidth="1"/>
    <col min="9741" max="9984" width="9.140625" style="117"/>
    <col min="9985" max="9985" width="66.28515625" style="117" customWidth="1"/>
    <col min="9986" max="9986" width="10.28515625" style="117" bestFit="1" customWidth="1"/>
    <col min="9987" max="9987" width="10.28515625" style="117" customWidth="1"/>
    <col min="9988" max="9988" width="10.5703125" style="117" bestFit="1" customWidth="1"/>
    <col min="9989" max="9989" width="9.7109375" style="117" bestFit="1" customWidth="1"/>
    <col min="9990" max="9990" width="11.85546875" style="117" customWidth="1"/>
    <col min="9991" max="9994" width="9.140625" style="117"/>
    <col min="9995" max="9995" width="10.28515625" style="117" bestFit="1" customWidth="1"/>
    <col min="9996" max="9996" width="10.85546875" style="117" bestFit="1" customWidth="1"/>
    <col min="9997" max="10240" width="9.140625" style="117"/>
    <col min="10241" max="10241" width="66.28515625" style="117" customWidth="1"/>
    <col min="10242" max="10242" width="10.28515625" style="117" bestFit="1" customWidth="1"/>
    <col min="10243" max="10243" width="10.28515625" style="117" customWidth="1"/>
    <col min="10244" max="10244" width="10.5703125" style="117" bestFit="1" customWidth="1"/>
    <col min="10245" max="10245" width="9.7109375" style="117" bestFit="1" customWidth="1"/>
    <col min="10246" max="10246" width="11.85546875" style="117" customWidth="1"/>
    <col min="10247" max="10250" width="9.140625" style="117"/>
    <col min="10251" max="10251" width="10.28515625" style="117" bestFit="1" customWidth="1"/>
    <col min="10252" max="10252" width="10.85546875" style="117" bestFit="1" customWidth="1"/>
    <col min="10253" max="10496" width="9.140625" style="117"/>
    <col min="10497" max="10497" width="66.28515625" style="117" customWidth="1"/>
    <col min="10498" max="10498" width="10.28515625" style="117" bestFit="1" customWidth="1"/>
    <col min="10499" max="10499" width="10.28515625" style="117" customWidth="1"/>
    <col min="10500" max="10500" width="10.5703125" style="117" bestFit="1" customWidth="1"/>
    <col min="10501" max="10501" width="9.7109375" style="117" bestFit="1" customWidth="1"/>
    <col min="10502" max="10502" width="11.85546875" style="117" customWidth="1"/>
    <col min="10503" max="10506" width="9.140625" style="117"/>
    <col min="10507" max="10507" width="10.28515625" style="117" bestFit="1" customWidth="1"/>
    <col min="10508" max="10508" width="10.85546875" style="117" bestFit="1" customWidth="1"/>
    <col min="10509" max="10752" width="9.140625" style="117"/>
    <col min="10753" max="10753" width="66.28515625" style="117" customWidth="1"/>
    <col min="10754" max="10754" width="10.28515625" style="117" bestFit="1" customWidth="1"/>
    <col min="10755" max="10755" width="10.28515625" style="117" customWidth="1"/>
    <col min="10756" max="10756" width="10.5703125" style="117" bestFit="1" customWidth="1"/>
    <col min="10757" max="10757" width="9.7109375" style="117" bestFit="1" customWidth="1"/>
    <col min="10758" max="10758" width="11.85546875" style="117" customWidth="1"/>
    <col min="10759" max="10762" width="9.140625" style="117"/>
    <col min="10763" max="10763" width="10.28515625" style="117" bestFit="1" customWidth="1"/>
    <col min="10764" max="10764" width="10.85546875" style="117" bestFit="1" customWidth="1"/>
    <col min="10765" max="11008" width="9.140625" style="117"/>
    <col min="11009" max="11009" width="66.28515625" style="117" customWidth="1"/>
    <col min="11010" max="11010" width="10.28515625" style="117" bestFit="1" customWidth="1"/>
    <col min="11011" max="11011" width="10.28515625" style="117" customWidth="1"/>
    <col min="11012" max="11012" width="10.5703125" style="117" bestFit="1" customWidth="1"/>
    <col min="11013" max="11013" width="9.7109375" style="117" bestFit="1" customWidth="1"/>
    <col min="11014" max="11014" width="11.85546875" style="117" customWidth="1"/>
    <col min="11015" max="11018" width="9.140625" style="117"/>
    <col min="11019" max="11019" width="10.28515625" style="117" bestFit="1" customWidth="1"/>
    <col min="11020" max="11020" width="10.85546875" style="117" bestFit="1" customWidth="1"/>
    <col min="11021" max="11264" width="9.140625" style="117"/>
    <col min="11265" max="11265" width="66.28515625" style="117" customWidth="1"/>
    <col min="11266" max="11266" width="10.28515625" style="117" bestFit="1" customWidth="1"/>
    <col min="11267" max="11267" width="10.28515625" style="117" customWidth="1"/>
    <col min="11268" max="11268" width="10.5703125" style="117" bestFit="1" customWidth="1"/>
    <col min="11269" max="11269" width="9.7109375" style="117" bestFit="1" customWidth="1"/>
    <col min="11270" max="11270" width="11.85546875" style="117" customWidth="1"/>
    <col min="11271" max="11274" width="9.140625" style="117"/>
    <col min="11275" max="11275" width="10.28515625" style="117" bestFit="1" customWidth="1"/>
    <col min="11276" max="11276" width="10.85546875" style="117" bestFit="1" customWidth="1"/>
    <col min="11277" max="11520" width="9.140625" style="117"/>
    <col min="11521" max="11521" width="66.28515625" style="117" customWidth="1"/>
    <col min="11522" max="11522" width="10.28515625" style="117" bestFit="1" customWidth="1"/>
    <col min="11523" max="11523" width="10.28515625" style="117" customWidth="1"/>
    <col min="11524" max="11524" width="10.5703125" style="117" bestFit="1" customWidth="1"/>
    <col min="11525" max="11525" width="9.7109375" style="117" bestFit="1" customWidth="1"/>
    <col min="11526" max="11526" width="11.85546875" style="117" customWidth="1"/>
    <col min="11527" max="11530" width="9.140625" style="117"/>
    <col min="11531" max="11531" width="10.28515625" style="117" bestFit="1" customWidth="1"/>
    <col min="11532" max="11532" width="10.85546875" style="117" bestFit="1" customWidth="1"/>
    <col min="11533" max="11776" width="9.140625" style="117"/>
    <col min="11777" max="11777" width="66.28515625" style="117" customWidth="1"/>
    <col min="11778" max="11778" width="10.28515625" style="117" bestFit="1" customWidth="1"/>
    <col min="11779" max="11779" width="10.28515625" style="117" customWidth="1"/>
    <col min="11780" max="11780" width="10.5703125" style="117" bestFit="1" customWidth="1"/>
    <col min="11781" max="11781" width="9.7109375" style="117" bestFit="1" customWidth="1"/>
    <col min="11782" max="11782" width="11.85546875" style="117" customWidth="1"/>
    <col min="11783" max="11786" width="9.140625" style="117"/>
    <col min="11787" max="11787" width="10.28515625" style="117" bestFit="1" customWidth="1"/>
    <col min="11788" max="11788" width="10.85546875" style="117" bestFit="1" customWidth="1"/>
    <col min="11789" max="12032" width="9.140625" style="117"/>
    <col min="12033" max="12033" width="66.28515625" style="117" customWidth="1"/>
    <col min="12034" max="12034" width="10.28515625" style="117" bestFit="1" customWidth="1"/>
    <col min="12035" max="12035" width="10.28515625" style="117" customWidth="1"/>
    <col min="12036" max="12036" width="10.5703125" style="117" bestFit="1" customWidth="1"/>
    <col min="12037" max="12037" width="9.7109375" style="117" bestFit="1" customWidth="1"/>
    <col min="12038" max="12038" width="11.85546875" style="117" customWidth="1"/>
    <col min="12039" max="12042" width="9.140625" style="117"/>
    <col min="12043" max="12043" width="10.28515625" style="117" bestFit="1" customWidth="1"/>
    <col min="12044" max="12044" width="10.85546875" style="117" bestFit="1" customWidth="1"/>
    <col min="12045" max="12288" width="9.140625" style="117"/>
    <col min="12289" max="12289" width="66.28515625" style="117" customWidth="1"/>
    <col min="12290" max="12290" width="10.28515625" style="117" bestFit="1" customWidth="1"/>
    <col min="12291" max="12291" width="10.28515625" style="117" customWidth="1"/>
    <col min="12292" max="12292" width="10.5703125" style="117" bestFit="1" customWidth="1"/>
    <col min="12293" max="12293" width="9.7109375" style="117" bestFit="1" customWidth="1"/>
    <col min="12294" max="12294" width="11.85546875" style="117" customWidth="1"/>
    <col min="12295" max="12298" width="9.140625" style="117"/>
    <col min="12299" max="12299" width="10.28515625" style="117" bestFit="1" customWidth="1"/>
    <col min="12300" max="12300" width="10.85546875" style="117" bestFit="1" customWidth="1"/>
    <col min="12301" max="12544" width="9.140625" style="117"/>
    <col min="12545" max="12545" width="66.28515625" style="117" customWidth="1"/>
    <col min="12546" max="12546" width="10.28515625" style="117" bestFit="1" customWidth="1"/>
    <col min="12547" max="12547" width="10.28515625" style="117" customWidth="1"/>
    <col min="12548" max="12548" width="10.5703125" style="117" bestFit="1" customWidth="1"/>
    <col min="12549" max="12549" width="9.7109375" style="117" bestFit="1" customWidth="1"/>
    <col min="12550" max="12550" width="11.85546875" style="117" customWidth="1"/>
    <col min="12551" max="12554" width="9.140625" style="117"/>
    <col min="12555" max="12555" width="10.28515625" style="117" bestFit="1" customWidth="1"/>
    <col min="12556" max="12556" width="10.85546875" style="117" bestFit="1" customWidth="1"/>
    <col min="12557" max="12800" width="9.140625" style="117"/>
    <col min="12801" max="12801" width="66.28515625" style="117" customWidth="1"/>
    <col min="12802" max="12802" width="10.28515625" style="117" bestFit="1" customWidth="1"/>
    <col min="12803" max="12803" width="10.28515625" style="117" customWidth="1"/>
    <col min="12804" max="12804" width="10.5703125" style="117" bestFit="1" customWidth="1"/>
    <col min="12805" max="12805" width="9.7109375" style="117" bestFit="1" customWidth="1"/>
    <col min="12806" max="12806" width="11.85546875" style="117" customWidth="1"/>
    <col min="12807" max="12810" width="9.140625" style="117"/>
    <col min="12811" max="12811" width="10.28515625" style="117" bestFit="1" customWidth="1"/>
    <col min="12812" max="12812" width="10.85546875" style="117" bestFit="1" customWidth="1"/>
    <col min="12813" max="13056" width="9.140625" style="117"/>
    <col min="13057" max="13057" width="66.28515625" style="117" customWidth="1"/>
    <col min="13058" max="13058" width="10.28515625" style="117" bestFit="1" customWidth="1"/>
    <col min="13059" max="13059" width="10.28515625" style="117" customWidth="1"/>
    <col min="13060" max="13060" width="10.5703125" style="117" bestFit="1" customWidth="1"/>
    <col min="13061" max="13061" width="9.7109375" style="117" bestFit="1" customWidth="1"/>
    <col min="13062" max="13062" width="11.85546875" style="117" customWidth="1"/>
    <col min="13063" max="13066" width="9.140625" style="117"/>
    <col min="13067" max="13067" width="10.28515625" style="117" bestFit="1" customWidth="1"/>
    <col min="13068" max="13068" width="10.85546875" style="117" bestFit="1" customWidth="1"/>
    <col min="13069" max="13312" width="9.140625" style="117"/>
    <col min="13313" max="13313" width="66.28515625" style="117" customWidth="1"/>
    <col min="13314" max="13314" width="10.28515625" style="117" bestFit="1" customWidth="1"/>
    <col min="13315" max="13315" width="10.28515625" style="117" customWidth="1"/>
    <col min="13316" max="13316" width="10.5703125" style="117" bestFit="1" customWidth="1"/>
    <col min="13317" max="13317" width="9.7109375" style="117" bestFit="1" customWidth="1"/>
    <col min="13318" max="13318" width="11.85546875" style="117" customWidth="1"/>
    <col min="13319" max="13322" width="9.140625" style="117"/>
    <col min="13323" max="13323" width="10.28515625" style="117" bestFit="1" customWidth="1"/>
    <col min="13324" max="13324" width="10.85546875" style="117" bestFit="1" customWidth="1"/>
    <col min="13325" max="13568" width="9.140625" style="117"/>
    <col min="13569" max="13569" width="66.28515625" style="117" customWidth="1"/>
    <col min="13570" max="13570" width="10.28515625" style="117" bestFit="1" customWidth="1"/>
    <col min="13571" max="13571" width="10.28515625" style="117" customWidth="1"/>
    <col min="13572" max="13572" width="10.5703125" style="117" bestFit="1" customWidth="1"/>
    <col min="13573" max="13573" width="9.7109375" style="117" bestFit="1" customWidth="1"/>
    <col min="13574" max="13574" width="11.85546875" style="117" customWidth="1"/>
    <col min="13575" max="13578" width="9.140625" style="117"/>
    <col min="13579" max="13579" width="10.28515625" style="117" bestFit="1" customWidth="1"/>
    <col min="13580" max="13580" width="10.85546875" style="117" bestFit="1" customWidth="1"/>
    <col min="13581" max="13824" width="9.140625" style="117"/>
    <col min="13825" max="13825" width="66.28515625" style="117" customWidth="1"/>
    <col min="13826" max="13826" width="10.28515625" style="117" bestFit="1" customWidth="1"/>
    <col min="13827" max="13827" width="10.28515625" style="117" customWidth="1"/>
    <col min="13828" max="13828" width="10.5703125" style="117" bestFit="1" customWidth="1"/>
    <col min="13829" max="13829" width="9.7109375" style="117" bestFit="1" customWidth="1"/>
    <col min="13830" max="13830" width="11.85546875" style="117" customWidth="1"/>
    <col min="13831" max="13834" width="9.140625" style="117"/>
    <col min="13835" max="13835" width="10.28515625" style="117" bestFit="1" customWidth="1"/>
    <col min="13836" max="13836" width="10.85546875" style="117" bestFit="1" customWidth="1"/>
    <col min="13837" max="14080" width="9.140625" style="117"/>
    <col min="14081" max="14081" width="66.28515625" style="117" customWidth="1"/>
    <col min="14082" max="14082" width="10.28515625" style="117" bestFit="1" customWidth="1"/>
    <col min="14083" max="14083" width="10.28515625" style="117" customWidth="1"/>
    <col min="14084" max="14084" width="10.5703125" style="117" bestFit="1" customWidth="1"/>
    <col min="14085" max="14085" width="9.7109375" style="117" bestFit="1" customWidth="1"/>
    <col min="14086" max="14086" width="11.85546875" style="117" customWidth="1"/>
    <col min="14087" max="14090" width="9.140625" style="117"/>
    <col min="14091" max="14091" width="10.28515625" style="117" bestFit="1" customWidth="1"/>
    <col min="14092" max="14092" width="10.85546875" style="117" bestFit="1" customWidth="1"/>
    <col min="14093" max="14336" width="9.140625" style="117"/>
    <col min="14337" max="14337" width="66.28515625" style="117" customWidth="1"/>
    <col min="14338" max="14338" width="10.28515625" style="117" bestFit="1" customWidth="1"/>
    <col min="14339" max="14339" width="10.28515625" style="117" customWidth="1"/>
    <col min="14340" max="14340" width="10.5703125" style="117" bestFit="1" customWidth="1"/>
    <col min="14341" max="14341" width="9.7109375" style="117" bestFit="1" customWidth="1"/>
    <col min="14342" max="14342" width="11.85546875" style="117" customWidth="1"/>
    <col min="14343" max="14346" width="9.140625" style="117"/>
    <col min="14347" max="14347" width="10.28515625" style="117" bestFit="1" customWidth="1"/>
    <col min="14348" max="14348" width="10.85546875" style="117" bestFit="1" customWidth="1"/>
    <col min="14349" max="14592" width="9.140625" style="117"/>
    <col min="14593" max="14593" width="66.28515625" style="117" customWidth="1"/>
    <col min="14594" max="14594" width="10.28515625" style="117" bestFit="1" customWidth="1"/>
    <col min="14595" max="14595" width="10.28515625" style="117" customWidth="1"/>
    <col min="14596" max="14596" width="10.5703125" style="117" bestFit="1" customWidth="1"/>
    <col min="14597" max="14597" width="9.7109375" style="117" bestFit="1" customWidth="1"/>
    <col min="14598" max="14598" width="11.85546875" style="117" customWidth="1"/>
    <col min="14599" max="14602" width="9.140625" style="117"/>
    <col min="14603" max="14603" width="10.28515625" style="117" bestFit="1" customWidth="1"/>
    <col min="14604" max="14604" width="10.85546875" style="117" bestFit="1" customWidth="1"/>
    <col min="14605" max="14848" width="9.140625" style="117"/>
    <col min="14849" max="14849" width="66.28515625" style="117" customWidth="1"/>
    <col min="14850" max="14850" width="10.28515625" style="117" bestFit="1" customWidth="1"/>
    <col min="14851" max="14851" width="10.28515625" style="117" customWidth="1"/>
    <col min="14852" max="14852" width="10.5703125" style="117" bestFit="1" customWidth="1"/>
    <col min="14853" max="14853" width="9.7109375" style="117" bestFit="1" customWidth="1"/>
    <col min="14854" max="14854" width="11.85546875" style="117" customWidth="1"/>
    <col min="14855" max="14858" width="9.140625" style="117"/>
    <col min="14859" max="14859" width="10.28515625" style="117" bestFit="1" customWidth="1"/>
    <col min="14860" max="14860" width="10.85546875" style="117" bestFit="1" customWidth="1"/>
    <col min="14861" max="15104" width="9.140625" style="117"/>
    <col min="15105" max="15105" width="66.28515625" style="117" customWidth="1"/>
    <col min="15106" max="15106" width="10.28515625" style="117" bestFit="1" customWidth="1"/>
    <col min="15107" max="15107" width="10.28515625" style="117" customWidth="1"/>
    <col min="15108" max="15108" width="10.5703125" style="117" bestFit="1" customWidth="1"/>
    <col min="15109" max="15109" width="9.7109375" style="117" bestFit="1" customWidth="1"/>
    <col min="15110" max="15110" width="11.85546875" style="117" customWidth="1"/>
    <col min="15111" max="15114" width="9.140625" style="117"/>
    <col min="15115" max="15115" width="10.28515625" style="117" bestFit="1" customWidth="1"/>
    <col min="15116" max="15116" width="10.85546875" style="117" bestFit="1" customWidth="1"/>
    <col min="15117" max="15360" width="9.140625" style="117"/>
    <col min="15361" max="15361" width="66.28515625" style="117" customWidth="1"/>
    <col min="15362" max="15362" width="10.28515625" style="117" bestFit="1" customWidth="1"/>
    <col min="15363" max="15363" width="10.28515625" style="117" customWidth="1"/>
    <col min="15364" max="15364" width="10.5703125" style="117" bestFit="1" customWidth="1"/>
    <col min="15365" max="15365" width="9.7109375" style="117" bestFit="1" customWidth="1"/>
    <col min="15366" max="15366" width="11.85546875" style="117" customWidth="1"/>
    <col min="15367" max="15370" width="9.140625" style="117"/>
    <col min="15371" max="15371" width="10.28515625" style="117" bestFit="1" customWidth="1"/>
    <col min="15372" max="15372" width="10.85546875" style="117" bestFit="1" customWidth="1"/>
    <col min="15373" max="15616" width="9.140625" style="117"/>
    <col min="15617" max="15617" width="66.28515625" style="117" customWidth="1"/>
    <col min="15618" max="15618" width="10.28515625" style="117" bestFit="1" customWidth="1"/>
    <col min="15619" max="15619" width="10.28515625" style="117" customWidth="1"/>
    <col min="15620" max="15620" width="10.5703125" style="117" bestFit="1" customWidth="1"/>
    <col min="15621" max="15621" width="9.7109375" style="117" bestFit="1" customWidth="1"/>
    <col min="15622" max="15622" width="11.85546875" style="117" customWidth="1"/>
    <col min="15623" max="15626" width="9.140625" style="117"/>
    <col min="15627" max="15627" width="10.28515625" style="117" bestFit="1" customWidth="1"/>
    <col min="15628" max="15628" width="10.85546875" style="117" bestFit="1" customWidth="1"/>
    <col min="15629" max="15872" width="9.140625" style="117"/>
    <col min="15873" max="15873" width="66.28515625" style="117" customWidth="1"/>
    <col min="15874" max="15874" width="10.28515625" style="117" bestFit="1" customWidth="1"/>
    <col min="15875" max="15875" width="10.28515625" style="117" customWidth="1"/>
    <col min="15876" max="15876" width="10.5703125" style="117" bestFit="1" customWidth="1"/>
    <col min="15877" max="15877" width="9.7109375" style="117" bestFit="1" customWidth="1"/>
    <col min="15878" max="15878" width="11.85546875" style="117" customWidth="1"/>
    <col min="15879" max="15882" width="9.140625" style="117"/>
    <col min="15883" max="15883" width="10.28515625" style="117" bestFit="1" customWidth="1"/>
    <col min="15884" max="15884" width="10.85546875" style="117" bestFit="1" customWidth="1"/>
    <col min="15885" max="16128" width="9.140625" style="117"/>
    <col min="16129" max="16129" width="66.28515625" style="117" customWidth="1"/>
    <col min="16130" max="16130" width="10.28515625" style="117" bestFit="1" customWidth="1"/>
    <col min="16131" max="16131" width="10.28515625" style="117" customWidth="1"/>
    <col min="16132" max="16132" width="10.5703125" style="117" bestFit="1" customWidth="1"/>
    <col min="16133" max="16133" width="9.7109375" style="117" bestFit="1" customWidth="1"/>
    <col min="16134" max="16134" width="11.85546875" style="117" customWidth="1"/>
    <col min="16135" max="16138" width="9.140625" style="117"/>
    <col min="16139" max="16139" width="10.28515625" style="117" bestFit="1" customWidth="1"/>
    <col min="16140" max="16140" width="10.85546875" style="117" bestFit="1" customWidth="1"/>
    <col min="16141" max="16384" width="9.140625" style="117"/>
  </cols>
  <sheetData>
    <row r="1" spans="1:13" s="190" customFormat="1" x14ac:dyDescent="0.2">
      <c r="A1" s="189" t="s">
        <v>828</v>
      </c>
      <c r="E1" s="191"/>
    </row>
    <row r="2" spans="1:13" s="190" customFormat="1" x14ac:dyDescent="0.2">
      <c r="A2" s="192" t="s">
        <v>845</v>
      </c>
      <c r="E2" s="191"/>
    </row>
    <row r="3" spans="1:13" s="190" customFormat="1" x14ac:dyDescent="0.2">
      <c r="A3" s="194" t="s">
        <v>897</v>
      </c>
      <c r="E3" s="191"/>
    </row>
    <row r="5" spans="1:13" ht="18" x14ac:dyDescent="0.25">
      <c r="A5" s="97" t="s">
        <v>659</v>
      </c>
      <c r="B5" s="22"/>
      <c r="C5" s="22"/>
    </row>
    <row r="6" spans="1:13" s="24" customFormat="1" ht="13.5" thickBot="1" x14ac:dyDescent="0.25">
      <c r="A6" s="23"/>
      <c r="B6" s="23"/>
      <c r="C6" s="23"/>
      <c r="D6" s="23"/>
      <c r="E6" s="70"/>
      <c r="F6" s="23"/>
      <c r="G6" s="23"/>
      <c r="H6" s="23"/>
      <c r="I6" s="23"/>
    </row>
    <row r="7" spans="1:13" s="24" customFormat="1" x14ac:dyDescent="0.2">
      <c r="A7" s="25"/>
      <c r="B7" s="26"/>
      <c r="C7" s="26"/>
      <c r="D7" s="25"/>
      <c r="E7" s="71"/>
      <c r="F7" s="196" t="s">
        <v>660</v>
      </c>
      <c r="G7" s="196"/>
      <c r="H7" s="196"/>
      <c r="I7" s="27"/>
    </row>
    <row r="8" spans="1:13" s="24" customFormat="1" ht="12.75" customHeight="1" thickBot="1" x14ac:dyDescent="0.25">
      <c r="A8" s="28" t="s">
        <v>661</v>
      </c>
      <c r="B8" s="29" t="s">
        <v>810</v>
      </c>
      <c r="C8" s="29" t="s">
        <v>811</v>
      </c>
      <c r="D8" s="30" t="s">
        <v>662</v>
      </c>
      <c r="E8" s="72" t="s">
        <v>663</v>
      </c>
      <c r="F8" s="31" t="s">
        <v>664</v>
      </c>
      <c r="G8" s="31" t="s">
        <v>665</v>
      </c>
      <c r="H8" s="30" t="s">
        <v>666</v>
      </c>
      <c r="I8" s="31" t="s">
        <v>667</v>
      </c>
    </row>
    <row r="9" spans="1:13" s="24" customFormat="1" x14ac:dyDescent="0.2">
      <c r="A9" s="32" t="s">
        <v>668</v>
      </c>
      <c r="B9" s="33" t="s">
        <v>669</v>
      </c>
      <c r="C9" s="33"/>
      <c r="D9" s="34">
        <v>151640</v>
      </c>
      <c r="E9" s="73">
        <v>135830</v>
      </c>
      <c r="F9" s="34">
        <v>28420</v>
      </c>
      <c r="G9" s="34">
        <v>75680</v>
      </c>
      <c r="H9" s="34">
        <v>31720</v>
      </c>
      <c r="I9" s="34">
        <v>15810</v>
      </c>
      <c r="K9" s="117"/>
      <c r="L9" s="117"/>
      <c r="M9" s="117"/>
    </row>
    <row r="10" spans="1:13" s="24" customFormat="1" x14ac:dyDescent="0.2">
      <c r="A10" s="35" t="s">
        <v>670</v>
      </c>
      <c r="B10" s="33" t="s">
        <v>671</v>
      </c>
      <c r="C10" s="33"/>
      <c r="D10" s="34">
        <v>21030</v>
      </c>
      <c r="E10" s="73">
        <v>18390</v>
      </c>
      <c r="F10" s="34">
        <v>120</v>
      </c>
      <c r="G10" s="34">
        <v>15710</v>
      </c>
      <c r="H10" s="34">
        <v>2560</v>
      </c>
      <c r="I10" s="34">
        <v>2640</v>
      </c>
      <c r="K10" s="117"/>
      <c r="L10" s="117"/>
      <c r="M10" s="117"/>
    </row>
    <row r="11" spans="1:13" s="24" customFormat="1" x14ac:dyDescent="0.2">
      <c r="A11" s="36" t="s">
        <v>672</v>
      </c>
      <c r="B11" s="33" t="s">
        <v>673</v>
      </c>
      <c r="C11" s="33"/>
      <c r="D11" s="34">
        <v>740</v>
      </c>
      <c r="E11" s="73">
        <v>740</v>
      </c>
      <c r="F11" s="34">
        <v>40</v>
      </c>
      <c r="G11" s="34">
        <v>680</v>
      </c>
      <c r="H11" s="34">
        <v>20</v>
      </c>
      <c r="I11" s="34">
        <v>0</v>
      </c>
      <c r="K11" s="117"/>
      <c r="L11" s="117"/>
      <c r="M11" s="117"/>
    </row>
    <row r="12" spans="1:13" s="24" customFormat="1" x14ac:dyDescent="0.2">
      <c r="A12" s="37" t="s">
        <v>344</v>
      </c>
      <c r="B12" s="33" t="s">
        <v>674</v>
      </c>
      <c r="C12" s="33" t="s">
        <v>345</v>
      </c>
      <c r="D12" s="34">
        <v>740</v>
      </c>
      <c r="E12" s="73">
        <v>740</v>
      </c>
      <c r="F12" s="34">
        <v>40</v>
      </c>
      <c r="G12" s="34">
        <v>680</v>
      </c>
      <c r="H12" s="34">
        <v>20</v>
      </c>
      <c r="I12" s="34">
        <v>0</v>
      </c>
      <c r="K12" s="117"/>
      <c r="L12" s="117"/>
      <c r="M12" s="117"/>
    </row>
    <row r="13" spans="1:13" s="24" customFormat="1" x14ac:dyDescent="0.2">
      <c r="A13" s="36" t="s">
        <v>675</v>
      </c>
      <c r="B13" s="33" t="s">
        <v>676</v>
      </c>
      <c r="C13" s="33"/>
      <c r="D13" s="34">
        <v>1060</v>
      </c>
      <c r="E13" s="73">
        <v>1060</v>
      </c>
      <c r="F13" s="34" t="s">
        <v>677</v>
      </c>
      <c r="G13" s="34">
        <v>1040</v>
      </c>
      <c r="H13" s="34">
        <v>10</v>
      </c>
      <c r="I13" s="34">
        <v>0</v>
      </c>
      <c r="K13" s="117"/>
      <c r="L13" s="117"/>
      <c r="M13" s="117"/>
    </row>
    <row r="14" spans="1:13" s="24" customFormat="1" x14ac:dyDescent="0.2">
      <c r="A14" s="37" t="s">
        <v>338</v>
      </c>
      <c r="B14" s="33" t="s">
        <v>678</v>
      </c>
      <c r="C14" s="33" t="s">
        <v>339</v>
      </c>
      <c r="D14" s="34">
        <v>750</v>
      </c>
      <c r="E14" s="73">
        <v>750</v>
      </c>
      <c r="F14" s="34">
        <v>0</v>
      </c>
      <c r="G14" s="34">
        <v>740</v>
      </c>
      <c r="H14" s="34">
        <v>10</v>
      </c>
      <c r="I14" s="34">
        <v>0</v>
      </c>
      <c r="K14" s="117"/>
      <c r="L14" s="117"/>
      <c r="M14" s="117"/>
    </row>
    <row r="15" spans="1:13" s="24" customFormat="1" x14ac:dyDescent="0.2">
      <c r="A15" s="37" t="s">
        <v>378</v>
      </c>
      <c r="B15" s="33" t="s">
        <v>679</v>
      </c>
      <c r="C15" s="33" t="s">
        <v>379</v>
      </c>
      <c r="D15" s="34">
        <v>310</v>
      </c>
      <c r="E15" s="73">
        <v>310</v>
      </c>
      <c r="F15" s="34" t="s">
        <v>677</v>
      </c>
      <c r="G15" s="34">
        <v>310</v>
      </c>
      <c r="H15" s="34" t="s">
        <v>677</v>
      </c>
      <c r="I15" s="34">
        <v>0</v>
      </c>
      <c r="K15" s="117"/>
      <c r="L15" s="117"/>
      <c r="M15" s="117"/>
    </row>
    <row r="16" spans="1:13" s="24" customFormat="1" x14ac:dyDescent="0.2">
      <c r="A16" s="36" t="s">
        <v>680</v>
      </c>
      <c r="B16" s="33" t="s">
        <v>681</v>
      </c>
      <c r="C16" s="33"/>
      <c r="D16" s="34">
        <v>1390</v>
      </c>
      <c r="E16" s="73">
        <v>1390</v>
      </c>
      <c r="F16" s="34">
        <v>20</v>
      </c>
      <c r="G16" s="34">
        <v>720</v>
      </c>
      <c r="H16" s="34">
        <v>650</v>
      </c>
      <c r="I16" s="34">
        <v>0</v>
      </c>
      <c r="K16" s="117"/>
      <c r="L16" s="117"/>
      <c r="M16" s="117"/>
    </row>
    <row r="17" spans="1:13" s="24" customFormat="1" x14ac:dyDescent="0.2">
      <c r="A17" s="37" t="s">
        <v>372</v>
      </c>
      <c r="B17" s="33" t="s">
        <v>682</v>
      </c>
      <c r="C17" s="33" t="s">
        <v>373</v>
      </c>
      <c r="D17" s="34">
        <v>80</v>
      </c>
      <c r="E17" s="73">
        <v>80</v>
      </c>
      <c r="F17" s="34">
        <v>0</v>
      </c>
      <c r="G17" s="34">
        <v>0</v>
      </c>
      <c r="H17" s="34">
        <v>80</v>
      </c>
      <c r="I17" s="34">
        <v>0</v>
      </c>
      <c r="K17" s="117"/>
      <c r="L17" s="117"/>
      <c r="M17" s="117"/>
    </row>
    <row r="18" spans="1:13" s="24" customFormat="1" x14ac:dyDescent="0.2">
      <c r="A18" s="37" t="s">
        <v>406</v>
      </c>
      <c r="B18" s="33" t="s">
        <v>683</v>
      </c>
      <c r="C18" s="33" t="s">
        <v>407</v>
      </c>
      <c r="D18" s="34">
        <v>1300</v>
      </c>
      <c r="E18" s="73">
        <v>1300</v>
      </c>
      <c r="F18" s="34">
        <v>20</v>
      </c>
      <c r="G18" s="34">
        <v>720</v>
      </c>
      <c r="H18" s="34">
        <v>560</v>
      </c>
      <c r="I18" s="34">
        <v>0</v>
      </c>
      <c r="K18" s="117"/>
      <c r="L18" s="117"/>
      <c r="M18" s="117"/>
    </row>
    <row r="19" spans="1:13" s="24" customFormat="1" x14ac:dyDescent="0.2">
      <c r="A19" s="36" t="s">
        <v>684</v>
      </c>
      <c r="B19" s="33" t="s">
        <v>685</v>
      </c>
      <c r="C19" s="33"/>
      <c r="D19" s="34">
        <v>17840</v>
      </c>
      <c r="E19" s="73">
        <v>15200</v>
      </c>
      <c r="F19" s="34">
        <v>60</v>
      </c>
      <c r="G19" s="34">
        <v>13260</v>
      </c>
      <c r="H19" s="34">
        <v>1880</v>
      </c>
      <c r="I19" s="34">
        <v>2640</v>
      </c>
      <c r="K19" s="117"/>
      <c r="L19" s="117"/>
      <c r="M19" s="117"/>
    </row>
    <row r="20" spans="1:13" s="24" customFormat="1" x14ac:dyDescent="0.2">
      <c r="A20" s="37" t="s">
        <v>321</v>
      </c>
      <c r="B20" s="33" t="s">
        <v>686</v>
      </c>
      <c r="C20" s="33" t="s">
        <v>322</v>
      </c>
      <c r="D20" s="34">
        <v>570</v>
      </c>
      <c r="E20" s="73">
        <v>570</v>
      </c>
      <c r="F20" s="38">
        <v>30</v>
      </c>
      <c r="G20" s="34">
        <v>480</v>
      </c>
      <c r="H20" s="34">
        <v>60</v>
      </c>
      <c r="I20" s="34">
        <v>0</v>
      </c>
      <c r="K20" s="117"/>
      <c r="L20" s="117"/>
      <c r="M20" s="117"/>
    </row>
    <row r="21" spans="1:13" s="24" customFormat="1" x14ac:dyDescent="0.2">
      <c r="A21" s="37" t="s">
        <v>315</v>
      </c>
      <c r="B21" s="33" t="s">
        <v>687</v>
      </c>
      <c r="C21" s="33" t="s">
        <v>316</v>
      </c>
      <c r="D21" s="34">
        <v>13170</v>
      </c>
      <c r="E21" s="73">
        <v>10760</v>
      </c>
      <c r="F21" s="34">
        <v>20</v>
      </c>
      <c r="G21" s="34">
        <v>9280</v>
      </c>
      <c r="H21" s="34">
        <v>1460</v>
      </c>
      <c r="I21" s="34">
        <v>2420</v>
      </c>
      <c r="K21" s="117"/>
      <c r="L21" s="117"/>
      <c r="M21" s="117"/>
    </row>
    <row r="22" spans="1:13" s="24" customFormat="1" x14ac:dyDescent="0.2">
      <c r="A22" s="37" t="s">
        <v>313</v>
      </c>
      <c r="B22" s="33" t="s">
        <v>688</v>
      </c>
      <c r="C22" s="33" t="s">
        <v>314</v>
      </c>
      <c r="D22" s="34">
        <v>2520</v>
      </c>
      <c r="E22" s="73">
        <v>2520</v>
      </c>
      <c r="F22" s="34">
        <v>10</v>
      </c>
      <c r="G22" s="34">
        <v>2510</v>
      </c>
      <c r="H22" s="34" t="s">
        <v>677</v>
      </c>
      <c r="I22" s="34" t="s">
        <v>677</v>
      </c>
      <c r="K22" s="117"/>
      <c r="L22" s="117"/>
      <c r="M22" s="117"/>
    </row>
    <row r="23" spans="1:13" s="24" customFormat="1" x14ac:dyDescent="0.2">
      <c r="A23" s="37" t="s">
        <v>299</v>
      </c>
      <c r="B23" s="33" t="s">
        <v>689</v>
      </c>
      <c r="C23" s="33" t="s">
        <v>300</v>
      </c>
      <c r="D23" s="34">
        <v>90</v>
      </c>
      <c r="E23" s="73">
        <v>90</v>
      </c>
      <c r="F23" s="34">
        <v>0</v>
      </c>
      <c r="G23" s="34">
        <v>0</v>
      </c>
      <c r="H23" s="34">
        <v>90</v>
      </c>
      <c r="I23" s="34" t="s">
        <v>677</v>
      </c>
      <c r="K23" s="117"/>
      <c r="L23" s="117"/>
      <c r="M23" s="117"/>
    </row>
    <row r="24" spans="1:13" s="24" customFormat="1" x14ac:dyDescent="0.2">
      <c r="A24" s="37" t="s">
        <v>295</v>
      </c>
      <c r="B24" s="33" t="s">
        <v>690</v>
      </c>
      <c r="C24" s="33" t="s">
        <v>296</v>
      </c>
      <c r="D24" s="34">
        <v>1490</v>
      </c>
      <c r="E24" s="73">
        <v>1260</v>
      </c>
      <c r="F24" s="34">
        <v>10</v>
      </c>
      <c r="G24" s="34">
        <v>1000</v>
      </c>
      <c r="H24" s="34">
        <v>260</v>
      </c>
      <c r="I24" s="34">
        <v>230</v>
      </c>
      <c r="K24" s="117"/>
      <c r="L24" s="117"/>
      <c r="M24" s="117"/>
    </row>
    <row r="25" spans="1:13" s="24" customFormat="1" x14ac:dyDescent="0.2">
      <c r="A25" s="35" t="s">
        <v>691</v>
      </c>
      <c r="B25" s="33" t="s">
        <v>692</v>
      </c>
      <c r="C25" s="33"/>
      <c r="D25" s="34">
        <v>33770</v>
      </c>
      <c r="E25" s="73">
        <v>30100</v>
      </c>
      <c r="F25" s="34">
        <v>1240</v>
      </c>
      <c r="G25" s="34">
        <v>14210</v>
      </c>
      <c r="H25" s="34">
        <v>14660</v>
      </c>
      <c r="I25" s="34">
        <v>3660</v>
      </c>
      <c r="K25" s="117"/>
      <c r="L25" s="117"/>
      <c r="M25" s="117"/>
    </row>
    <row r="26" spans="1:13" s="24" customFormat="1" x14ac:dyDescent="0.2">
      <c r="A26" s="36" t="s">
        <v>693</v>
      </c>
      <c r="B26" s="33" t="s">
        <v>694</v>
      </c>
      <c r="C26" s="33"/>
      <c r="D26" s="34">
        <v>1080</v>
      </c>
      <c r="E26" s="73">
        <v>1080</v>
      </c>
      <c r="F26" s="34">
        <v>30</v>
      </c>
      <c r="G26" s="34">
        <v>990</v>
      </c>
      <c r="H26" s="34">
        <v>60</v>
      </c>
      <c r="I26" s="34">
        <v>0</v>
      </c>
      <c r="K26" s="117"/>
      <c r="L26" s="117"/>
      <c r="M26" s="117"/>
    </row>
    <row r="27" spans="1:13" s="24" customFormat="1" x14ac:dyDescent="0.2">
      <c r="A27" s="37" t="s">
        <v>249</v>
      </c>
      <c r="B27" s="33" t="s">
        <v>695</v>
      </c>
      <c r="C27" s="33" t="s">
        <v>250</v>
      </c>
      <c r="D27" s="34">
        <v>820</v>
      </c>
      <c r="E27" s="73">
        <v>820</v>
      </c>
      <c r="F27" s="34">
        <v>30</v>
      </c>
      <c r="G27" s="34">
        <v>740</v>
      </c>
      <c r="H27" s="34">
        <v>50</v>
      </c>
      <c r="I27" s="34">
        <v>0</v>
      </c>
      <c r="K27" s="117"/>
      <c r="L27" s="117"/>
      <c r="M27" s="117"/>
    </row>
    <row r="28" spans="1:13" s="24" customFormat="1" x14ac:dyDescent="0.2">
      <c r="A28" s="37" t="s">
        <v>227</v>
      </c>
      <c r="B28" s="33" t="s">
        <v>696</v>
      </c>
      <c r="C28" s="33" t="s">
        <v>228</v>
      </c>
      <c r="D28" s="34">
        <v>260</v>
      </c>
      <c r="E28" s="73">
        <v>260</v>
      </c>
      <c r="F28" s="34" t="s">
        <v>677</v>
      </c>
      <c r="G28" s="34">
        <v>250</v>
      </c>
      <c r="H28" s="34">
        <v>10</v>
      </c>
      <c r="I28" s="34">
        <v>0</v>
      </c>
      <c r="K28" s="117"/>
      <c r="L28" s="117"/>
      <c r="M28" s="117"/>
    </row>
    <row r="29" spans="1:13" s="24" customFormat="1" x14ac:dyDescent="0.2">
      <c r="A29" s="36" t="s">
        <v>697</v>
      </c>
      <c r="B29" s="33" t="s">
        <v>698</v>
      </c>
      <c r="C29" s="33"/>
      <c r="D29" s="34">
        <v>1260</v>
      </c>
      <c r="E29" s="73">
        <v>1260</v>
      </c>
      <c r="F29" s="34">
        <v>250</v>
      </c>
      <c r="G29" s="34">
        <v>660</v>
      </c>
      <c r="H29" s="34">
        <v>350</v>
      </c>
      <c r="I29" s="34">
        <v>0</v>
      </c>
      <c r="K29" s="117"/>
      <c r="L29" s="117"/>
      <c r="M29" s="117"/>
    </row>
    <row r="30" spans="1:13" s="24" customFormat="1" x14ac:dyDescent="0.2">
      <c r="A30" s="37" t="s">
        <v>699</v>
      </c>
      <c r="B30" s="33" t="s">
        <v>700</v>
      </c>
      <c r="C30" s="33" t="s">
        <v>28</v>
      </c>
      <c r="D30" s="34">
        <v>1260</v>
      </c>
      <c r="E30" s="73">
        <v>1260</v>
      </c>
      <c r="F30" s="34">
        <v>250</v>
      </c>
      <c r="G30" s="34">
        <v>660</v>
      </c>
      <c r="H30" s="34">
        <v>350</v>
      </c>
      <c r="I30" s="34">
        <v>0</v>
      </c>
      <c r="K30" s="117"/>
      <c r="L30" s="117"/>
      <c r="M30" s="117"/>
    </row>
    <row r="31" spans="1:13" s="24" customFormat="1" x14ac:dyDescent="0.2">
      <c r="A31" s="36" t="s">
        <v>701</v>
      </c>
      <c r="B31" s="33" t="s">
        <v>702</v>
      </c>
      <c r="C31" s="33"/>
      <c r="D31" s="34">
        <v>980</v>
      </c>
      <c r="E31" s="73">
        <v>980</v>
      </c>
      <c r="F31" s="34" t="s">
        <v>677</v>
      </c>
      <c r="G31" s="34">
        <v>970</v>
      </c>
      <c r="H31" s="34" t="s">
        <v>677</v>
      </c>
      <c r="I31" s="34" t="s">
        <v>677</v>
      </c>
      <c r="K31" s="117"/>
      <c r="L31" s="117"/>
      <c r="M31" s="117"/>
    </row>
    <row r="32" spans="1:13" s="24" customFormat="1" x14ac:dyDescent="0.2">
      <c r="A32" s="37" t="s">
        <v>263</v>
      </c>
      <c r="B32" s="33" t="s">
        <v>703</v>
      </c>
      <c r="C32" s="33" t="s">
        <v>264</v>
      </c>
      <c r="D32" s="34">
        <v>980</v>
      </c>
      <c r="E32" s="73">
        <v>980</v>
      </c>
      <c r="F32" s="34" t="s">
        <v>677</v>
      </c>
      <c r="G32" s="34">
        <v>970</v>
      </c>
      <c r="H32" s="34" t="s">
        <v>677</v>
      </c>
      <c r="I32" s="34" t="s">
        <v>677</v>
      </c>
      <c r="K32" s="117"/>
      <c r="L32" s="117"/>
      <c r="M32" s="117"/>
    </row>
    <row r="33" spans="1:13" s="24" customFormat="1" x14ac:dyDescent="0.2">
      <c r="A33" s="36" t="s">
        <v>704</v>
      </c>
      <c r="B33" s="33" t="s">
        <v>705</v>
      </c>
      <c r="C33" s="33"/>
      <c r="D33" s="34">
        <v>10090</v>
      </c>
      <c r="E33" s="73">
        <v>8440</v>
      </c>
      <c r="F33" s="34">
        <v>70</v>
      </c>
      <c r="G33" s="34">
        <v>3040</v>
      </c>
      <c r="H33" s="34">
        <v>5330</v>
      </c>
      <c r="I33" s="34">
        <v>1650</v>
      </c>
      <c r="K33" s="117"/>
      <c r="L33" s="117"/>
      <c r="M33" s="117"/>
    </row>
    <row r="34" spans="1:13" s="24" customFormat="1" x14ac:dyDescent="0.2">
      <c r="A34" s="37" t="s">
        <v>209</v>
      </c>
      <c r="B34" s="33" t="s">
        <v>706</v>
      </c>
      <c r="C34" s="33" t="s">
        <v>210</v>
      </c>
      <c r="D34" s="34">
        <v>2370</v>
      </c>
      <c r="E34" s="73">
        <v>1770</v>
      </c>
      <c r="F34" s="34">
        <v>40</v>
      </c>
      <c r="G34" s="34">
        <v>170</v>
      </c>
      <c r="H34" s="34">
        <v>1560</v>
      </c>
      <c r="I34" s="34">
        <v>600</v>
      </c>
      <c r="K34" s="117"/>
      <c r="L34" s="117"/>
      <c r="M34" s="117"/>
    </row>
    <row r="35" spans="1:13" s="24" customFormat="1" x14ac:dyDescent="0.2">
      <c r="A35" s="37" t="s">
        <v>205</v>
      </c>
      <c r="B35" s="33" t="s">
        <v>707</v>
      </c>
      <c r="C35" s="33" t="s">
        <v>206</v>
      </c>
      <c r="D35" s="34">
        <v>3750</v>
      </c>
      <c r="E35" s="73">
        <v>3740</v>
      </c>
      <c r="F35" s="34">
        <v>20</v>
      </c>
      <c r="G35" s="34">
        <v>2380</v>
      </c>
      <c r="H35" s="34">
        <v>1350</v>
      </c>
      <c r="I35" s="34" t="s">
        <v>677</v>
      </c>
      <c r="K35" s="117"/>
      <c r="L35" s="117"/>
      <c r="M35" s="117"/>
    </row>
    <row r="36" spans="1:13" s="24" customFormat="1" x14ac:dyDescent="0.2">
      <c r="A36" s="37" t="s">
        <v>189</v>
      </c>
      <c r="B36" s="33" t="s">
        <v>708</v>
      </c>
      <c r="C36" s="33" t="s">
        <v>190</v>
      </c>
      <c r="D36" s="34">
        <v>470</v>
      </c>
      <c r="E36" s="73">
        <v>470</v>
      </c>
      <c r="F36" s="34">
        <v>0</v>
      </c>
      <c r="G36" s="34">
        <v>470</v>
      </c>
      <c r="H36" s="34">
        <v>0</v>
      </c>
      <c r="I36" s="34">
        <v>0</v>
      </c>
      <c r="K36" s="117"/>
      <c r="L36" s="117"/>
      <c r="M36" s="117"/>
    </row>
    <row r="37" spans="1:13" s="24" customFormat="1" x14ac:dyDescent="0.2">
      <c r="A37" s="37" t="s">
        <v>183</v>
      </c>
      <c r="B37" s="33" t="s">
        <v>709</v>
      </c>
      <c r="C37" s="33" t="s">
        <v>184</v>
      </c>
      <c r="D37" s="34">
        <v>3500</v>
      </c>
      <c r="E37" s="73">
        <v>2460</v>
      </c>
      <c r="F37" s="34">
        <v>10</v>
      </c>
      <c r="G37" s="34">
        <v>20</v>
      </c>
      <c r="H37" s="34">
        <v>2430</v>
      </c>
      <c r="I37" s="34">
        <v>1040</v>
      </c>
      <c r="K37" s="117"/>
      <c r="L37" s="117"/>
      <c r="M37" s="117"/>
    </row>
    <row r="38" spans="1:13" s="24" customFormat="1" x14ac:dyDescent="0.2">
      <c r="A38" s="36" t="s">
        <v>710</v>
      </c>
      <c r="B38" s="33" t="s">
        <v>711</v>
      </c>
      <c r="C38" s="33"/>
      <c r="D38" s="34">
        <v>4060</v>
      </c>
      <c r="E38" s="73">
        <v>4060</v>
      </c>
      <c r="F38" s="34">
        <v>10</v>
      </c>
      <c r="G38" s="34">
        <v>4010</v>
      </c>
      <c r="H38" s="34">
        <v>40</v>
      </c>
      <c r="I38" s="34" t="s">
        <v>677</v>
      </c>
      <c r="K38" s="117"/>
      <c r="L38" s="117"/>
      <c r="M38" s="117"/>
    </row>
    <row r="39" spans="1:13" s="24" customFormat="1" x14ac:dyDescent="0.2">
      <c r="A39" s="37" t="s">
        <v>195</v>
      </c>
      <c r="B39" s="33" t="s">
        <v>712</v>
      </c>
      <c r="C39" s="33" t="s">
        <v>196</v>
      </c>
      <c r="D39" s="34">
        <v>3170</v>
      </c>
      <c r="E39" s="73">
        <v>3160</v>
      </c>
      <c r="F39" s="34">
        <v>10</v>
      </c>
      <c r="G39" s="34">
        <v>3110</v>
      </c>
      <c r="H39" s="34">
        <v>40</v>
      </c>
      <c r="I39" s="34" t="s">
        <v>677</v>
      </c>
      <c r="K39" s="117"/>
      <c r="L39" s="117"/>
      <c r="M39" s="117"/>
    </row>
    <row r="40" spans="1:13" s="24" customFormat="1" x14ac:dyDescent="0.2">
      <c r="A40" s="37" t="s">
        <v>185</v>
      </c>
      <c r="B40" s="33" t="s">
        <v>713</v>
      </c>
      <c r="C40" s="33" t="s">
        <v>186</v>
      </c>
      <c r="D40" s="34">
        <v>900</v>
      </c>
      <c r="E40" s="73">
        <v>900</v>
      </c>
      <c r="F40" s="34">
        <v>0</v>
      </c>
      <c r="G40" s="34">
        <v>900</v>
      </c>
      <c r="H40" s="34">
        <v>0</v>
      </c>
      <c r="I40" s="34">
        <v>0</v>
      </c>
      <c r="K40" s="117"/>
      <c r="L40" s="117"/>
      <c r="M40" s="117"/>
    </row>
    <row r="41" spans="1:13" s="24" customFormat="1" x14ac:dyDescent="0.2">
      <c r="A41" s="36" t="s">
        <v>714</v>
      </c>
      <c r="B41" s="33" t="s">
        <v>715</v>
      </c>
      <c r="C41" s="33"/>
      <c r="D41" s="34">
        <v>2600</v>
      </c>
      <c r="E41" s="73">
        <v>2590</v>
      </c>
      <c r="F41" s="34">
        <v>660</v>
      </c>
      <c r="G41" s="34">
        <v>880</v>
      </c>
      <c r="H41" s="34">
        <v>1060</v>
      </c>
      <c r="I41" s="34" t="s">
        <v>677</v>
      </c>
      <c r="K41" s="117"/>
      <c r="L41" s="117"/>
      <c r="M41" s="117"/>
    </row>
    <row r="42" spans="1:13" s="24" customFormat="1" x14ac:dyDescent="0.2">
      <c r="A42" s="37" t="s">
        <v>211</v>
      </c>
      <c r="B42" s="33" t="s">
        <v>716</v>
      </c>
      <c r="C42" s="33" t="s">
        <v>212</v>
      </c>
      <c r="D42" s="34">
        <v>1470</v>
      </c>
      <c r="E42" s="73">
        <v>1460</v>
      </c>
      <c r="F42" s="34">
        <v>120</v>
      </c>
      <c r="G42" s="34">
        <v>610</v>
      </c>
      <c r="H42" s="34">
        <v>740</v>
      </c>
      <c r="I42" s="34" t="s">
        <v>677</v>
      </c>
      <c r="K42" s="117"/>
      <c r="L42" s="117"/>
      <c r="M42" s="117"/>
    </row>
    <row r="43" spans="1:13" s="24" customFormat="1" x14ac:dyDescent="0.2">
      <c r="A43" s="37" t="s">
        <v>201</v>
      </c>
      <c r="B43" s="33" t="s">
        <v>717</v>
      </c>
      <c r="C43" s="33" t="s">
        <v>202</v>
      </c>
      <c r="D43" s="34">
        <v>1130</v>
      </c>
      <c r="E43" s="73">
        <v>1130</v>
      </c>
      <c r="F43" s="34">
        <v>540</v>
      </c>
      <c r="G43" s="34">
        <v>270</v>
      </c>
      <c r="H43" s="34">
        <v>320</v>
      </c>
      <c r="I43" s="34">
        <v>0</v>
      </c>
      <c r="K43" s="117"/>
      <c r="L43" s="117"/>
      <c r="M43" s="117"/>
    </row>
    <row r="44" spans="1:13" s="24" customFormat="1" x14ac:dyDescent="0.2">
      <c r="A44" s="36" t="s">
        <v>718</v>
      </c>
      <c r="B44" s="33" t="s">
        <v>719</v>
      </c>
      <c r="C44" s="33"/>
      <c r="D44" s="34">
        <v>9650</v>
      </c>
      <c r="E44" s="73">
        <v>8280</v>
      </c>
      <c r="F44" s="34">
        <v>140</v>
      </c>
      <c r="G44" s="34">
        <v>2150</v>
      </c>
      <c r="H44" s="34">
        <v>5990</v>
      </c>
      <c r="I44" s="34">
        <v>1370</v>
      </c>
      <c r="K44" s="117"/>
      <c r="L44" s="117"/>
      <c r="M44" s="117"/>
    </row>
    <row r="45" spans="1:13" s="24" customFormat="1" x14ac:dyDescent="0.2">
      <c r="A45" s="37" t="s">
        <v>287</v>
      </c>
      <c r="B45" s="33" t="s">
        <v>720</v>
      </c>
      <c r="C45" s="33" t="s">
        <v>288</v>
      </c>
      <c r="D45" s="34">
        <v>2190</v>
      </c>
      <c r="E45" s="73">
        <v>1750</v>
      </c>
      <c r="F45" s="34" t="s">
        <v>677</v>
      </c>
      <c r="G45" s="34">
        <v>1700</v>
      </c>
      <c r="H45" s="34">
        <v>50</v>
      </c>
      <c r="I45" s="34">
        <v>450</v>
      </c>
      <c r="K45" s="117"/>
      <c r="L45" s="117"/>
      <c r="M45" s="117"/>
    </row>
    <row r="46" spans="1:13" s="24" customFormat="1" x14ac:dyDescent="0.2">
      <c r="A46" s="37" t="s">
        <v>291</v>
      </c>
      <c r="B46" s="33" t="s">
        <v>721</v>
      </c>
      <c r="C46" s="33" t="s">
        <v>292</v>
      </c>
      <c r="D46" s="34">
        <v>2120</v>
      </c>
      <c r="E46" s="73">
        <v>1980</v>
      </c>
      <c r="F46" s="34" t="s">
        <v>677</v>
      </c>
      <c r="G46" s="34">
        <v>20</v>
      </c>
      <c r="H46" s="34">
        <v>1960</v>
      </c>
      <c r="I46" s="34">
        <v>140</v>
      </c>
      <c r="K46" s="117"/>
      <c r="L46" s="117"/>
      <c r="M46" s="117"/>
    </row>
    <row r="47" spans="1:13" s="24" customFormat="1" x14ac:dyDescent="0.2">
      <c r="A47" s="37" t="s">
        <v>279</v>
      </c>
      <c r="B47" s="33" t="s">
        <v>722</v>
      </c>
      <c r="C47" s="33" t="s">
        <v>280</v>
      </c>
      <c r="D47" s="34">
        <v>2910</v>
      </c>
      <c r="E47" s="73">
        <v>2910</v>
      </c>
      <c r="F47" s="34">
        <v>50</v>
      </c>
      <c r="G47" s="34">
        <v>140</v>
      </c>
      <c r="H47" s="34">
        <v>2720</v>
      </c>
      <c r="I47" s="34">
        <v>10</v>
      </c>
      <c r="K47" s="117"/>
      <c r="L47" s="117"/>
      <c r="M47" s="117"/>
    </row>
    <row r="48" spans="1:13" s="24" customFormat="1" x14ac:dyDescent="0.2">
      <c r="A48" s="37" t="s">
        <v>723</v>
      </c>
      <c r="B48" s="33" t="s">
        <v>724</v>
      </c>
      <c r="C48" s="33" t="s">
        <v>260</v>
      </c>
      <c r="D48" s="34">
        <v>2430</v>
      </c>
      <c r="E48" s="73">
        <v>1650</v>
      </c>
      <c r="F48" s="34">
        <v>90</v>
      </c>
      <c r="G48" s="34">
        <v>300</v>
      </c>
      <c r="H48" s="34">
        <v>1260</v>
      </c>
      <c r="I48" s="34">
        <v>770</v>
      </c>
      <c r="K48" s="117"/>
      <c r="L48" s="117"/>
      <c r="M48" s="117"/>
    </row>
    <row r="49" spans="1:13" s="24" customFormat="1" x14ac:dyDescent="0.2">
      <c r="A49" s="36" t="s">
        <v>725</v>
      </c>
      <c r="B49" s="33" t="s">
        <v>726</v>
      </c>
      <c r="C49" s="33"/>
      <c r="D49" s="34">
        <v>4050</v>
      </c>
      <c r="E49" s="73">
        <v>3420</v>
      </c>
      <c r="F49" s="34">
        <v>80</v>
      </c>
      <c r="G49" s="34">
        <v>1520</v>
      </c>
      <c r="H49" s="34">
        <v>1820</v>
      </c>
      <c r="I49" s="34">
        <v>640</v>
      </c>
      <c r="K49" s="117"/>
      <c r="L49" s="117"/>
      <c r="M49" s="117"/>
    </row>
    <row r="50" spans="1:13" s="24" customFormat="1" x14ac:dyDescent="0.2">
      <c r="A50" s="37" t="s">
        <v>233</v>
      </c>
      <c r="B50" s="33" t="s">
        <v>727</v>
      </c>
      <c r="C50" s="33" t="s">
        <v>234</v>
      </c>
      <c r="D50" s="34">
        <v>3080</v>
      </c>
      <c r="E50" s="73">
        <v>2440</v>
      </c>
      <c r="F50" s="34">
        <v>80</v>
      </c>
      <c r="G50" s="34">
        <v>750</v>
      </c>
      <c r="H50" s="34">
        <v>1610</v>
      </c>
      <c r="I50" s="34">
        <v>640</v>
      </c>
      <c r="K50" s="117"/>
      <c r="L50" s="117"/>
      <c r="M50" s="117"/>
    </row>
    <row r="51" spans="1:13" s="24" customFormat="1" x14ac:dyDescent="0.2">
      <c r="A51" s="37" t="s">
        <v>229</v>
      </c>
      <c r="B51" s="33" t="s">
        <v>728</v>
      </c>
      <c r="C51" s="33" t="s">
        <v>230</v>
      </c>
      <c r="D51" s="34" t="s">
        <v>677</v>
      </c>
      <c r="E51" s="73" t="s">
        <v>677</v>
      </c>
      <c r="F51" s="34">
        <v>0</v>
      </c>
      <c r="G51" s="34" t="s">
        <v>677</v>
      </c>
      <c r="H51" s="34">
        <v>0</v>
      </c>
      <c r="I51" s="34">
        <v>0</v>
      </c>
      <c r="K51" s="117"/>
      <c r="L51" s="117"/>
      <c r="M51" s="117"/>
    </row>
    <row r="52" spans="1:13" s="24" customFormat="1" x14ac:dyDescent="0.2">
      <c r="A52" s="37" t="s">
        <v>223</v>
      </c>
      <c r="B52" s="33" t="s">
        <v>729</v>
      </c>
      <c r="C52" s="33" t="s">
        <v>224</v>
      </c>
      <c r="D52" s="34">
        <v>720</v>
      </c>
      <c r="E52" s="73">
        <v>720</v>
      </c>
      <c r="F52" s="34" t="s">
        <v>677</v>
      </c>
      <c r="G52" s="34">
        <v>510</v>
      </c>
      <c r="H52" s="34">
        <v>210</v>
      </c>
      <c r="I52" s="34">
        <v>0</v>
      </c>
      <c r="K52" s="117"/>
      <c r="L52" s="117"/>
      <c r="M52" s="117"/>
    </row>
    <row r="53" spans="1:13" s="24" customFormat="1" x14ac:dyDescent="0.2">
      <c r="A53" s="37" t="s">
        <v>730</v>
      </c>
      <c r="B53" s="33" t="s">
        <v>731</v>
      </c>
      <c r="C53" s="33" t="s">
        <v>220</v>
      </c>
      <c r="D53" s="34">
        <v>260</v>
      </c>
      <c r="E53" s="73">
        <v>260</v>
      </c>
      <c r="F53" s="34">
        <v>0</v>
      </c>
      <c r="G53" s="34">
        <v>260</v>
      </c>
      <c r="H53" s="34" t="s">
        <v>677</v>
      </c>
      <c r="I53" s="34">
        <v>0</v>
      </c>
      <c r="K53" s="117"/>
      <c r="L53" s="117"/>
      <c r="M53" s="117"/>
    </row>
    <row r="54" spans="1:13" s="24" customFormat="1" x14ac:dyDescent="0.2">
      <c r="A54" s="35" t="s">
        <v>732</v>
      </c>
      <c r="B54" s="33" t="s">
        <v>733</v>
      </c>
      <c r="C54" s="33"/>
      <c r="D54" s="34">
        <v>10980</v>
      </c>
      <c r="E54" s="73">
        <v>10110</v>
      </c>
      <c r="F54" s="34">
        <v>860</v>
      </c>
      <c r="G54" s="34">
        <v>7100</v>
      </c>
      <c r="H54" s="34">
        <v>2150</v>
      </c>
      <c r="I54" s="34">
        <v>870</v>
      </c>
      <c r="K54" s="117"/>
      <c r="L54" s="117"/>
      <c r="M54" s="117"/>
    </row>
    <row r="55" spans="1:13" s="24" customFormat="1" x14ac:dyDescent="0.2">
      <c r="A55" s="36" t="s">
        <v>732</v>
      </c>
      <c r="B55" s="33" t="s">
        <v>734</v>
      </c>
      <c r="C55" s="33"/>
      <c r="D55" s="34">
        <v>10980</v>
      </c>
      <c r="E55" s="73">
        <v>10110</v>
      </c>
      <c r="F55" s="34">
        <v>860</v>
      </c>
      <c r="G55" s="34">
        <v>7100</v>
      </c>
      <c r="H55" s="34">
        <v>2150</v>
      </c>
      <c r="I55" s="34">
        <v>870</v>
      </c>
      <c r="K55" s="117"/>
      <c r="L55" s="117"/>
      <c r="M55" s="117"/>
    </row>
    <row r="56" spans="1:13" s="24" customFormat="1" x14ac:dyDescent="0.2">
      <c r="A56" s="37" t="s">
        <v>117</v>
      </c>
      <c r="B56" s="33" t="s">
        <v>735</v>
      </c>
      <c r="C56" s="33" t="s">
        <v>118</v>
      </c>
      <c r="D56" s="34">
        <v>2040</v>
      </c>
      <c r="E56" s="73">
        <v>2040</v>
      </c>
      <c r="F56" s="34" t="s">
        <v>677</v>
      </c>
      <c r="G56" s="34">
        <v>2040</v>
      </c>
      <c r="H56" s="34">
        <v>0</v>
      </c>
      <c r="I56" s="34">
        <v>0</v>
      </c>
      <c r="K56" s="117"/>
      <c r="L56" s="117"/>
      <c r="M56" s="117"/>
    </row>
    <row r="57" spans="1:13" s="24" customFormat="1" x14ac:dyDescent="0.2">
      <c r="A57" s="37" t="s">
        <v>147</v>
      </c>
      <c r="B57" s="33" t="s">
        <v>736</v>
      </c>
      <c r="C57" s="33" t="s">
        <v>148</v>
      </c>
      <c r="D57" s="34">
        <v>2590</v>
      </c>
      <c r="E57" s="73">
        <v>1720</v>
      </c>
      <c r="F57" s="34">
        <v>40</v>
      </c>
      <c r="G57" s="34">
        <v>330</v>
      </c>
      <c r="H57" s="34">
        <v>1340</v>
      </c>
      <c r="I57" s="34">
        <v>870</v>
      </c>
      <c r="K57" s="117"/>
      <c r="L57" s="117"/>
      <c r="M57" s="117"/>
    </row>
    <row r="58" spans="1:13" s="24" customFormat="1" x14ac:dyDescent="0.2">
      <c r="A58" s="37" t="s">
        <v>159</v>
      </c>
      <c r="B58" s="33" t="s">
        <v>737</v>
      </c>
      <c r="C58" s="33" t="s">
        <v>160</v>
      </c>
      <c r="D58" s="34">
        <v>1160</v>
      </c>
      <c r="E58" s="73">
        <v>1160</v>
      </c>
      <c r="F58" s="34">
        <v>0</v>
      </c>
      <c r="G58" s="34">
        <v>1160</v>
      </c>
      <c r="H58" s="34">
        <v>0</v>
      </c>
      <c r="I58" s="34">
        <v>0</v>
      </c>
      <c r="K58" s="117"/>
      <c r="L58" s="117"/>
      <c r="M58" s="117"/>
    </row>
    <row r="59" spans="1:13" s="24" customFormat="1" x14ac:dyDescent="0.2">
      <c r="A59" s="37" t="s">
        <v>157</v>
      </c>
      <c r="B59" s="33" t="s">
        <v>738</v>
      </c>
      <c r="C59" s="33" t="s">
        <v>158</v>
      </c>
      <c r="D59" s="34">
        <v>1790</v>
      </c>
      <c r="E59" s="73">
        <v>1790</v>
      </c>
      <c r="F59" s="34">
        <v>0</v>
      </c>
      <c r="G59" s="34">
        <v>1790</v>
      </c>
      <c r="H59" s="34" t="s">
        <v>677</v>
      </c>
      <c r="I59" s="34">
        <v>0</v>
      </c>
      <c r="K59" s="117"/>
      <c r="L59" s="117"/>
      <c r="M59" s="117"/>
    </row>
    <row r="60" spans="1:13" s="24" customFormat="1" x14ac:dyDescent="0.2">
      <c r="A60" s="37" t="s">
        <v>141</v>
      </c>
      <c r="B60" s="33" t="s">
        <v>739</v>
      </c>
      <c r="C60" s="33" t="s">
        <v>142</v>
      </c>
      <c r="D60" s="34">
        <v>3190</v>
      </c>
      <c r="E60" s="73">
        <v>3190</v>
      </c>
      <c r="F60" s="34">
        <v>810</v>
      </c>
      <c r="G60" s="34">
        <v>1570</v>
      </c>
      <c r="H60" s="34">
        <v>810</v>
      </c>
      <c r="I60" s="34" t="s">
        <v>677</v>
      </c>
      <c r="K60" s="117"/>
      <c r="L60" s="117"/>
      <c r="M60" s="117"/>
    </row>
    <row r="61" spans="1:13" s="24" customFormat="1" x14ac:dyDescent="0.2">
      <c r="A61" s="37" t="s">
        <v>133</v>
      </c>
      <c r="B61" s="33" t="s">
        <v>740</v>
      </c>
      <c r="C61" s="33" t="s">
        <v>134</v>
      </c>
      <c r="D61" s="34">
        <v>210</v>
      </c>
      <c r="E61" s="73">
        <v>210</v>
      </c>
      <c r="F61" s="34">
        <v>0</v>
      </c>
      <c r="G61" s="34">
        <v>210</v>
      </c>
      <c r="H61" s="34">
        <v>0</v>
      </c>
      <c r="I61" s="34">
        <v>0</v>
      </c>
      <c r="K61" s="117"/>
      <c r="L61" s="117"/>
      <c r="M61" s="117"/>
    </row>
    <row r="62" spans="1:13" s="24" customFormat="1" x14ac:dyDescent="0.2">
      <c r="A62" s="35" t="s">
        <v>741</v>
      </c>
      <c r="B62" s="33" t="s">
        <v>742</v>
      </c>
      <c r="C62" s="33"/>
      <c r="D62" s="34">
        <v>85860</v>
      </c>
      <c r="E62" s="73">
        <v>77230</v>
      </c>
      <c r="F62" s="34">
        <v>26200</v>
      </c>
      <c r="G62" s="34">
        <v>38660</v>
      </c>
      <c r="H62" s="34">
        <v>12360</v>
      </c>
      <c r="I62" s="34">
        <v>8630</v>
      </c>
      <c r="K62" s="117"/>
      <c r="L62" s="117"/>
      <c r="M62" s="117"/>
    </row>
    <row r="63" spans="1:13" s="24" customFormat="1" x14ac:dyDescent="0.2">
      <c r="A63" s="36" t="s">
        <v>743</v>
      </c>
      <c r="B63" s="33" t="s">
        <v>744</v>
      </c>
      <c r="C63" s="33"/>
      <c r="D63" s="34">
        <v>22950</v>
      </c>
      <c r="E63" s="73">
        <v>17430</v>
      </c>
      <c r="F63" s="34">
        <v>290</v>
      </c>
      <c r="G63" s="34">
        <v>16400</v>
      </c>
      <c r="H63" s="34">
        <v>740</v>
      </c>
      <c r="I63" s="34">
        <v>5520</v>
      </c>
      <c r="K63" s="117"/>
      <c r="L63" s="117"/>
      <c r="M63" s="117"/>
    </row>
    <row r="64" spans="1:13" s="24" customFormat="1" x14ac:dyDescent="0.2">
      <c r="A64" s="37" t="s">
        <v>41</v>
      </c>
      <c r="B64" s="33" t="s">
        <v>745</v>
      </c>
      <c r="C64" s="33" t="s">
        <v>42</v>
      </c>
      <c r="D64" s="34">
        <v>2000</v>
      </c>
      <c r="E64" s="73">
        <v>1990</v>
      </c>
      <c r="F64" s="34">
        <v>50</v>
      </c>
      <c r="G64" s="34">
        <v>1810</v>
      </c>
      <c r="H64" s="34">
        <v>130</v>
      </c>
      <c r="I64" s="34" t="s">
        <v>677</v>
      </c>
      <c r="K64" s="117"/>
      <c r="L64" s="117"/>
      <c r="M64" s="117"/>
    </row>
    <row r="65" spans="1:13" s="24" customFormat="1" x14ac:dyDescent="0.2">
      <c r="A65" s="37" t="s">
        <v>31</v>
      </c>
      <c r="B65" s="33" t="s">
        <v>746</v>
      </c>
      <c r="C65" s="33" t="s">
        <v>32</v>
      </c>
      <c r="D65" s="34">
        <v>740</v>
      </c>
      <c r="E65" s="73">
        <v>740</v>
      </c>
      <c r="F65" s="34">
        <v>140</v>
      </c>
      <c r="G65" s="34">
        <v>440</v>
      </c>
      <c r="H65" s="34">
        <v>160</v>
      </c>
      <c r="I65" s="34">
        <v>0</v>
      </c>
      <c r="K65" s="117"/>
      <c r="L65" s="117"/>
      <c r="M65" s="117"/>
    </row>
    <row r="66" spans="1:13" s="24" customFormat="1" x14ac:dyDescent="0.2">
      <c r="A66" s="37" t="s">
        <v>4</v>
      </c>
      <c r="B66" s="33" t="s">
        <v>747</v>
      </c>
      <c r="C66" s="33" t="s">
        <v>5</v>
      </c>
      <c r="D66" s="34">
        <v>20220</v>
      </c>
      <c r="E66" s="73">
        <v>14700</v>
      </c>
      <c r="F66" s="34">
        <v>100</v>
      </c>
      <c r="G66" s="34">
        <v>14140</v>
      </c>
      <c r="H66" s="34">
        <v>450</v>
      </c>
      <c r="I66" s="34">
        <v>5520</v>
      </c>
      <c r="K66" s="117"/>
      <c r="L66" s="117"/>
      <c r="M66" s="117"/>
    </row>
    <row r="67" spans="1:13" s="24" customFormat="1" x14ac:dyDescent="0.2">
      <c r="A67" s="36" t="s">
        <v>748</v>
      </c>
      <c r="B67" s="33" t="s">
        <v>749</v>
      </c>
      <c r="C67" s="33"/>
      <c r="D67" s="34">
        <v>4650</v>
      </c>
      <c r="E67" s="73">
        <v>4650</v>
      </c>
      <c r="F67" s="34">
        <v>3560</v>
      </c>
      <c r="G67" s="34">
        <v>530</v>
      </c>
      <c r="H67" s="34">
        <v>560</v>
      </c>
      <c r="I67" s="34" t="s">
        <v>677</v>
      </c>
      <c r="K67" s="117"/>
      <c r="L67" s="117"/>
      <c r="M67" s="117"/>
    </row>
    <row r="68" spans="1:13" s="24" customFormat="1" x14ac:dyDescent="0.2">
      <c r="A68" s="37" t="s">
        <v>35</v>
      </c>
      <c r="B68" s="33" t="s">
        <v>750</v>
      </c>
      <c r="C68" s="33" t="s">
        <v>36</v>
      </c>
      <c r="D68" s="34">
        <v>3200</v>
      </c>
      <c r="E68" s="73">
        <v>3200</v>
      </c>
      <c r="F68" s="34">
        <v>3070</v>
      </c>
      <c r="G68" s="34">
        <v>90</v>
      </c>
      <c r="H68" s="34">
        <v>40</v>
      </c>
      <c r="I68" s="34" t="s">
        <v>677</v>
      </c>
      <c r="K68" s="117"/>
      <c r="L68" s="117"/>
      <c r="M68" s="117"/>
    </row>
    <row r="69" spans="1:13" s="24" customFormat="1" x14ac:dyDescent="0.2">
      <c r="A69" s="37" t="s">
        <v>33</v>
      </c>
      <c r="B69" s="33" t="s">
        <v>751</v>
      </c>
      <c r="C69" s="33" t="s">
        <v>34</v>
      </c>
      <c r="D69" s="34">
        <v>1450</v>
      </c>
      <c r="E69" s="73">
        <v>1450</v>
      </c>
      <c r="F69" s="34">
        <v>490</v>
      </c>
      <c r="G69" s="34">
        <v>440</v>
      </c>
      <c r="H69" s="34">
        <v>520</v>
      </c>
      <c r="I69" s="34">
        <v>0</v>
      </c>
      <c r="K69" s="117"/>
      <c r="L69" s="117"/>
      <c r="M69" s="117"/>
    </row>
    <row r="70" spans="1:13" s="24" customFormat="1" x14ac:dyDescent="0.2">
      <c r="A70" s="36" t="s">
        <v>752</v>
      </c>
      <c r="B70" s="33" t="s">
        <v>753</v>
      </c>
      <c r="C70" s="33"/>
      <c r="D70" s="34">
        <v>13320</v>
      </c>
      <c r="E70" s="73">
        <v>13270</v>
      </c>
      <c r="F70" s="34">
        <v>12040</v>
      </c>
      <c r="G70" s="34">
        <v>960</v>
      </c>
      <c r="H70" s="34">
        <v>270</v>
      </c>
      <c r="I70" s="34">
        <v>50</v>
      </c>
      <c r="K70" s="117"/>
      <c r="L70" s="117"/>
      <c r="M70" s="117"/>
    </row>
    <row r="71" spans="1:13" s="24" customFormat="1" x14ac:dyDescent="0.2">
      <c r="A71" s="37" t="s">
        <v>39</v>
      </c>
      <c r="B71" s="33" t="s">
        <v>754</v>
      </c>
      <c r="C71" s="33" t="s">
        <v>40</v>
      </c>
      <c r="D71" s="34">
        <v>3140</v>
      </c>
      <c r="E71" s="73">
        <v>3130</v>
      </c>
      <c r="F71" s="34">
        <v>2890</v>
      </c>
      <c r="G71" s="34">
        <v>30</v>
      </c>
      <c r="H71" s="34">
        <v>210</v>
      </c>
      <c r="I71" s="34">
        <v>10</v>
      </c>
      <c r="K71" s="117"/>
      <c r="L71" s="117"/>
      <c r="M71" s="117"/>
    </row>
    <row r="72" spans="1:13" s="24" customFormat="1" x14ac:dyDescent="0.2">
      <c r="A72" s="37" t="s">
        <v>2</v>
      </c>
      <c r="B72" s="33" t="s">
        <v>755</v>
      </c>
      <c r="C72" s="33" t="s">
        <v>3</v>
      </c>
      <c r="D72" s="34">
        <v>10180</v>
      </c>
      <c r="E72" s="73">
        <v>10140</v>
      </c>
      <c r="F72" s="34">
        <v>9150</v>
      </c>
      <c r="G72" s="34">
        <v>930</v>
      </c>
      <c r="H72" s="34">
        <v>60</v>
      </c>
      <c r="I72" s="34">
        <v>40</v>
      </c>
      <c r="K72" s="117"/>
      <c r="L72" s="117"/>
      <c r="M72" s="117"/>
    </row>
    <row r="73" spans="1:13" s="24" customFormat="1" x14ac:dyDescent="0.2">
      <c r="A73" s="36" t="s">
        <v>756</v>
      </c>
      <c r="B73" s="33" t="s">
        <v>757</v>
      </c>
      <c r="C73" s="33"/>
      <c r="D73" s="34">
        <v>2980</v>
      </c>
      <c r="E73" s="73">
        <v>2980</v>
      </c>
      <c r="F73" s="34">
        <v>20</v>
      </c>
      <c r="G73" s="34">
        <v>2910</v>
      </c>
      <c r="H73" s="34">
        <v>60</v>
      </c>
      <c r="I73" s="34" t="s">
        <v>677</v>
      </c>
      <c r="K73" s="117"/>
      <c r="L73" s="117"/>
      <c r="M73" s="117"/>
    </row>
    <row r="74" spans="1:13" s="24" customFormat="1" x14ac:dyDescent="0.2">
      <c r="A74" s="37" t="s">
        <v>111</v>
      </c>
      <c r="B74" s="33" t="s">
        <v>758</v>
      </c>
      <c r="C74" s="33" t="s">
        <v>112</v>
      </c>
      <c r="D74" s="34">
        <v>490</v>
      </c>
      <c r="E74" s="73">
        <v>490</v>
      </c>
      <c r="F74" s="34" t="s">
        <v>677</v>
      </c>
      <c r="G74" s="34">
        <v>490</v>
      </c>
      <c r="H74" s="34">
        <v>0</v>
      </c>
      <c r="I74" s="34">
        <v>0</v>
      </c>
      <c r="K74" s="117"/>
      <c r="L74" s="117"/>
      <c r="M74" s="117"/>
    </row>
    <row r="75" spans="1:13" s="24" customFormat="1" x14ac:dyDescent="0.2">
      <c r="A75" s="37" t="s">
        <v>95</v>
      </c>
      <c r="B75" s="33" t="s">
        <v>759</v>
      </c>
      <c r="C75" s="33" t="s">
        <v>96</v>
      </c>
      <c r="D75" s="34">
        <v>630</v>
      </c>
      <c r="E75" s="73">
        <v>630</v>
      </c>
      <c r="F75" s="34" t="s">
        <v>677</v>
      </c>
      <c r="G75" s="34">
        <v>620</v>
      </c>
      <c r="H75" s="34" t="s">
        <v>677</v>
      </c>
      <c r="I75" s="34">
        <v>0</v>
      </c>
      <c r="K75" s="117"/>
      <c r="L75" s="117"/>
      <c r="M75" s="117"/>
    </row>
    <row r="76" spans="1:13" s="24" customFormat="1" x14ac:dyDescent="0.2">
      <c r="A76" s="37" t="s">
        <v>89</v>
      </c>
      <c r="B76" s="33" t="s">
        <v>760</v>
      </c>
      <c r="C76" s="33" t="s">
        <v>90</v>
      </c>
      <c r="D76" s="34">
        <v>1100</v>
      </c>
      <c r="E76" s="73">
        <v>1100</v>
      </c>
      <c r="F76" s="34">
        <v>20</v>
      </c>
      <c r="G76" s="34">
        <v>1030</v>
      </c>
      <c r="H76" s="34">
        <v>50</v>
      </c>
      <c r="I76" s="34" t="s">
        <v>677</v>
      </c>
      <c r="K76" s="117"/>
      <c r="L76" s="117"/>
      <c r="M76" s="117"/>
    </row>
    <row r="77" spans="1:13" s="24" customFormat="1" x14ac:dyDescent="0.2">
      <c r="A77" s="37" t="s">
        <v>10</v>
      </c>
      <c r="B77" s="33" t="s">
        <v>761</v>
      </c>
      <c r="C77" s="33" t="s">
        <v>11</v>
      </c>
      <c r="D77" s="34">
        <v>760</v>
      </c>
      <c r="E77" s="73">
        <v>760</v>
      </c>
      <c r="F77" s="34">
        <v>0</v>
      </c>
      <c r="G77" s="34">
        <v>760</v>
      </c>
      <c r="H77" s="34" t="s">
        <v>677</v>
      </c>
      <c r="I77" s="34" t="s">
        <v>677</v>
      </c>
      <c r="K77" s="117"/>
      <c r="L77" s="117"/>
      <c r="M77" s="117"/>
    </row>
    <row r="78" spans="1:13" s="24" customFormat="1" x14ac:dyDescent="0.2">
      <c r="A78" s="36" t="s">
        <v>762</v>
      </c>
      <c r="B78" s="33" t="s">
        <v>763</v>
      </c>
      <c r="C78" s="33"/>
      <c r="D78" s="34">
        <v>4160</v>
      </c>
      <c r="E78" s="73">
        <v>3590</v>
      </c>
      <c r="F78" s="34">
        <v>130</v>
      </c>
      <c r="G78" s="34">
        <v>3300</v>
      </c>
      <c r="H78" s="34">
        <v>160</v>
      </c>
      <c r="I78" s="34">
        <v>570</v>
      </c>
      <c r="K78" s="117"/>
      <c r="L78" s="117"/>
      <c r="M78" s="117"/>
    </row>
    <row r="79" spans="1:13" s="24" customFormat="1" x14ac:dyDescent="0.2">
      <c r="A79" s="37" t="s">
        <v>107</v>
      </c>
      <c r="B79" s="33" t="s">
        <v>764</v>
      </c>
      <c r="C79" s="33" t="s">
        <v>108</v>
      </c>
      <c r="D79" s="34">
        <v>860</v>
      </c>
      <c r="E79" s="73">
        <v>860</v>
      </c>
      <c r="F79" s="34" t="s">
        <v>677</v>
      </c>
      <c r="G79" s="34">
        <v>860</v>
      </c>
      <c r="H79" s="34" t="s">
        <v>677</v>
      </c>
      <c r="I79" s="34">
        <v>0</v>
      </c>
      <c r="K79" s="117"/>
      <c r="L79" s="117"/>
      <c r="M79" s="117"/>
    </row>
    <row r="80" spans="1:13" s="24" customFormat="1" x14ac:dyDescent="0.2">
      <c r="A80" s="37" t="s">
        <v>91</v>
      </c>
      <c r="B80" s="33" t="s">
        <v>765</v>
      </c>
      <c r="C80" s="33" t="s">
        <v>92</v>
      </c>
      <c r="D80" s="34">
        <v>2030</v>
      </c>
      <c r="E80" s="73">
        <v>1460</v>
      </c>
      <c r="F80" s="34" t="s">
        <v>677</v>
      </c>
      <c r="G80" s="34">
        <v>1460</v>
      </c>
      <c r="H80" s="34" t="s">
        <v>677</v>
      </c>
      <c r="I80" s="34">
        <v>570</v>
      </c>
      <c r="K80" s="117"/>
      <c r="L80" s="117"/>
      <c r="M80" s="117"/>
    </row>
    <row r="81" spans="1:13" s="24" customFormat="1" x14ac:dyDescent="0.2">
      <c r="A81" s="37" t="s">
        <v>12</v>
      </c>
      <c r="B81" s="33" t="s">
        <v>766</v>
      </c>
      <c r="C81" s="33" t="s">
        <v>13</v>
      </c>
      <c r="D81" s="34">
        <v>160</v>
      </c>
      <c r="E81" s="73">
        <v>160</v>
      </c>
      <c r="F81" s="34">
        <v>20</v>
      </c>
      <c r="G81" s="34">
        <v>80</v>
      </c>
      <c r="H81" s="34">
        <v>70</v>
      </c>
      <c r="I81" s="34" t="s">
        <v>677</v>
      </c>
      <c r="K81" s="117"/>
      <c r="L81" s="117"/>
      <c r="M81" s="117"/>
    </row>
    <row r="82" spans="1:13" s="24" customFormat="1" x14ac:dyDescent="0.2">
      <c r="A82" s="37" t="s">
        <v>87</v>
      </c>
      <c r="B82" s="33" t="s">
        <v>767</v>
      </c>
      <c r="C82" s="33" t="s">
        <v>88</v>
      </c>
      <c r="D82" s="34">
        <v>1100</v>
      </c>
      <c r="E82" s="73">
        <v>1100</v>
      </c>
      <c r="F82" s="34">
        <v>110</v>
      </c>
      <c r="G82" s="34">
        <v>900</v>
      </c>
      <c r="H82" s="34">
        <v>90</v>
      </c>
      <c r="I82" s="34" t="s">
        <v>677</v>
      </c>
      <c r="K82" s="117"/>
      <c r="L82" s="117"/>
      <c r="M82" s="117"/>
    </row>
    <row r="83" spans="1:13" s="24" customFormat="1" x14ac:dyDescent="0.2">
      <c r="A83" s="36" t="s">
        <v>768</v>
      </c>
      <c r="B83" s="33" t="s">
        <v>769</v>
      </c>
      <c r="C83" s="33"/>
      <c r="D83" s="34">
        <v>17440</v>
      </c>
      <c r="E83" s="73">
        <v>15060</v>
      </c>
      <c r="F83" s="34">
        <v>280</v>
      </c>
      <c r="G83" s="34">
        <v>6260</v>
      </c>
      <c r="H83" s="34">
        <v>8520</v>
      </c>
      <c r="I83" s="34">
        <v>2380</v>
      </c>
      <c r="K83" s="117"/>
      <c r="L83" s="117"/>
      <c r="M83" s="117"/>
    </row>
    <row r="84" spans="1:13" s="24" customFormat="1" x14ac:dyDescent="0.2">
      <c r="A84" s="37" t="s">
        <v>55</v>
      </c>
      <c r="B84" s="33" t="s">
        <v>770</v>
      </c>
      <c r="C84" s="33" t="s">
        <v>56</v>
      </c>
      <c r="D84" s="34">
        <v>3200</v>
      </c>
      <c r="E84" s="73">
        <v>2710</v>
      </c>
      <c r="F84" s="34">
        <v>40</v>
      </c>
      <c r="G84" s="34">
        <v>60</v>
      </c>
      <c r="H84" s="34">
        <v>2610</v>
      </c>
      <c r="I84" s="34">
        <v>480</v>
      </c>
      <c r="K84" s="117"/>
      <c r="L84" s="117"/>
      <c r="M84" s="117"/>
    </row>
    <row r="85" spans="1:13" s="24" customFormat="1" x14ac:dyDescent="0.2">
      <c r="A85" s="37" t="s">
        <v>81</v>
      </c>
      <c r="B85" s="33" t="s">
        <v>771</v>
      </c>
      <c r="C85" s="33" t="s">
        <v>82</v>
      </c>
      <c r="D85" s="34">
        <v>2140</v>
      </c>
      <c r="E85" s="73">
        <v>1420</v>
      </c>
      <c r="F85" s="34" t="s">
        <v>677</v>
      </c>
      <c r="G85" s="34">
        <v>1410</v>
      </c>
      <c r="H85" s="34" t="s">
        <v>677</v>
      </c>
      <c r="I85" s="34">
        <v>720</v>
      </c>
      <c r="K85" s="117"/>
      <c r="L85" s="117"/>
      <c r="M85" s="117"/>
    </row>
    <row r="86" spans="1:13" s="24" customFormat="1" x14ac:dyDescent="0.2">
      <c r="A86" s="37" t="s">
        <v>79</v>
      </c>
      <c r="B86" s="33" t="s">
        <v>772</v>
      </c>
      <c r="C86" s="33" t="s">
        <v>80</v>
      </c>
      <c r="D86" s="34">
        <v>220</v>
      </c>
      <c r="E86" s="73">
        <v>220</v>
      </c>
      <c r="F86" s="34">
        <v>40</v>
      </c>
      <c r="G86" s="34">
        <v>140</v>
      </c>
      <c r="H86" s="34">
        <v>40</v>
      </c>
      <c r="I86" s="34">
        <v>0</v>
      </c>
      <c r="K86" s="117"/>
      <c r="L86" s="117"/>
      <c r="M86" s="117"/>
    </row>
    <row r="87" spans="1:13" s="24" customFormat="1" x14ac:dyDescent="0.2">
      <c r="A87" s="37" t="s">
        <v>71</v>
      </c>
      <c r="B87" s="33" t="s">
        <v>773</v>
      </c>
      <c r="C87" s="33" t="s">
        <v>72</v>
      </c>
      <c r="D87" s="34">
        <v>280</v>
      </c>
      <c r="E87" s="73">
        <v>280</v>
      </c>
      <c r="F87" s="34">
        <v>0</v>
      </c>
      <c r="G87" s="34">
        <v>280</v>
      </c>
      <c r="H87" s="34">
        <v>0</v>
      </c>
      <c r="I87" s="34">
        <v>0</v>
      </c>
      <c r="K87" s="117"/>
      <c r="L87" s="117"/>
      <c r="M87" s="117"/>
    </row>
    <row r="88" spans="1:13" s="24" customFormat="1" x14ac:dyDescent="0.2">
      <c r="A88" s="37" t="s">
        <v>67</v>
      </c>
      <c r="B88" s="33" t="s">
        <v>774</v>
      </c>
      <c r="C88" s="33" t="s">
        <v>68</v>
      </c>
      <c r="D88" s="34">
        <v>9820</v>
      </c>
      <c r="E88" s="73">
        <v>8640</v>
      </c>
      <c r="F88" s="34">
        <v>190</v>
      </c>
      <c r="G88" s="34">
        <v>2590</v>
      </c>
      <c r="H88" s="34">
        <v>5860</v>
      </c>
      <c r="I88" s="34">
        <v>1180</v>
      </c>
      <c r="K88" s="117"/>
      <c r="L88" s="117"/>
      <c r="M88" s="117"/>
    </row>
    <row r="89" spans="1:13" s="24" customFormat="1" x14ac:dyDescent="0.2">
      <c r="A89" s="37" t="s">
        <v>51</v>
      </c>
      <c r="B89" s="33" t="s">
        <v>775</v>
      </c>
      <c r="C89" s="33" t="s">
        <v>52</v>
      </c>
      <c r="D89" s="34">
        <v>1100</v>
      </c>
      <c r="E89" s="73">
        <v>1100</v>
      </c>
      <c r="F89" s="34">
        <v>0</v>
      </c>
      <c r="G89" s="34">
        <v>1100</v>
      </c>
      <c r="H89" s="34">
        <v>0</v>
      </c>
      <c r="I89" s="34">
        <v>0</v>
      </c>
      <c r="K89" s="117"/>
      <c r="L89" s="117"/>
      <c r="M89" s="117"/>
    </row>
    <row r="90" spans="1:13" s="24" customFormat="1" x14ac:dyDescent="0.2">
      <c r="A90" s="37" t="s">
        <v>49</v>
      </c>
      <c r="B90" s="33" t="s">
        <v>776</v>
      </c>
      <c r="C90" s="33" t="s">
        <v>50</v>
      </c>
      <c r="D90" s="34">
        <v>680</v>
      </c>
      <c r="E90" s="73">
        <v>680</v>
      </c>
      <c r="F90" s="34">
        <v>10</v>
      </c>
      <c r="G90" s="34">
        <v>670</v>
      </c>
      <c r="H90" s="34" t="s">
        <v>677</v>
      </c>
      <c r="I90" s="34" t="s">
        <v>677</v>
      </c>
      <c r="K90" s="117"/>
      <c r="L90" s="117"/>
      <c r="M90" s="117"/>
    </row>
    <row r="91" spans="1:13" s="24" customFormat="1" x14ac:dyDescent="0.2">
      <c r="A91" s="36" t="s">
        <v>777</v>
      </c>
      <c r="B91" s="33" t="s">
        <v>778</v>
      </c>
      <c r="C91" s="33"/>
      <c r="D91" s="34">
        <v>20350</v>
      </c>
      <c r="E91" s="73">
        <v>20240</v>
      </c>
      <c r="F91" s="34">
        <v>9890</v>
      </c>
      <c r="G91" s="34">
        <v>8300</v>
      </c>
      <c r="H91" s="34">
        <v>2050</v>
      </c>
      <c r="I91" s="34">
        <v>110</v>
      </c>
      <c r="K91" s="117"/>
      <c r="L91" s="117"/>
      <c r="M91" s="117"/>
    </row>
    <row r="92" spans="1:13" s="24" customFormat="1" x14ac:dyDescent="0.2">
      <c r="A92" s="37" t="s">
        <v>75</v>
      </c>
      <c r="B92" s="33" t="s">
        <v>779</v>
      </c>
      <c r="C92" s="33" t="s">
        <v>76</v>
      </c>
      <c r="D92" s="34">
        <v>2910</v>
      </c>
      <c r="E92" s="73">
        <v>2910</v>
      </c>
      <c r="F92" s="34">
        <v>2720</v>
      </c>
      <c r="G92" s="34">
        <v>80</v>
      </c>
      <c r="H92" s="34">
        <v>120</v>
      </c>
      <c r="I92" s="34">
        <v>0</v>
      </c>
      <c r="K92" s="117"/>
      <c r="L92" s="117"/>
      <c r="M92" s="117"/>
    </row>
    <row r="93" spans="1:13" s="24" customFormat="1" x14ac:dyDescent="0.2">
      <c r="A93" s="37" t="s">
        <v>6</v>
      </c>
      <c r="B93" s="33" t="s">
        <v>780</v>
      </c>
      <c r="C93" s="33" t="s">
        <v>7</v>
      </c>
      <c r="D93" s="58">
        <f>D91-SUM(D92,D94:D97)</f>
        <v>4320</v>
      </c>
      <c r="E93" s="74">
        <f>E91-SUM(E92,E94:E97)</f>
        <v>4310</v>
      </c>
      <c r="F93" s="34">
        <v>10</v>
      </c>
      <c r="G93" s="34">
        <v>210</v>
      </c>
      <c r="H93" s="34">
        <v>1650</v>
      </c>
      <c r="I93" s="34" t="s">
        <v>677</v>
      </c>
      <c r="K93" s="117"/>
      <c r="L93" s="117"/>
      <c r="M93" s="117"/>
    </row>
    <row r="94" spans="1:13" s="24" customFormat="1" x14ac:dyDescent="0.2">
      <c r="A94" s="37" t="s">
        <v>77</v>
      </c>
      <c r="B94" s="33" t="s">
        <v>781</v>
      </c>
      <c r="C94" s="33" t="s">
        <v>78</v>
      </c>
      <c r="D94" s="34">
        <v>1870</v>
      </c>
      <c r="E94" s="73">
        <v>1870</v>
      </c>
      <c r="F94" s="34">
        <v>6960</v>
      </c>
      <c r="G94" s="34">
        <v>70</v>
      </c>
      <c r="H94" s="34">
        <v>30</v>
      </c>
      <c r="I94" s="34" t="s">
        <v>677</v>
      </c>
      <c r="K94" s="117"/>
      <c r="L94" s="117"/>
      <c r="M94" s="117"/>
    </row>
    <row r="95" spans="1:13" s="24" customFormat="1" x14ac:dyDescent="0.2">
      <c r="A95" s="37" t="s">
        <v>65</v>
      </c>
      <c r="B95" s="33" t="s">
        <v>782</v>
      </c>
      <c r="C95" s="33" t="s">
        <v>66</v>
      </c>
      <c r="D95" s="34">
        <v>7090</v>
      </c>
      <c r="E95" s="73">
        <v>7060</v>
      </c>
      <c r="F95" s="34">
        <v>40</v>
      </c>
      <c r="G95" s="34">
        <v>980</v>
      </c>
      <c r="H95" s="34" t="s">
        <v>677</v>
      </c>
      <c r="I95" s="34">
        <v>30</v>
      </c>
      <c r="K95" s="117"/>
      <c r="L95" s="117"/>
      <c r="M95" s="117"/>
    </row>
    <row r="96" spans="1:13" s="24" customFormat="1" x14ac:dyDescent="0.2">
      <c r="A96" s="37" t="s">
        <v>61</v>
      </c>
      <c r="B96" s="33" t="s">
        <v>783</v>
      </c>
      <c r="C96" s="33" t="s">
        <v>62</v>
      </c>
      <c r="D96" s="34">
        <v>1030</v>
      </c>
      <c r="E96" s="73">
        <v>1030</v>
      </c>
      <c r="F96" s="34">
        <v>40</v>
      </c>
      <c r="G96" s="34">
        <v>2680</v>
      </c>
      <c r="H96" s="34">
        <v>230</v>
      </c>
      <c r="I96" s="34" t="s">
        <v>677</v>
      </c>
      <c r="K96" s="117"/>
      <c r="L96" s="117"/>
      <c r="M96" s="117"/>
    </row>
    <row r="97" spans="1:13" s="24" customFormat="1" ht="13.5" thickBot="1" x14ac:dyDescent="0.25">
      <c r="A97" s="39" t="s">
        <v>53</v>
      </c>
      <c r="B97" s="29" t="s">
        <v>784</v>
      </c>
      <c r="C97" s="29" t="s">
        <v>54</v>
      </c>
      <c r="D97" s="40">
        <v>3130</v>
      </c>
      <c r="E97" s="75">
        <v>3060</v>
      </c>
      <c r="F97" s="40">
        <v>150</v>
      </c>
      <c r="G97" s="40">
        <v>2680</v>
      </c>
      <c r="H97" s="40">
        <v>230</v>
      </c>
      <c r="I97" s="40">
        <v>80</v>
      </c>
      <c r="K97" s="117"/>
      <c r="L97" s="117"/>
      <c r="M97" s="117"/>
    </row>
    <row r="98" spans="1:13" s="24" customFormat="1" x14ac:dyDescent="0.2">
      <c r="E98" s="76"/>
      <c r="K98" s="117"/>
      <c r="L98" s="117"/>
      <c r="M98" s="117"/>
    </row>
    <row r="99" spans="1:13" s="24" customFormat="1" x14ac:dyDescent="0.2">
      <c r="A99" s="118" t="s">
        <v>785</v>
      </c>
      <c r="B99" s="117"/>
      <c r="C99" s="117"/>
      <c r="E99" s="76"/>
      <c r="K99" s="117"/>
      <c r="L99" s="117"/>
      <c r="M99" s="117"/>
    </row>
    <row r="100" spans="1:13" s="24" customFormat="1" x14ac:dyDescent="0.2">
      <c r="A100" s="118" t="s">
        <v>786</v>
      </c>
      <c r="E100" s="76"/>
      <c r="K100" s="117"/>
      <c r="L100" s="117"/>
      <c r="M100" s="117"/>
    </row>
    <row r="101" spans="1:13" s="24" customFormat="1" x14ac:dyDescent="0.2">
      <c r="A101" s="117"/>
      <c r="E101" s="76"/>
      <c r="K101" s="117"/>
      <c r="L101" s="117"/>
      <c r="M101" s="117"/>
    </row>
    <row r="102" spans="1:13" s="24" customFormat="1" x14ac:dyDescent="0.2">
      <c r="A102" s="117" t="s">
        <v>787</v>
      </c>
      <c r="E102" s="76"/>
      <c r="K102" s="117"/>
      <c r="L102" s="117"/>
      <c r="M102" s="117"/>
    </row>
    <row r="103" spans="1:13" s="24" customFormat="1" x14ac:dyDescent="0.2">
      <c r="E103" s="76"/>
      <c r="K103" s="117"/>
      <c r="L103" s="117"/>
      <c r="M103" s="117"/>
    </row>
    <row r="104" spans="1:13" s="24" customFormat="1" x14ac:dyDescent="0.2">
      <c r="E104" s="76"/>
      <c r="K104" s="117"/>
      <c r="L104" s="117"/>
      <c r="M104" s="117"/>
    </row>
    <row r="105" spans="1:13" s="24" customFormat="1" x14ac:dyDescent="0.2">
      <c r="A105" s="41" t="s">
        <v>849</v>
      </c>
      <c r="B105" s="41"/>
      <c r="C105" s="41"/>
      <c r="D105" s="41"/>
      <c r="E105" s="77"/>
      <c r="F105" s="41"/>
      <c r="G105" s="41"/>
      <c r="H105" s="41"/>
      <c r="I105" s="41"/>
      <c r="K105" s="117"/>
      <c r="L105" s="117"/>
      <c r="M105" s="117"/>
    </row>
    <row r="106" spans="1:13" s="24" customFormat="1" x14ac:dyDescent="0.2">
      <c r="A106" s="41" t="s">
        <v>844</v>
      </c>
      <c r="B106" s="41"/>
      <c r="C106" s="41"/>
      <c r="D106" s="41"/>
      <c r="E106" s="77"/>
      <c r="F106" s="41"/>
      <c r="G106" s="41"/>
      <c r="H106" s="41"/>
      <c r="I106" s="41"/>
      <c r="K106" s="117"/>
      <c r="L106" s="117"/>
      <c r="M106" s="117"/>
    </row>
    <row r="107" spans="1:13" s="24" customFormat="1" x14ac:dyDescent="0.2">
      <c r="A107" s="41"/>
      <c r="B107" s="41"/>
      <c r="C107" s="41"/>
      <c r="D107" s="41"/>
      <c r="E107" s="77"/>
      <c r="F107" s="41"/>
      <c r="G107" s="41"/>
      <c r="H107" s="41"/>
      <c r="I107" s="41"/>
      <c r="K107" s="117"/>
      <c r="L107" s="117"/>
      <c r="M107" s="117"/>
    </row>
    <row r="108" spans="1:13" s="24" customFormat="1" x14ac:dyDescent="0.2">
      <c r="A108" s="42" t="s">
        <v>789</v>
      </c>
      <c r="B108" s="43" t="s">
        <v>778</v>
      </c>
      <c r="C108" s="43"/>
      <c r="D108" s="44">
        <v>20350</v>
      </c>
      <c r="E108" s="78">
        <v>20240</v>
      </c>
      <c r="F108" s="44">
        <v>9890</v>
      </c>
      <c r="G108" s="44">
        <v>8300</v>
      </c>
      <c r="H108" s="44">
        <v>2050</v>
      </c>
      <c r="I108" s="44">
        <v>110</v>
      </c>
      <c r="K108" s="117"/>
      <c r="L108" s="117"/>
      <c r="M108" s="117"/>
    </row>
    <row r="109" spans="1:13" s="24" customFormat="1" x14ac:dyDescent="0.2">
      <c r="A109" s="45" t="s">
        <v>75</v>
      </c>
      <c r="B109" s="43" t="s">
        <v>779</v>
      </c>
      <c r="C109" s="43" t="s">
        <v>76</v>
      </c>
      <c r="D109" s="44">
        <v>2910</v>
      </c>
      <c r="E109" s="78">
        <v>2910</v>
      </c>
      <c r="F109" s="44">
        <v>2720</v>
      </c>
      <c r="G109" s="44">
        <v>80</v>
      </c>
      <c r="H109" s="44">
        <v>120</v>
      </c>
      <c r="I109" s="44">
        <v>0</v>
      </c>
      <c r="K109" s="117"/>
      <c r="L109" s="117"/>
      <c r="M109" s="117"/>
    </row>
    <row r="110" spans="1:13" s="24" customFormat="1" x14ac:dyDescent="0.2">
      <c r="A110" s="45" t="s">
        <v>6</v>
      </c>
      <c r="B110" s="43" t="s">
        <v>780</v>
      </c>
      <c r="C110" s="43" t="s">
        <v>7</v>
      </c>
      <c r="D110" s="59">
        <v>1870</v>
      </c>
      <c r="E110" s="79">
        <v>1870</v>
      </c>
      <c r="F110" s="44">
        <v>10</v>
      </c>
      <c r="G110" s="44">
        <v>210</v>
      </c>
      <c r="H110" s="44">
        <v>1650</v>
      </c>
      <c r="I110" s="44" t="s">
        <v>677</v>
      </c>
      <c r="K110" s="117"/>
      <c r="L110" s="117"/>
      <c r="M110" s="117"/>
    </row>
    <row r="111" spans="1:13" s="24" customFormat="1" x14ac:dyDescent="0.2">
      <c r="A111" s="45" t="s">
        <v>77</v>
      </c>
      <c r="B111" s="43" t="s">
        <v>781</v>
      </c>
      <c r="C111" s="43" t="s">
        <v>78</v>
      </c>
      <c r="D111" s="44">
        <v>1870</v>
      </c>
      <c r="E111" s="78">
        <v>1870</v>
      </c>
      <c r="F111" s="44">
        <v>6960</v>
      </c>
      <c r="G111" s="44">
        <v>70</v>
      </c>
      <c r="H111" s="44">
        <v>30</v>
      </c>
      <c r="I111" s="44" t="s">
        <v>677</v>
      </c>
      <c r="K111" s="117"/>
      <c r="L111" s="117"/>
      <c r="M111" s="117"/>
    </row>
    <row r="112" spans="1:13" s="24" customFormat="1" x14ac:dyDescent="0.2">
      <c r="A112" s="45" t="s">
        <v>65</v>
      </c>
      <c r="B112" s="43" t="s">
        <v>782</v>
      </c>
      <c r="C112" s="43" t="s">
        <v>66</v>
      </c>
      <c r="D112" s="44">
        <v>7090</v>
      </c>
      <c r="E112" s="78">
        <v>7060</v>
      </c>
      <c r="F112" s="44">
        <v>40</v>
      </c>
      <c r="G112" s="44">
        <v>980</v>
      </c>
      <c r="H112" s="44" t="s">
        <v>677</v>
      </c>
      <c r="I112" s="44">
        <v>30</v>
      </c>
      <c r="K112" s="117"/>
      <c r="L112" s="117"/>
      <c r="M112" s="117"/>
    </row>
    <row r="113" spans="1:13" s="24" customFormat="1" x14ac:dyDescent="0.2">
      <c r="A113" s="45" t="s">
        <v>61</v>
      </c>
      <c r="B113" s="43" t="s">
        <v>783</v>
      </c>
      <c r="C113" s="43" t="s">
        <v>62</v>
      </c>
      <c r="D113" s="44">
        <v>1030</v>
      </c>
      <c r="E113" s="78">
        <v>1030</v>
      </c>
      <c r="F113" s="44">
        <v>40</v>
      </c>
      <c r="G113" s="44">
        <v>2680</v>
      </c>
      <c r="H113" s="44">
        <v>230</v>
      </c>
      <c r="I113" s="44" t="s">
        <v>677</v>
      </c>
      <c r="K113" s="117"/>
      <c r="L113" s="117"/>
      <c r="M113" s="117"/>
    </row>
    <row r="114" spans="1:13" s="24" customFormat="1" ht="13.5" thickBot="1" x14ac:dyDescent="0.25">
      <c r="A114" s="46" t="s">
        <v>53</v>
      </c>
      <c r="B114" s="47" t="s">
        <v>784</v>
      </c>
      <c r="C114" s="47" t="s">
        <v>54</v>
      </c>
      <c r="D114" s="48">
        <v>3130</v>
      </c>
      <c r="E114" s="80">
        <v>3060</v>
      </c>
      <c r="F114" s="48">
        <v>150</v>
      </c>
      <c r="G114" s="48">
        <v>2680</v>
      </c>
      <c r="H114" s="48">
        <v>230</v>
      </c>
      <c r="I114" s="48">
        <v>80</v>
      </c>
      <c r="K114" s="117"/>
      <c r="L114" s="117"/>
      <c r="M114" s="117"/>
    </row>
    <row r="115" spans="1:13" s="24" customFormat="1" x14ac:dyDescent="0.2">
      <c r="A115" s="41"/>
      <c r="B115" s="41"/>
      <c r="C115" s="41"/>
      <c r="D115" s="41"/>
      <c r="E115" s="77"/>
      <c r="F115" s="41"/>
      <c r="G115" s="41"/>
      <c r="H115" s="41"/>
      <c r="I115" s="41"/>
      <c r="K115" s="117"/>
      <c r="L115" s="117"/>
      <c r="M115" s="117"/>
    </row>
    <row r="116" spans="1:13" s="24" customFormat="1" x14ac:dyDescent="0.2">
      <c r="A116" s="49" t="s">
        <v>790</v>
      </c>
      <c r="B116" s="50" t="s">
        <v>778</v>
      </c>
      <c r="C116" s="50"/>
      <c r="D116" s="51">
        <v>20390</v>
      </c>
      <c r="E116" s="81">
        <v>20340</v>
      </c>
      <c r="F116" s="51">
        <v>9860</v>
      </c>
      <c r="G116" s="51">
        <v>8410</v>
      </c>
      <c r="H116" s="51">
        <v>2080</v>
      </c>
      <c r="I116" s="51">
        <v>40</v>
      </c>
      <c r="K116" s="117"/>
      <c r="L116" s="117"/>
      <c r="M116" s="117"/>
    </row>
    <row r="117" spans="1:13" s="24" customFormat="1" x14ac:dyDescent="0.2">
      <c r="A117" s="52" t="s">
        <v>75</v>
      </c>
      <c r="B117" s="50" t="s">
        <v>779</v>
      </c>
      <c r="C117" s="50" t="s">
        <v>76</v>
      </c>
      <c r="D117" s="51">
        <v>3110</v>
      </c>
      <c r="E117" s="81">
        <v>3110</v>
      </c>
      <c r="F117" s="51">
        <v>2900</v>
      </c>
      <c r="G117" s="51">
        <v>80</v>
      </c>
      <c r="H117" s="51">
        <v>120</v>
      </c>
      <c r="I117" s="51" t="s">
        <v>677</v>
      </c>
      <c r="K117" s="117"/>
      <c r="L117" s="117"/>
      <c r="M117" s="117"/>
    </row>
    <row r="118" spans="1:13" s="24" customFormat="1" x14ac:dyDescent="0.2">
      <c r="A118" s="52" t="s">
        <v>6</v>
      </c>
      <c r="B118" s="50" t="s">
        <v>780</v>
      </c>
      <c r="C118" s="50" t="s">
        <v>7</v>
      </c>
      <c r="D118" s="60">
        <v>4370</v>
      </c>
      <c r="E118" s="82">
        <v>4360</v>
      </c>
      <c r="F118" s="51">
        <v>10</v>
      </c>
      <c r="G118" s="51">
        <v>210</v>
      </c>
      <c r="H118" s="51">
        <v>1660</v>
      </c>
      <c r="I118" s="51" t="s">
        <v>677</v>
      </c>
      <c r="K118" s="117"/>
      <c r="L118" s="117"/>
      <c r="M118" s="117"/>
    </row>
    <row r="119" spans="1:13" s="24" customFormat="1" x14ac:dyDescent="0.2">
      <c r="A119" s="52" t="s">
        <v>77</v>
      </c>
      <c r="B119" s="50" t="s">
        <v>781</v>
      </c>
      <c r="C119" s="50" t="s">
        <v>78</v>
      </c>
      <c r="D119" s="51">
        <v>1890</v>
      </c>
      <c r="E119" s="81">
        <v>1880</v>
      </c>
      <c r="F119" s="51">
        <v>6750</v>
      </c>
      <c r="G119" s="51">
        <v>70</v>
      </c>
      <c r="H119" s="51">
        <v>30</v>
      </c>
      <c r="I119" s="51" t="s">
        <v>677</v>
      </c>
      <c r="K119" s="117"/>
      <c r="L119" s="117"/>
      <c r="M119" s="117"/>
    </row>
    <row r="120" spans="1:13" s="24" customFormat="1" x14ac:dyDescent="0.2">
      <c r="A120" s="52" t="s">
        <v>65</v>
      </c>
      <c r="B120" s="50" t="s">
        <v>782</v>
      </c>
      <c r="C120" s="50" t="s">
        <v>66</v>
      </c>
      <c r="D120" s="51">
        <v>6880</v>
      </c>
      <c r="E120" s="81">
        <v>6850</v>
      </c>
      <c r="F120" s="51">
        <v>40</v>
      </c>
      <c r="G120" s="51">
        <v>1050</v>
      </c>
      <c r="H120" s="51" t="s">
        <v>677</v>
      </c>
      <c r="I120" s="51">
        <v>20</v>
      </c>
      <c r="K120" s="117"/>
      <c r="L120" s="117"/>
      <c r="M120" s="117"/>
    </row>
    <row r="121" spans="1:13" s="24" customFormat="1" x14ac:dyDescent="0.2">
      <c r="A121" s="52" t="s">
        <v>61</v>
      </c>
      <c r="B121" s="50" t="s">
        <v>783</v>
      </c>
      <c r="C121" s="50" t="s">
        <v>62</v>
      </c>
      <c r="D121" s="51">
        <v>1100</v>
      </c>
      <c r="E121" s="81">
        <v>1100</v>
      </c>
      <c r="F121" s="51">
        <v>40</v>
      </c>
      <c r="G121" s="51">
        <v>2680</v>
      </c>
      <c r="H121" s="51">
        <v>230</v>
      </c>
      <c r="I121" s="51" t="s">
        <v>677</v>
      </c>
      <c r="K121" s="117"/>
      <c r="L121" s="117"/>
      <c r="M121" s="117"/>
    </row>
    <row r="122" spans="1:13" s="24" customFormat="1" ht="13.5" thickBot="1" x14ac:dyDescent="0.25">
      <c r="A122" s="53" t="s">
        <v>53</v>
      </c>
      <c r="B122" s="54" t="s">
        <v>784</v>
      </c>
      <c r="C122" s="54" t="s">
        <v>54</v>
      </c>
      <c r="D122" s="55">
        <v>3050</v>
      </c>
      <c r="E122" s="83">
        <v>3040</v>
      </c>
      <c r="F122" s="55">
        <v>140</v>
      </c>
      <c r="G122" s="55">
        <v>2680</v>
      </c>
      <c r="H122" s="55">
        <v>230</v>
      </c>
      <c r="I122" s="55">
        <v>10</v>
      </c>
      <c r="K122" s="117"/>
      <c r="L122" s="117"/>
      <c r="M122" s="117"/>
    </row>
    <row r="123" spans="1:13" s="24" customFormat="1" x14ac:dyDescent="0.2">
      <c r="E123" s="76"/>
      <c r="K123" s="117"/>
      <c r="L123" s="117"/>
      <c r="M123" s="117"/>
    </row>
    <row r="124" spans="1:13" s="24" customFormat="1" x14ac:dyDescent="0.2">
      <c r="E124" s="76"/>
      <c r="K124" s="117"/>
      <c r="L124" s="117"/>
      <c r="M124" s="117"/>
    </row>
    <row r="125" spans="1:13" s="24" customFormat="1" x14ac:dyDescent="0.2">
      <c r="E125" s="76"/>
      <c r="K125" s="117"/>
      <c r="L125" s="117"/>
      <c r="M125" s="117"/>
    </row>
    <row r="126" spans="1:13" s="24" customFormat="1" x14ac:dyDescent="0.2">
      <c r="E126" s="76"/>
      <c r="K126" s="117"/>
      <c r="L126" s="117"/>
      <c r="M126" s="117"/>
    </row>
    <row r="127" spans="1:13" s="24" customFormat="1" x14ac:dyDescent="0.2">
      <c r="E127" s="76"/>
      <c r="K127" s="117"/>
      <c r="L127" s="117"/>
      <c r="M127" s="117"/>
    </row>
    <row r="128" spans="1:13" s="24" customFormat="1" x14ac:dyDescent="0.2">
      <c r="E128" s="76"/>
      <c r="K128" s="117"/>
      <c r="L128" s="117"/>
      <c r="M128" s="117"/>
    </row>
    <row r="129" spans="5:13" s="24" customFormat="1" x14ac:dyDescent="0.2">
      <c r="E129" s="76"/>
      <c r="K129" s="117"/>
      <c r="L129" s="117"/>
      <c r="M129" s="117"/>
    </row>
    <row r="130" spans="5:13" s="24" customFormat="1" x14ac:dyDescent="0.2">
      <c r="E130" s="76"/>
      <c r="K130" s="117"/>
      <c r="L130" s="117"/>
      <c r="M130" s="117"/>
    </row>
    <row r="131" spans="5:13" s="24" customFormat="1" x14ac:dyDescent="0.2">
      <c r="E131" s="76"/>
      <c r="K131" s="117"/>
      <c r="L131" s="117"/>
      <c r="M131" s="117"/>
    </row>
    <row r="132" spans="5:13" s="24" customFormat="1" x14ac:dyDescent="0.2">
      <c r="E132" s="76"/>
      <c r="K132" s="117"/>
      <c r="L132" s="117"/>
      <c r="M132" s="117"/>
    </row>
    <row r="133" spans="5:13" s="24" customFormat="1" x14ac:dyDescent="0.2">
      <c r="E133" s="76"/>
      <c r="K133" s="117"/>
      <c r="L133" s="117"/>
      <c r="M133" s="117"/>
    </row>
    <row r="134" spans="5:13" s="24" customFormat="1" x14ac:dyDescent="0.2">
      <c r="E134" s="76"/>
      <c r="K134" s="117"/>
      <c r="L134" s="117"/>
      <c r="M134" s="117"/>
    </row>
    <row r="135" spans="5:13" s="24" customFormat="1" x14ac:dyDescent="0.2">
      <c r="E135" s="76"/>
      <c r="K135" s="117"/>
      <c r="L135" s="117"/>
      <c r="M135" s="117"/>
    </row>
    <row r="136" spans="5:13" s="24" customFormat="1" x14ac:dyDescent="0.2">
      <c r="E136" s="76"/>
      <c r="K136" s="117"/>
      <c r="L136" s="117"/>
      <c r="M136" s="117"/>
    </row>
    <row r="137" spans="5:13" s="24" customFormat="1" x14ac:dyDescent="0.2">
      <c r="E137" s="76"/>
      <c r="K137" s="117"/>
      <c r="L137" s="117"/>
      <c r="M137" s="117"/>
    </row>
    <row r="138" spans="5:13" s="24" customFormat="1" x14ac:dyDescent="0.2">
      <c r="E138" s="76"/>
      <c r="K138" s="117"/>
      <c r="L138" s="117"/>
      <c r="M138" s="117"/>
    </row>
    <row r="139" spans="5:13" s="24" customFormat="1" x14ac:dyDescent="0.2">
      <c r="E139" s="76"/>
      <c r="K139" s="117"/>
      <c r="L139" s="117"/>
      <c r="M139" s="117"/>
    </row>
    <row r="140" spans="5:13" s="24" customFormat="1" x14ac:dyDescent="0.2">
      <c r="E140" s="76"/>
      <c r="K140" s="117"/>
      <c r="L140" s="117"/>
      <c r="M140" s="117"/>
    </row>
    <row r="141" spans="5:13" s="24" customFormat="1" x14ac:dyDescent="0.2">
      <c r="E141" s="76"/>
      <c r="K141" s="117"/>
      <c r="L141" s="117"/>
      <c r="M141" s="117"/>
    </row>
    <row r="142" spans="5:13" s="24" customFormat="1" x14ac:dyDescent="0.2">
      <c r="E142" s="76"/>
      <c r="K142" s="117"/>
      <c r="L142" s="117"/>
      <c r="M142" s="117"/>
    </row>
    <row r="143" spans="5:13" s="24" customFormat="1" x14ac:dyDescent="0.2">
      <c r="E143" s="76"/>
      <c r="K143" s="117"/>
      <c r="L143" s="117"/>
      <c r="M143" s="117"/>
    </row>
    <row r="144" spans="5:13" s="24" customFormat="1" x14ac:dyDescent="0.2">
      <c r="E144" s="76"/>
      <c r="K144" s="117"/>
      <c r="L144" s="117"/>
      <c r="M144" s="117"/>
    </row>
    <row r="145" spans="5:13" s="24" customFormat="1" x14ac:dyDescent="0.2">
      <c r="E145" s="76"/>
      <c r="K145" s="117"/>
      <c r="L145" s="117"/>
      <c r="M145" s="117"/>
    </row>
  </sheetData>
  <mergeCells count="1">
    <mergeCell ref="F7:H7"/>
  </mergeCells>
  <pageMargins left="0.23622047244094491" right="0.23622047244094491" top="0.23622047244094491" bottom="0.55118110236220474" header="0.31496062992125984" footer="0.23622047244094491"/>
  <pageSetup paperSize="9" scale="75" fitToHeight="2" orientation="portrait" r:id="rId1"/>
  <headerFooter scaleWithDoc="0" alignWithMargins="0"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219"/>
  <sheetViews>
    <sheetView workbookViewId="0">
      <pane xSplit="2" ySplit="5" topLeftCell="C6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RowHeight="12.75" x14ac:dyDescent="0.2"/>
  <cols>
    <col min="1" max="1" width="7.42578125" style="119" bestFit="1" customWidth="1"/>
    <col min="2" max="2" width="41.7109375" style="119" bestFit="1" customWidth="1"/>
    <col min="3" max="3" width="11.28515625" style="119" customWidth="1"/>
    <col min="4" max="4" width="10.140625" style="119" bestFit="1" customWidth="1"/>
    <col min="5" max="5" width="11" style="2" customWidth="1"/>
    <col min="6" max="6" width="10.7109375" style="119" customWidth="1"/>
    <col min="7" max="7" width="11" style="119" customWidth="1"/>
    <col min="8" max="8" width="10.28515625" style="119" customWidth="1"/>
    <col min="9" max="9" width="10.5703125" style="2" customWidth="1"/>
    <col min="10" max="10" width="3.28515625" style="119" customWidth="1"/>
    <col min="11" max="11" width="9.85546875" style="9" customWidth="1"/>
    <col min="12" max="12" width="10" style="9" customWidth="1"/>
    <col min="13" max="13" width="10.140625" style="9" customWidth="1"/>
    <col min="14" max="16" width="10.140625" style="9" bestFit="1" customWidth="1"/>
    <col min="17" max="17" width="8.85546875" style="119" customWidth="1"/>
    <col min="18" max="18" width="3.42578125" style="119" customWidth="1"/>
    <col min="19" max="24" width="6.28515625" style="119" customWidth="1"/>
    <col min="25" max="16384" width="9.140625" style="119"/>
  </cols>
  <sheetData>
    <row r="1" spans="1:24" x14ac:dyDescent="0.2">
      <c r="A1" s="7" t="s">
        <v>828</v>
      </c>
      <c r="C1" s="197" t="s">
        <v>813</v>
      </c>
      <c r="D1" s="197"/>
      <c r="E1" s="197"/>
      <c r="F1" s="197"/>
      <c r="G1" s="197"/>
      <c r="H1" s="197"/>
      <c r="I1" s="197"/>
      <c r="L1" s="119"/>
      <c r="M1" s="119"/>
      <c r="N1" s="119"/>
      <c r="O1" s="119"/>
      <c r="P1" s="119"/>
    </row>
    <row r="2" spans="1:24" x14ac:dyDescent="0.2">
      <c r="A2" s="8" t="s">
        <v>845</v>
      </c>
      <c r="C2" s="198" t="s">
        <v>421</v>
      </c>
      <c r="D2" s="198" t="s">
        <v>420</v>
      </c>
      <c r="E2" s="198" t="s">
        <v>419</v>
      </c>
      <c r="F2" s="199" t="s">
        <v>839</v>
      </c>
      <c r="G2" s="200" t="s">
        <v>418</v>
      </c>
      <c r="H2" s="200" t="s">
        <v>417</v>
      </c>
      <c r="I2" s="200" t="s">
        <v>416</v>
      </c>
      <c r="L2" s="119"/>
      <c r="M2" s="119"/>
      <c r="N2" s="119"/>
      <c r="O2" s="119"/>
      <c r="P2" s="119"/>
    </row>
    <row r="3" spans="1:24" x14ac:dyDescent="0.2">
      <c r="A3" s="195" t="s">
        <v>827</v>
      </c>
      <c r="C3" s="198"/>
      <c r="D3" s="198"/>
      <c r="E3" s="198"/>
      <c r="F3" s="199"/>
      <c r="G3" s="200"/>
      <c r="H3" s="200"/>
      <c r="I3" s="200"/>
      <c r="K3" s="7" t="s">
        <v>788</v>
      </c>
      <c r="S3" s="103" t="s">
        <v>812</v>
      </c>
    </row>
    <row r="4" spans="1:24" x14ac:dyDescent="0.2">
      <c r="C4" s="198"/>
      <c r="D4" s="198"/>
      <c r="E4" s="198"/>
      <c r="F4" s="199"/>
      <c r="G4" s="200"/>
      <c r="H4" s="200"/>
      <c r="I4" s="200"/>
      <c r="K4" s="119"/>
      <c r="Q4" s="120" t="s">
        <v>833</v>
      </c>
      <c r="T4" s="121"/>
      <c r="U4" s="121"/>
      <c r="V4" s="121"/>
      <c r="W4" s="121"/>
    </row>
    <row r="5" spans="1:24" x14ac:dyDescent="0.2">
      <c r="A5" s="101" t="s">
        <v>653</v>
      </c>
      <c r="B5" s="101" t="s">
        <v>829</v>
      </c>
      <c r="C5" s="104" t="s">
        <v>835</v>
      </c>
      <c r="D5" s="105" t="s">
        <v>837</v>
      </c>
      <c r="E5" s="105" t="s">
        <v>834</v>
      </c>
      <c r="F5" s="109" t="s">
        <v>840</v>
      </c>
      <c r="G5" s="106" t="s">
        <v>835</v>
      </c>
      <c r="H5" s="107" t="s">
        <v>836</v>
      </c>
      <c r="I5" s="107" t="s">
        <v>838</v>
      </c>
      <c r="K5" s="13">
        <v>2015</v>
      </c>
      <c r="L5" s="13">
        <v>2016</v>
      </c>
      <c r="M5" s="13">
        <v>2017</v>
      </c>
      <c r="N5" s="13">
        <v>2018</v>
      </c>
      <c r="O5" s="13">
        <v>2019</v>
      </c>
      <c r="P5" s="13">
        <v>2020</v>
      </c>
      <c r="Q5" s="122" t="s">
        <v>832</v>
      </c>
      <c r="S5" s="108">
        <v>2015</v>
      </c>
      <c r="T5" s="108">
        <v>2016</v>
      </c>
      <c r="U5" s="108">
        <v>2017</v>
      </c>
      <c r="V5" s="108">
        <v>2018</v>
      </c>
      <c r="W5" s="108">
        <v>2019</v>
      </c>
      <c r="X5" s="108">
        <v>2020</v>
      </c>
    </row>
    <row r="6" spans="1:24" x14ac:dyDescent="0.2">
      <c r="A6" s="61" t="s">
        <v>415</v>
      </c>
      <c r="B6" s="61" t="s">
        <v>414</v>
      </c>
      <c r="C6" s="115">
        <v>105326</v>
      </c>
      <c r="D6" s="115">
        <v>1968</v>
      </c>
      <c r="E6" s="6">
        <f t="shared" ref="E6:E69" si="0">SUM(C6,D6)</f>
        <v>107294</v>
      </c>
      <c r="F6" s="123">
        <v>107294</v>
      </c>
      <c r="G6" s="116">
        <v>105326</v>
      </c>
      <c r="H6" s="116">
        <v>4041</v>
      </c>
      <c r="I6" s="5">
        <f t="shared" ref="I6:I69" si="1">SUM(G6,H6)</f>
        <v>109367</v>
      </c>
      <c r="K6" s="11">
        <v>105571.302</v>
      </c>
      <c r="L6" s="11">
        <v>105746.304</v>
      </c>
      <c r="M6" s="11">
        <v>105913.452</v>
      </c>
      <c r="N6" s="11">
        <v>106097.933</v>
      </c>
      <c r="O6" s="11">
        <v>106298.226</v>
      </c>
      <c r="P6" s="11">
        <v>106517.851</v>
      </c>
      <c r="Q6" s="119">
        <f>IFERROR(INDEX(Military!$E$9:$E$97,MATCH('Cross-border flows'!$A6,Military!$C$9:$C$97,0)),0)</f>
        <v>0</v>
      </c>
      <c r="S6" s="124">
        <f>(K6-$Q6)/$I6</f>
        <v>0.96529393692795817</v>
      </c>
      <c r="T6" s="124">
        <f t="shared" ref="T6:X6" si="2">(L6-$Q6)/$I6</f>
        <v>0.96689407225214186</v>
      </c>
      <c r="U6" s="124">
        <f>(M6-$Q6)/$I6</f>
        <v>0.96842239432369914</v>
      </c>
      <c r="V6" s="124">
        <f t="shared" si="2"/>
        <v>0.97010920113013988</v>
      </c>
      <c r="W6" s="124">
        <f t="shared" si="2"/>
        <v>0.97194058536852979</v>
      </c>
      <c r="X6" s="124">
        <f t="shared" si="2"/>
        <v>0.97394873225013023</v>
      </c>
    </row>
    <row r="7" spans="1:24" x14ac:dyDescent="0.2">
      <c r="A7" s="61" t="s">
        <v>413</v>
      </c>
      <c r="B7" s="61" t="s">
        <v>412</v>
      </c>
      <c r="C7" s="115">
        <v>278627</v>
      </c>
      <c r="D7" s="115">
        <v>11035</v>
      </c>
      <c r="E7" s="6">
        <f t="shared" si="0"/>
        <v>289662</v>
      </c>
      <c r="F7" s="123">
        <v>289662</v>
      </c>
      <c r="G7" s="116">
        <v>278627</v>
      </c>
      <c r="H7" s="116">
        <v>4264</v>
      </c>
      <c r="I7" s="5">
        <f t="shared" si="1"/>
        <v>282891</v>
      </c>
      <c r="K7" s="11">
        <v>276223.223</v>
      </c>
      <c r="L7" s="11">
        <v>277398.98599999998</v>
      </c>
      <c r="M7" s="11">
        <v>278594.636</v>
      </c>
      <c r="N7" s="11">
        <v>279798.283</v>
      </c>
      <c r="O7" s="11">
        <v>280949.99099999998</v>
      </c>
      <c r="P7" s="11">
        <v>282109.30900000001</v>
      </c>
      <c r="Q7" s="119">
        <f>IFERROR(INDEX(Military!$E$9:$E$97,MATCH('Cross-border flows'!$A7,Military!$C$9:$C$97,0)),0)</f>
        <v>0</v>
      </c>
      <c r="S7" s="124">
        <f t="shared" ref="S7:S70" si="3">(K7-$Q7)/$I7</f>
        <v>0.97642987228296407</v>
      </c>
      <c r="T7" s="124">
        <f t="shared" ref="T7:T70" si="4">(L7-$Q7)/$I7</f>
        <v>0.98058611267237195</v>
      </c>
      <c r="U7" s="124">
        <f t="shared" ref="U7:U70" si="5">(M7-$Q7)/$I7</f>
        <v>0.98481265222294101</v>
      </c>
      <c r="V7" s="124">
        <f t="shared" ref="V7:V70" si="6">(N7-$Q7)/$I7</f>
        <v>0.98906746061203787</v>
      </c>
      <c r="W7" s="124">
        <f t="shared" ref="W7:W70" si="7">(O7-$Q7)/$I7</f>
        <v>0.99313866825031538</v>
      </c>
      <c r="X7" s="124">
        <f t="shared" ref="X7:X70" si="8">(P7-$Q7)/$I7</f>
        <v>0.99723677670905053</v>
      </c>
    </row>
    <row r="8" spans="1:24" x14ac:dyDescent="0.2">
      <c r="A8" s="61" t="s">
        <v>411</v>
      </c>
      <c r="B8" s="61" t="s">
        <v>410</v>
      </c>
      <c r="C8" s="115">
        <v>239717</v>
      </c>
      <c r="D8" s="115">
        <v>11664</v>
      </c>
      <c r="E8" s="6">
        <f t="shared" si="0"/>
        <v>251381</v>
      </c>
      <c r="F8" s="123">
        <v>251381</v>
      </c>
      <c r="G8" s="116">
        <v>239717</v>
      </c>
      <c r="H8" s="116">
        <v>9984</v>
      </c>
      <c r="I8" s="5">
        <f t="shared" si="1"/>
        <v>249701</v>
      </c>
      <c r="K8" s="11">
        <v>243835.408</v>
      </c>
      <c r="L8" s="11">
        <v>244813.18599999999</v>
      </c>
      <c r="M8" s="11">
        <v>245695.399</v>
      </c>
      <c r="N8" s="11">
        <v>246574.41099999999</v>
      </c>
      <c r="O8" s="11">
        <v>247411.14300000001</v>
      </c>
      <c r="P8" s="11">
        <v>248188.28200000001</v>
      </c>
      <c r="Q8" s="119">
        <f>IFERROR(INDEX(Military!$E$9:$E$97,MATCH('Cross-border flows'!$A8,Military!$C$9:$C$97,0)),0)</f>
        <v>0</v>
      </c>
      <c r="S8" s="124">
        <f t="shared" si="3"/>
        <v>0.9765095374067384</v>
      </c>
      <c r="T8" s="124">
        <f t="shared" si="4"/>
        <v>0.98042533269790666</v>
      </c>
      <c r="U8" s="124">
        <f t="shared" si="5"/>
        <v>0.98395841025866937</v>
      </c>
      <c r="V8" s="124">
        <f t="shared" si="6"/>
        <v>0.98747866848751098</v>
      </c>
      <c r="W8" s="124">
        <f t="shared" si="7"/>
        <v>0.99082960420663113</v>
      </c>
      <c r="X8" s="124">
        <f t="shared" si="8"/>
        <v>0.99394188249145976</v>
      </c>
    </row>
    <row r="9" spans="1:24" x14ac:dyDescent="0.2">
      <c r="A9" s="61" t="s">
        <v>409</v>
      </c>
      <c r="B9" s="61" t="s">
        <v>408</v>
      </c>
      <c r="C9" s="115">
        <v>292628</v>
      </c>
      <c r="D9" s="115">
        <v>1824</v>
      </c>
      <c r="E9" s="6">
        <f t="shared" si="0"/>
        <v>294452</v>
      </c>
      <c r="F9" s="123">
        <v>294452</v>
      </c>
      <c r="G9" s="116">
        <v>292628</v>
      </c>
      <c r="H9" s="116">
        <v>2984</v>
      </c>
      <c r="I9" s="5">
        <f t="shared" si="1"/>
        <v>295612</v>
      </c>
      <c r="K9" s="11">
        <v>288566.08</v>
      </c>
      <c r="L9" s="11">
        <v>290027.10100000002</v>
      </c>
      <c r="M9" s="11">
        <v>291496.21799999999</v>
      </c>
      <c r="N9" s="11">
        <v>292952.87400000001</v>
      </c>
      <c r="O9" s="11">
        <v>294394.755</v>
      </c>
      <c r="P9" s="11">
        <v>295827.03100000002</v>
      </c>
      <c r="Q9" s="119">
        <f>IFERROR(INDEX(Military!$E$9:$E$97,MATCH('Cross-border flows'!$A9,Military!$C$9:$C$97,0)),0)</f>
        <v>0</v>
      </c>
      <c r="S9" s="124">
        <f t="shared" si="3"/>
        <v>0.97616497300515548</v>
      </c>
      <c r="T9" s="124">
        <f t="shared" si="4"/>
        <v>0.98110733326116673</v>
      </c>
      <c r="U9" s="124">
        <f t="shared" si="5"/>
        <v>0.9860770807680338</v>
      </c>
      <c r="V9" s="124">
        <f t="shared" si="6"/>
        <v>0.99100467504702117</v>
      </c>
      <c r="W9" s="124">
        <f t="shared" si="7"/>
        <v>0.995882288269759</v>
      </c>
      <c r="X9" s="124">
        <f t="shared" si="8"/>
        <v>1.000727409577419</v>
      </c>
    </row>
    <row r="10" spans="1:24" x14ac:dyDescent="0.2">
      <c r="A10" s="61" t="s">
        <v>407</v>
      </c>
      <c r="B10" s="61" t="s">
        <v>406</v>
      </c>
      <c r="C10" s="115">
        <v>315804</v>
      </c>
      <c r="D10" s="115">
        <v>6780</v>
      </c>
      <c r="E10" s="6">
        <f t="shared" si="0"/>
        <v>322584</v>
      </c>
      <c r="F10" s="123">
        <v>322584</v>
      </c>
      <c r="G10" s="116">
        <v>315804</v>
      </c>
      <c r="H10" s="116">
        <v>4211</v>
      </c>
      <c r="I10" s="5">
        <f t="shared" si="1"/>
        <v>320015</v>
      </c>
      <c r="K10" s="11">
        <v>317222.58</v>
      </c>
      <c r="L10" s="11">
        <v>317747.65100000001</v>
      </c>
      <c r="M10" s="11">
        <v>318299.38699999999</v>
      </c>
      <c r="N10" s="11">
        <v>318869.94099999999</v>
      </c>
      <c r="O10" s="11">
        <v>319464.17200000002</v>
      </c>
      <c r="P10" s="11">
        <v>320073.36</v>
      </c>
      <c r="Q10" s="119">
        <f>IFERROR(INDEX(Military!$E$9:$E$97,MATCH('Cross-border flows'!$A10,Military!$C$9:$C$97,0)),0)</f>
        <v>1300</v>
      </c>
      <c r="S10" s="124">
        <f t="shared" si="3"/>
        <v>0.9872117869474869</v>
      </c>
      <c r="T10" s="124">
        <f t="shared" si="4"/>
        <v>0.98885255691139484</v>
      </c>
      <c r="U10" s="124">
        <f t="shared" si="5"/>
        <v>0.9905766510944799</v>
      </c>
      <c r="V10" s="124">
        <f t="shared" si="6"/>
        <v>0.99235954877115129</v>
      </c>
      <c r="W10" s="124">
        <f t="shared" si="7"/>
        <v>0.99421643360467482</v>
      </c>
      <c r="X10" s="124">
        <f t="shared" si="8"/>
        <v>0.99612005687233407</v>
      </c>
    </row>
    <row r="11" spans="1:24" x14ac:dyDescent="0.2">
      <c r="A11" s="61" t="s">
        <v>405</v>
      </c>
      <c r="B11" s="61" t="s">
        <v>404</v>
      </c>
      <c r="C11" s="115">
        <v>292228</v>
      </c>
      <c r="D11" s="115">
        <v>1252</v>
      </c>
      <c r="E11" s="6">
        <f t="shared" si="0"/>
        <v>293480</v>
      </c>
      <c r="F11" s="123">
        <v>293480</v>
      </c>
      <c r="G11" s="116">
        <v>292228</v>
      </c>
      <c r="H11" s="116">
        <v>2258</v>
      </c>
      <c r="I11" s="5">
        <f t="shared" si="1"/>
        <v>294486</v>
      </c>
      <c r="K11" s="11">
        <v>274677.81</v>
      </c>
      <c r="L11" s="11">
        <v>275161.46399999998</v>
      </c>
      <c r="M11" s="11">
        <v>275598.20500000002</v>
      </c>
      <c r="N11" s="11">
        <v>276051.57500000001</v>
      </c>
      <c r="O11" s="11">
        <v>276481.87400000001</v>
      </c>
      <c r="P11" s="11">
        <v>276912.99800000002</v>
      </c>
      <c r="Q11" s="119">
        <f>IFERROR(INDEX(Military!$E$9:$E$97,MATCH('Cross-border flows'!$A11,Military!$C$9:$C$97,0)),0)</f>
        <v>0</v>
      </c>
      <c r="S11" s="124">
        <f t="shared" si="3"/>
        <v>0.93273639493897842</v>
      </c>
      <c r="T11" s="124">
        <f t="shared" si="4"/>
        <v>0.93437876163892331</v>
      </c>
      <c r="U11" s="124">
        <f t="shared" si="5"/>
        <v>0.93586182365205817</v>
      </c>
      <c r="V11" s="124">
        <f t="shared" si="6"/>
        <v>0.93740135354482046</v>
      </c>
      <c r="W11" s="124">
        <f t="shared" si="7"/>
        <v>0.93886254015471027</v>
      </c>
      <c r="X11" s="124">
        <f t="shared" si="8"/>
        <v>0.94032652825601226</v>
      </c>
    </row>
    <row r="12" spans="1:24" x14ac:dyDescent="0.2">
      <c r="A12" s="61" t="s">
        <v>403</v>
      </c>
      <c r="B12" s="61" t="s">
        <v>402</v>
      </c>
      <c r="C12" s="115">
        <v>154056</v>
      </c>
      <c r="D12" s="115">
        <v>1190</v>
      </c>
      <c r="E12" s="6">
        <f t="shared" si="0"/>
        <v>155246</v>
      </c>
      <c r="F12" s="123">
        <v>155246</v>
      </c>
      <c r="G12" s="116">
        <v>154056</v>
      </c>
      <c r="H12" s="116">
        <v>1203</v>
      </c>
      <c r="I12" s="5">
        <f t="shared" si="1"/>
        <v>155259</v>
      </c>
      <c r="K12" s="11">
        <v>149366.63500000001</v>
      </c>
      <c r="L12" s="11">
        <v>149753.74900000001</v>
      </c>
      <c r="M12" s="11">
        <v>150161.07800000001</v>
      </c>
      <c r="N12" s="11">
        <v>150577.095</v>
      </c>
      <c r="O12" s="11">
        <v>150992.182</v>
      </c>
      <c r="P12" s="11">
        <v>151414.685</v>
      </c>
      <c r="Q12" s="119">
        <f>IFERROR(INDEX(Military!$E$9:$E$97,MATCH('Cross-border flows'!$A12,Military!$C$9:$C$97,0)),0)</f>
        <v>0</v>
      </c>
      <c r="S12" s="124">
        <f t="shared" si="3"/>
        <v>0.96204815823881396</v>
      </c>
      <c r="T12" s="124">
        <f t="shared" si="4"/>
        <v>0.96454150161987395</v>
      </c>
      <c r="U12" s="124">
        <f t="shared" si="5"/>
        <v>0.96716504679277859</v>
      </c>
      <c r="V12" s="124">
        <f t="shared" si="6"/>
        <v>0.96984455007439185</v>
      </c>
      <c r="W12" s="124">
        <f t="shared" si="7"/>
        <v>0.97251806336508673</v>
      </c>
      <c r="X12" s="124">
        <f t="shared" si="8"/>
        <v>0.975239342002718</v>
      </c>
    </row>
    <row r="13" spans="1:24" x14ac:dyDescent="0.2">
      <c r="A13" s="61" t="s">
        <v>401</v>
      </c>
      <c r="B13" s="61" t="s">
        <v>400</v>
      </c>
      <c r="C13" s="115">
        <v>279463</v>
      </c>
      <c r="D13" s="115">
        <v>4551</v>
      </c>
      <c r="E13" s="6">
        <f t="shared" si="0"/>
        <v>284014</v>
      </c>
      <c r="F13" s="123">
        <v>284014</v>
      </c>
      <c r="G13" s="116">
        <v>279463</v>
      </c>
      <c r="H13" s="116">
        <v>10966</v>
      </c>
      <c r="I13" s="5">
        <f t="shared" si="1"/>
        <v>290429</v>
      </c>
      <c r="K13" s="11">
        <v>276132.61700000003</v>
      </c>
      <c r="L13" s="11">
        <v>276431.364</v>
      </c>
      <c r="M13" s="11">
        <v>276717.89899999998</v>
      </c>
      <c r="N13" s="11">
        <v>277008.35700000002</v>
      </c>
      <c r="O13" s="11">
        <v>277269.25300000003</v>
      </c>
      <c r="P13" s="11">
        <v>277525.00799999997</v>
      </c>
      <c r="Q13" s="119">
        <f>IFERROR(INDEX(Military!$E$9:$E$97,MATCH('Cross-border flows'!$A13,Military!$C$9:$C$97,0)),0)</f>
        <v>0</v>
      </c>
      <c r="S13" s="124">
        <f t="shared" si="3"/>
        <v>0.95077494671675356</v>
      </c>
      <c r="T13" s="124">
        <f t="shared" si="4"/>
        <v>0.95180358710734814</v>
      </c>
      <c r="U13" s="124">
        <f t="shared" si="5"/>
        <v>0.95279017935536736</v>
      </c>
      <c r="V13" s="124">
        <f t="shared" si="6"/>
        <v>0.95379027920765491</v>
      </c>
      <c r="W13" s="124">
        <f t="shared" si="7"/>
        <v>0.95468859170399656</v>
      </c>
      <c r="X13" s="124">
        <f t="shared" si="8"/>
        <v>0.9555692027999958</v>
      </c>
    </row>
    <row r="14" spans="1:24" x14ac:dyDescent="0.2">
      <c r="A14" s="61" t="s">
        <v>399</v>
      </c>
      <c r="B14" s="61" t="s">
        <v>398</v>
      </c>
      <c r="C14" s="115">
        <v>152396</v>
      </c>
      <c r="D14" s="115">
        <v>18883</v>
      </c>
      <c r="E14" s="6">
        <f t="shared" si="0"/>
        <v>171279</v>
      </c>
      <c r="F14" s="123">
        <v>171279</v>
      </c>
      <c r="G14" s="116">
        <v>152396</v>
      </c>
      <c r="H14" s="116">
        <v>6719</v>
      </c>
      <c r="I14" s="5">
        <f t="shared" si="1"/>
        <v>159115</v>
      </c>
      <c r="K14" s="11">
        <v>148328.427</v>
      </c>
      <c r="L14" s="11">
        <v>148599.579</v>
      </c>
      <c r="M14" s="11">
        <v>148875.459</v>
      </c>
      <c r="N14" s="11">
        <v>149150.98199999999</v>
      </c>
      <c r="O14" s="11">
        <v>149412.66399999999</v>
      </c>
      <c r="P14" s="11">
        <v>149677.50099999999</v>
      </c>
      <c r="Q14" s="119">
        <f>IFERROR(INDEX(Military!$E$9:$E$97,MATCH('Cross-border flows'!$A14,Military!$C$9:$C$97,0)),0)</f>
        <v>0</v>
      </c>
      <c r="S14" s="124">
        <f t="shared" si="3"/>
        <v>0.93220894950193256</v>
      </c>
      <c r="T14" s="124">
        <f t="shared" si="4"/>
        <v>0.93391307544857494</v>
      </c>
      <c r="U14" s="124">
        <f t="shared" si="5"/>
        <v>0.93564691575275749</v>
      </c>
      <c r="V14" s="124">
        <f t="shared" si="6"/>
        <v>0.93737851239669412</v>
      </c>
      <c r="W14" s="124">
        <f t="shared" si="7"/>
        <v>0.93902312164157997</v>
      </c>
      <c r="X14" s="124">
        <f t="shared" si="8"/>
        <v>0.94068755931244685</v>
      </c>
    </row>
    <row r="15" spans="1:24" x14ac:dyDescent="0.2">
      <c r="A15" s="61" t="s">
        <v>397</v>
      </c>
      <c r="B15" s="61" t="s">
        <v>396</v>
      </c>
      <c r="C15" s="115">
        <v>149456</v>
      </c>
      <c r="D15" s="115">
        <v>22414</v>
      </c>
      <c r="E15" s="6">
        <f t="shared" si="0"/>
        <v>171870</v>
      </c>
      <c r="F15" s="123">
        <v>171870</v>
      </c>
      <c r="G15" s="116">
        <v>149456</v>
      </c>
      <c r="H15" s="116">
        <v>3879</v>
      </c>
      <c r="I15" s="5">
        <f t="shared" si="1"/>
        <v>153335</v>
      </c>
      <c r="K15" s="11">
        <v>141482.99900000001</v>
      </c>
      <c r="L15" s="11">
        <v>141435.69399999999</v>
      </c>
      <c r="M15" s="11">
        <v>141436.902</v>
      </c>
      <c r="N15" s="11">
        <v>141461.66500000001</v>
      </c>
      <c r="O15" s="11">
        <v>141487.17199999999</v>
      </c>
      <c r="P15" s="11">
        <v>141539.44399999999</v>
      </c>
      <c r="Q15" s="119">
        <f>IFERROR(INDEX(Military!$E$9:$E$97,MATCH('Cross-border flows'!$A15,Military!$C$9:$C$97,0)),0)</f>
        <v>0</v>
      </c>
      <c r="S15" s="124">
        <f t="shared" si="3"/>
        <v>0.92270518146541891</v>
      </c>
      <c r="T15" s="124">
        <f t="shared" si="4"/>
        <v>0.92239667394919611</v>
      </c>
      <c r="U15" s="124">
        <f t="shared" si="5"/>
        <v>0.9224045521244334</v>
      </c>
      <c r="V15" s="124">
        <f t="shared" si="6"/>
        <v>0.92256604819512833</v>
      </c>
      <c r="W15" s="124">
        <f t="shared" si="7"/>
        <v>0.92273239638699578</v>
      </c>
      <c r="X15" s="124">
        <f t="shared" si="8"/>
        <v>0.92307329702938001</v>
      </c>
    </row>
    <row r="16" spans="1:24" x14ac:dyDescent="0.2">
      <c r="A16" s="61" t="s">
        <v>395</v>
      </c>
      <c r="B16" s="61" t="s">
        <v>394</v>
      </c>
      <c r="C16" s="115">
        <v>293428</v>
      </c>
      <c r="D16" s="115">
        <v>8099</v>
      </c>
      <c r="E16" s="6">
        <f t="shared" si="0"/>
        <v>301527</v>
      </c>
      <c r="F16" s="123">
        <v>301527</v>
      </c>
      <c r="G16" s="116">
        <v>293428</v>
      </c>
      <c r="H16" s="116">
        <v>7334</v>
      </c>
      <c r="I16" s="5">
        <f t="shared" si="1"/>
        <v>300762</v>
      </c>
      <c r="K16" s="11">
        <v>283846.23599999998</v>
      </c>
      <c r="L16" s="11">
        <v>285567.25099999999</v>
      </c>
      <c r="M16" s="11">
        <v>287274.45699999999</v>
      </c>
      <c r="N16" s="11">
        <v>288985.86900000001</v>
      </c>
      <c r="O16" s="11">
        <v>290681.54599999997</v>
      </c>
      <c r="P16" s="11">
        <v>292355.18900000001</v>
      </c>
      <c r="Q16" s="119">
        <f>IFERROR(INDEX(Military!$E$9:$E$97,MATCH('Cross-border flows'!$A16,Military!$C$9:$C$97,0)),0)</f>
        <v>0</v>
      </c>
      <c r="S16" s="124">
        <f t="shared" si="3"/>
        <v>0.94375697727771457</v>
      </c>
      <c r="T16" s="124">
        <f t="shared" si="4"/>
        <v>0.94947915960127938</v>
      </c>
      <c r="U16" s="124">
        <f t="shared" si="5"/>
        <v>0.95515542854482949</v>
      </c>
      <c r="V16" s="124">
        <f t="shared" si="6"/>
        <v>0.96084568196780185</v>
      </c>
      <c r="W16" s="124">
        <f t="shared" si="7"/>
        <v>0.96648361827624496</v>
      </c>
      <c r="X16" s="124">
        <f t="shared" si="8"/>
        <v>0.972048293999907</v>
      </c>
    </row>
    <row r="17" spans="1:24" x14ac:dyDescent="0.2">
      <c r="A17" s="61" t="s">
        <v>393</v>
      </c>
      <c r="B17" s="61" t="s">
        <v>392</v>
      </c>
      <c r="C17" s="115">
        <v>188271</v>
      </c>
      <c r="D17" s="115">
        <v>11356</v>
      </c>
      <c r="E17" s="6">
        <f t="shared" si="0"/>
        <v>199627</v>
      </c>
      <c r="F17" s="123">
        <v>199627</v>
      </c>
      <c r="G17" s="116">
        <v>188271</v>
      </c>
      <c r="H17" s="116">
        <v>11449</v>
      </c>
      <c r="I17" s="5">
        <f t="shared" si="1"/>
        <v>199720</v>
      </c>
      <c r="K17" s="11">
        <v>188909.90400000001</v>
      </c>
      <c r="L17" s="11">
        <v>189943.69500000001</v>
      </c>
      <c r="M17" s="11">
        <v>190971.652</v>
      </c>
      <c r="N17" s="11">
        <v>192009.30100000001</v>
      </c>
      <c r="O17" s="11">
        <v>193063.476</v>
      </c>
      <c r="P17" s="11">
        <v>194114.99299999999</v>
      </c>
      <c r="Q17" s="119">
        <f>IFERROR(INDEX(Military!$E$9:$E$97,MATCH('Cross-border flows'!$A17,Military!$C$9:$C$97,0)),0)</f>
        <v>0</v>
      </c>
      <c r="S17" s="124">
        <f t="shared" si="3"/>
        <v>0.94587374324053675</v>
      </c>
      <c r="T17" s="124">
        <f t="shared" si="4"/>
        <v>0.95104994492289208</v>
      </c>
      <c r="U17" s="124">
        <f t="shared" si="5"/>
        <v>0.95619693570999398</v>
      </c>
      <c r="V17" s="124">
        <f t="shared" si="6"/>
        <v>0.96139245443621069</v>
      </c>
      <c r="W17" s="124">
        <f t="shared" si="7"/>
        <v>0.96667071900660928</v>
      </c>
      <c r="X17" s="124">
        <f t="shared" si="8"/>
        <v>0.97193567494492283</v>
      </c>
    </row>
    <row r="18" spans="1:24" x14ac:dyDescent="0.2">
      <c r="A18" s="61" t="s">
        <v>391</v>
      </c>
      <c r="B18" s="61" t="s">
        <v>390</v>
      </c>
      <c r="C18" s="115">
        <v>180879</v>
      </c>
      <c r="D18" s="115">
        <v>43760</v>
      </c>
      <c r="E18" s="6">
        <f t="shared" si="0"/>
        <v>224639</v>
      </c>
      <c r="F18" s="123">
        <v>224639</v>
      </c>
      <c r="G18" s="116">
        <v>180879</v>
      </c>
      <c r="H18" s="116">
        <v>29770</v>
      </c>
      <c r="I18" s="5">
        <f t="shared" si="1"/>
        <v>210649</v>
      </c>
      <c r="K18" s="11">
        <v>186045.22099999999</v>
      </c>
      <c r="L18" s="11">
        <v>187451.94699999999</v>
      </c>
      <c r="M18" s="11">
        <v>188655.46900000001</v>
      </c>
      <c r="N18" s="11">
        <v>189801.261</v>
      </c>
      <c r="O18" s="11">
        <v>190702.878</v>
      </c>
      <c r="P18" s="11">
        <v>191537.74799999999</v>
      </c>
      <c r="Q18" s="119">
        <f>IFERROR(INDEX(Military!$E$9:$E$97,MATCH('Cross-border flows'!$A18,Military!$C$9:$C$97,0)),0)</f>
        <v>0</v>
      </c>
      <c r="S18" s="124">
        <f t="shared" si="3"/>
        <v>0.88320011488305183</v>
      </c>
      <c r="T18" s="124">
        <f t="shared" si="4"/>
        <v>0.88987817174541528</v>
      </c>
      <c r="U18" s="124">
        <f t="shared" si="5"/>
        <v>0.89559157176155602</v>
      </c>
      <c r="V18" s="124">
        <f t="shared" si="6"/>
        <v>0.90103091398487534</v>
      </c>
      <c r="W18" s="124">
        <f t="shared" si="7"/>
        <v>0.90531110045620911</v>
      </c>
      <c r="X18" s="124">
        <f t="shared" si="8"/>
        <v>0.90927442332980457</v>
      </c>
    </row>
    <row r="19" spans="1:24" x14ac:dyDescent="0.2">
      <c r="A19" s="61" t="s">
        <v>389</v>
      </c>
      <c r="B19" s="61" t="s">
        <v>388</v>
      </c>
      <c r="C19" s="115">
        <v>164345</v>
      </c>
      <c r="D19" s="115">
        <v>14683</v>
      </c>
      <c r="E19" s="6">
        <f t="shared" si="0"/>
        <v>179028</v>
      </c>
      <c r="F19" s="123">
        <v>179028</v>
      </c>
      <c r="G19" s="116">
        <v>164345</v>
      </c>
      <c r="H19" s="116">
        <v>10137</v>
      </c>
      <c r="I19" s="5">
        <f t="shared" si="1"/>
        <v>174482</v>
      </c>
      <c r="K19" s="11">
        <v>171083.299</v>
      </c>
      <c r="L19" s="11">
        <v>172181.359</v>
      </c>
      <c r="M19" s="11">
        <v>173314.38</v>
      </c>
      <c r="N19" s="11">
        <v>174436.71799999999</v>
      </c>
      <c r="O19" s="11">
        <v>175531.766</v>
      </c>
      <c r="P19" s="11">
        <v>176608.33199999999</v>
      </c>
      <c r="Q19" s="119">
        <f>IFERROR(INDEX(Military!$E$9:$E$97,MATCH('Cross-border flows'!$A19,Military!$C$9:$C$97,0)),0)</f>
        <v>0</v>
      </c>
      <c r="S19" s="124">
        <f t="shared" si="3"/>
        <v>0.98052119416329475</v>
      </c>
      <c r="T19" s="124">
        <f t="shared" si="4"/>
        <v>0.98681445077429186</v>
      </c>
      <c r="U19" s="124">
        <f t="shared" si="5"/>
        <v>0.99330807762405293</v>
      </c>
      <c r="V19" s="124">
        <f t="shared" si="6"/>
        <v>0.99974047752776785</v>
      </c>
      <c r="W19" s="124">
        <f t="shared" si="7"/>
        <v>1.0060164716131177</v>
      </c>
      <c r="X19" s="124">
        <f t="shared" si="8"/>
        <v>1.0121865407319952</v>
      </c>
    </row>
    <row r="20" spans="1:24" x14ac:dyDescent="0.2">
      <c r="A20" s="61" t="s">
        <v>387</v>
      </c>
      <c r="B20" s="61" t="s">
        <v>386</v>
      </c>
      <c r="C20" s="115">
        <v>234601</v>
      </c>
      <c r="D20" s="115">
        <v>13241</v>
      </c>
      <c r="E20" s="6">
        <f t="shared" si="0"/>
        <v>247842</v>
      </c>
      <c r="F20" s="123">
        <v>247842</v>
      </c>
      <c r="G20" s="116">
        <v>234601</v>
      </c>
      <c r="H20" s="116">
        <v>8952</v>
      </c>
      <c r="I20" s="5">
        <f t="shared" si="1"/>
        <v>243553</v>
      </c>
      <c r="K20" s="11">
        <v>228452.005</v>
      </c>
      <c r="L20" s="11">
        <v>229399.908</v>
      </c>
      <c r="M20" s="11">
        <v>230367.73800000001</v>
      </c>
      <c r="N20" s="11">
        <v>231349.96799999999</v>
      </c>
      <c r="O20" s="11">
        <v>232317.86600000001</v>
      </c>
      <c r="P20" s="11">
        <v>233273.427</v>
      </c>
      <c r="Q20" s="119">
        <f>IFERROR(INDEX(Military!$E$9:$E$97,MATCH('Cross-border flows'!$A20,Military!$C$9:$C$97,0)),0)</f>
        <v>0</v>
      </c>
      <c r="S20" s="124">
        <f t="shared" si="3"/>
        <v>0.937997088929309</v>
      </c>
      <c r="T20" s="124">
        <f t="shared" si="4"/>
        <v>0.94188906726667299</v>
      </c>
      <c r="U20" s="124">
        <f t="shared" si="5"/>
        <v>0.94586286352457172</v>
      </c>
      <c r="V20" s="124">
        <f t="shared" si="6"/>
        <v>0.94989578449043943</v>
      </c>
      <c r="W20" s="124">
        <f t="shared" si="7"/>
        <v>0.95386985994834805</v>
      </c>
      <c r="X20" s="124">
        <f t="shared" si="8"/>
        <v>0.95779328113388051</v>
      </c>
    </row>
    <row r="21" spans="1:24" x14ac:dyDescent="0.2">
      <c r="A21" s="61" t="s">
        <v>385</v>
      </c>
      <c r="B21" s="61" t="s">
        <v>384</v>
      </c>
      <c r="C21" s="115">
        <v>369865</v>
      </c>
      <c r="D21" s="115">
        <v>4420</v>
      </c>
      <c r="E21" s="6">
        <f t="shared" si="0"/>
        <v>374285</v>
      </c>
      <c r="F21" s="123">
        <v>374285</v>
      </c>
      <c r="G21" s="116">
        <v>369865</v>
      </c>
      <c r="H21" s="116">
        <v>23681</v>
      </c>
      <c r="I21" s="5">
        <f t="shared" si="1"/>
        <v>393546</v>
      </c>
      <c r="K21" s="11">
        <v>373356.679</v>
      </c>
      <c r="L21" s="11">
        <v>374104.67499999999</v>
      </c>
      <c r="M21" s="11">
        <v>374892.71500000003</v>
      </c>
      <c r="N21" s="11">
        <v>375737.28600000002</v>
      </c>
      <c r="O21" s="11">
        <v>376576.57</v>
      </c>
      <c r="P21" s="11">
        <v>377409.06800000003</v>
      </c>
      <c r="Q21" s="119">
        <f>IFERROR(INDEX(Military!$E$9:$E$97,MATCH('Cross-border flows'!$A21,Military!$C$9:$C$97,0)),0)</f>
        <v>0</v>
      </c>
      <c r="S21" s="124">
        <f t="shared" si="3"/>
        <v>0.94869895514120328</v>
      </c>
      <c r="T21" s="124">
        <f t="shared" si="4"/>
        <v>0.95059961224354961</v>
      </c>
      <c r="U21" s="124">
        <f t="shared" si="5"/>
        <v>0.95260202111061987</v>
      </c>
      <c r="V21" s="124">
        <f t="shared" si="6"/>
        <v>0.95474807519324301</v>
      </c>
      <c r="W21" s="124">
        <f t="shared" si="7"/>
        <v>0.95688069501405171</v>
      </c>
      <c r="X21" s="124">
        <f t="shared" si="8"/>
        <v>0.95899607161551648</v>
      </c>
    </row>
    <row r="22" spans="1:24" x14ac:dyDescent="0.2">
      <c r="A22" s="61" t="s">
        <v>383</v>
      </c>
      <c r="B22" s="61" t="s">
        <v>382</v>
      </c>
      <c r="C22" s="115">
        <v>197016</v>
      </c>
      <c r="D22" s="115">
        <v>9097</v>
      </c>
      <c r="E22" s="6">
        <f t="shared" si="0"/>
        <v>206113</v>
      </c>
      <c r="F22" s="123">
        <v>206113</v>
      </c>
      <c r="G22" s="116">
        <v>197016</v>
      </c>
      <c r="H22" s="116">
        <v>9481</v>
      </c>
      <c r="I22" s="5">
        <f t="shared" si="1"/>
        <v>206497</v>
      </c>
      <c r="K22" s="11">
        <v>197729.91</v>
      </c>
      <c r="L22" s="11">
        <v>198689.55799999999</v>
      </c>
      <c r="M22" s="11">
        <v>199596.83300000001</v>
      </c>
      <c r="N22" s="11">
        <v>200574.872</v>
      </c>
      <c r="O22" s="11">
        <v>201545.171</v>
      </c>
      <c r="P22" s="11">
        <v>202564.33300000001</v>
      </c>
      <c r="Q22" s="119">
        <f>IFERROR(INDEX(Military!$E$9:$E$97,MATCH('Cross-border flows'!$A22,Military!$C$9:$C$97,0)),0)</f>
        <v>0</v>
      </c>
      <c r="S22" s="124">
        <f t="shared" si="3"/>
        <v>0.95754374155556743</v>
      </c>
      <c r="T22" s="124">
        <f t="shared" si="4"/>
        <v>0.9621910148815721</v>
      </c>
      <c r="U22" s="124">
        <f t="shared" si="5"/>
        <v>0.9665846622469092</v>
      </c>
      <c r="V22" s="124">
        <f t="shared" si="6"/>
        <v>0.97132099739947797</v>
      </c>
      <c r="W22" s="124">
        <f t="shared" si="7"/>
        <v>0.97601985016731474</v>
      </c>
      <c r="X22" s="124">
        <f t="shared" si="8"/>
        <v>0.98095533107018507</v>
      </c>
    </row>
    <row r="23" spans="1:24" x14ac:dyDescent="0.2">
      <c r="A23" s="61" t="s">
        <v>381</v>
      </c>
      <c r="B23" s="61" t="s">
        <v>380</v>
      </c>
      <c r="C23" s="115">
        <v>219464</v>
      </c>
      <c r="D23" s="115">
        <v>7803</v>
      </c>
      <c r="E23" s="6">
        <f t="shared" si="0"/>
        <v>227267</v>
      </c>
      <c r="F23" s="123">
        <v>227267</v>
      </c>
      <c r="G23" s="116">
        <v>219464</v>
      </c>
      <c r="H23" s="116">
        <v>7779</v>
      </c>
      <c r="I23" s="5">
        <f t="shared" si="1"/>
        <v>227243</v>
      </c>
      <c r="K23" s="11">
        <v>213193.95699999999</v>
      </c>
      <c r="L23" s="11">
        <v>213697.24600000001</v>
      </c>
      <c r="M23" s="11">
        <v>214212.10699999999</v>
      </c>
      <c r="N23" s="11">
        <v>214766.33600000001</v>
      </c>
      <c r="O23" s="11">
        <v>215337.171</v>
      </c>
      <c r="P23" s="11">
        <v>215907.56200000001</v>
      </c>
      <c r="Q23" s="119">
        <f>IFERROR(INDEX(Military!$E$9:$E$97,MATCH('Cross-border flows'!$A23,Military!$C$9:$C$97,0)),0)</f>
        <v>0</v>
      </c>
      <c r="S23" s="124">
        <f t="shared" si="3"/>
        <v>0.93817612423705021</v>
      </c>
      <c r="T23" s="124">
        <f t="shared" si="4"/>
        <v>0.94039088552782713</v>
      </c>
      <c r="U23" s="124">
        <f t="shared" si="5"/>
        <v>0.94265657027939254</v>
      </c>
      <c r="V23" s="124">
        <f t="shared" si="6"/>
        <v>0.94509549689099337</v>
      </c>
      <c r="W23" s="124">
        <f t="shared" si="7"/>
        <v>0.94760749946092948</v>
      </c>
      <c r="X23" s="124">
        <f t="shared" si="8"/>
        <v>0.95011754817530136</v>
      </c>
    </row>
    <row r="24" spans="1:24" x14ac:dyDescent="0.2">
      <c r="A24" s="61" t="s">
        <v>379</v>
      </c>
      <c r="B24" s="61" t="s">
        <v>378</v>
      </c>
      <c r="C24" s="115">
        <v>198860</v>
      </c>
      <c r="D24" s="115">
        <v>12027</v>
      </c>
      <c r="E24" s="6">
        <f t="shared" si="0"/>
        <v>210887</v>
      </c>
      <c r="F24" s="123">
        <v>210887</v>
      </c>
      <c r="G24" s="116">
        <v>198860</v>
      </c>
      <c r="H24" s="116">
        <v>16529</v>
      </c>
      <c r="I24" s="5">
        <f t="shared" si="1"/>
        <v>215389</v>
      </c>
      <c r="K24" s="11">
        <v>203023.67600000001</v>
      </c>
      <c r="L24" s="11">
        <v>203507.95199999999</v>
      </c>
      <c r="M24" s="11">
        <v>203915.16800000001</v>
      </c>
      <c r="N24" s="11">
        <v>204362.34299999999</v>
      </c>
      <c r="O24" s="11">
        <v>204779.87899999999</v>
      </c>
      <c r="P24" s="11">
        <v>205154.96799999999</v>
      </c>
      <c r="Q24" s="119">
        <f>IFERROR(INDEX(Military!$E$9:$E$97,MATCH('Cross-border flows'!$A24,Military!$C$9:$C$97,0)),0)</f>
        <v>310</v>
      </c>
      <c r="S24" s="124">
        <f t="shared" si="3"/>
        <v>0.94115147941631194</v>
      </c>
      <c r="T24" s="124">
        <f t="shared" si="4"/>
        <v>0.94339985793146353</v>
      </c>
      <c r="U24" s="124">
        <f t="shared" si="5"/>
        <v>0.94529046515838788</v>
      </c>
      <c r="V24" s="124">
        <f t="shared" si="6"/>
        <v>0.94736659253722333</v>
      </c>
      <c r="W24" s="124">
        <f t="shared" si="7"/>
        <v>0.94930511307448373</v>
      </c>
      <c r="X24" s="124">
        <f t="shared" si="8"/>
        <v>0.95104656226641093</v>
      </c>
    </row>
    <row r="25" spans="1:24" x14ac:dyDescent="0.2">
      <c r="A25" s="61" t="s">
        <v>377</v>
      </c>
      <c r="B25" s="61" t="s">
        <v>376</v>
      </c>
      <c r="C25" s="115">
        <v>127605</v>
      </c>
      <c r="D25" s="115">
        <v>2362</v>
      </c>
      <c r="E25" s="6">
        <f t="shared" si="0"/>
        <v>129967</v>
      </c>
      <c r="F25" s="123">
        <v>129967</v>
      </c>
      <c r="G25" s="116">
        <v>127605</v>
      </c>
      <c r="H25" s="116">
        <v>4552</v>
      </c>
      <c r="I25" s="5">
        <f t="shared" si="1"/>
        <v>132157</v>
      </c>
      <c r="K25" s="11">
        <v>126380.03</v>
      </c>
      <c r="L25" s="11">
        <v>126657.91800000001</v>
      </c>
      <c r="M25" s="11">
        <v>126926.05499999999</v>
      </c>
      <c r="N25" s="11">
        <v>127200.36599999999</v>
      </c>
      <c r="O25" s="11">
        <v>127471.942</v>
      </c>
      <c r="P25" s="11">
        <v>127733.667</v>
      </c>
      <c r="Q25" s="119">
        <f>IFERROR(INDEX(Military!$E$9:$E$97,MATCH('Cross-border flows'!$A25,Military!$C$9:$C$97,0)),0)</f>
        <v>0</v>
      </c>
      <c r="S25" s="124">
        <f t="shared" si="3"/>
        <v>0.95628706765438076</v>
      </c>
      <c r="T25" s="124">
        <f t="shared" si="4"/>
        <v>0.95838977882367193</v>
      </c>
      <c r="U25" s="124">
        <f t="shared" si="5"/>
        <v>0.96041870653843531</v>
      </c>
      <c r="V25" s="124">
        <f t="shared" si="6"/>
        <v>0.96249435141536199</v>
      </c>
      <c r="W25" s="124">
        <f t="shared" si="7"/>
        <v>0.96454930120992455</v>
      </c>
      <c r="X25" s="124">
        <f t="shared" si="8"/>
        <v>0.96652971087418749</v>
      </c>
    </row>
    <row r="26" spans="1:24" x14ac:dyDescent="0.2">
      <c r="A26" s="61" t="s">
        <v>375</v>
      </c>
      <c r="B26" s="61" t="s">
        <v>374</v>
      </c>
      <c r="C26" s="115">
        <v>243876</v>
      </c>
      <c r="D26" s="115">
        <v>16219</v>
      </c>
      <c r="E26" s="6">
        <f t="shared" si="0"/>
        <v>260095</v>
      </c>
      <c r="F26" s="123">
        <v>260095</v>
      </c>
      <c r="G26" s="116">
        <v>243876</v>
      </c>
      <c r="H26" s="116">
        <v>12855</v>
      </c>
      <c r="I26" s="5">
        <f t="shared" si="1"/>
        <v>256731</v>
      </c>
      <c r="K26" s="11">
        <v>244716.47399999999</v>
      </c>
      <c r="L26" s="11">
        <v>247338.76500000001</v>
      </c>
      <c r="M26" s="11">
        <v>249817.14600000001</v>
      </c>
      <c r="N26" s="11">
        <v>252258.84899999999</v>
      </c>
      <c r="O26" s="11">
        <v>254608.57</v>
      </c>
      <c r="P26" s="11">
        <v>256902.85399999999</v>
      </c>
      <c r="Q26" s="119">
        <f>IFERROR(INDEX(Military!$E$9:$E$97,MATCH('Cross-border flows'!$A26,Military!$C$9:$C$97,0)),0)</f>
        <v>0</v>
      </c>
      <c r="S26" s="124">
        <f t="shared" si="3"/>
        <v>0.95320188835785313</v>
      </c>
      <c r="T26" s="124">
        <f t="shared" si="4"/>
        <v>0.96341604636759881</v>
      </c>
      <c r="U26" s="124">
        <f t="shared" si="5"/>
        <v>0.97306965656660083</v>
      </c>
      <c r="V26" s="124">
        <f t="shared" si="6"/>
        <v>0.98258040127604374</v>
      </c>
      <c r="W26" s="124">
        <f t="shared" si="7"/>
        <v>0.9917328643599721</v>
      </c>
      <c r="X26" s="124">
        <f t="shared" si="8"/>
        <v>1.000669393255976</v>
      </c>
    </row>
    <row r="27" spans="1:24" x14ac:dyDescent="0.2">
      <c r="A27" s="61" t="s">
        <v>373</v>
      </c>
      <c r="B27" s="61" t="s">
        <v>372</v>
      </c>
      <c r="C27" s="115">
        <v>513484</v>
      </c>
      <c r="D27" s="115">
        <v>8258</v>
      </c>
      <c r="E27" s="6">
        <f t="shared" si="0"/>
        <v>521742</v>
      </c>
      <c r="F27" s="123">
        <v>521742</v>
      </c>
      <c r="G27" s="116">
        <v>513484</v>
      </c>
      <c r="H27" s="116">
        <v>778</v>
      </c>
      <c r="I27" s="5">
        <f t="shared" si="1"/>
        <v>514262</v>
      </c>
      <c r="K27" s="11">
        <v>503962.98100000003</v>
      </c>
      <c r="L27" s="11">
        <v>503848.32500000001</v>
      </c>
      <c r="M27" s="11">
        <v>503841.41600000003</v>
      </c>
      <c r="N27" s="11">
        <v>503880.35499999998</v>
      </c>
      <c r="O27" s="11">
        <v>503960.53700000001</v>
      </c>
      <c r="P27" s="11">
        <v>504075.663</v>
      </c>
      <c r="Q27" s="119">
        <f>IFERROR(INDEX(Military!$E$9:$E$97,MATCH('Cross-border flows'!$A27,Military!$C$9:$C$97,0)),0)</f>
        <v>80</v>
      </c>
      <c r="S27" s="124">
        <f t="shared" si="3"/>
        <v>0.97981764353578527</v>
      </c>
      <c r="T27" s="124">
        <f t="shared" si="4"/>
        <v>0.97959469103297547</v>
      </c>
      <c r="U27" s="124">
        <f t="shared" si="5"/>
        <v>0.97958125624681591</v>
      </c>
      <c r="V27" s="124">
        <f t="shared" si="6"/>
        <v>0.97965697446048894</v>
      </c>
      <c r="W27" s="124">
        <f t="shared" si="7"/>
        <v>0.97981289109442271</v>
      </c>
      <c r="X27" s="124">
        <f t="shared" si="8"/>
        <v>0.9800367575282638</v>
      </c>
    </row>
    <row r="28" spans="1:24" x14ac:dyDescent="0.2">
      <c r="A28" s="61" t="s">
        <v>371</v>
      </c>
      <c r="B28" s="61" t="s">
        <v>370</v>
      </c>
      <c r="C28" s="115">
        <v>141026</v>
      </c>
      <c r="D28" s="115">
        <v>21322</v>
      </c>
      <c r="E28" s="6">
        <f t="shared" si="0"/>
        <v>162348</v>
      </c>
      <c r="F28" s="123">
        <v>162348</v>
      </c>
      <c r="G28" s="116">
        <v>141026</v>
      </c>
      <c r="H28" s="116">
        <v>19022</v>
      </c>
      <c r="I28" s="5">
        <f t="shared" si="1"/>
        <v>160048</v>
      </c>
      <c r="K28" s="11">
        <v>146038.89300000001</v>
      </c>
      <c r="L28" s="11">
        <v>146149.61799999999</v>
      </c>
      <c r="M28" s="11">
        <v>146279.514</v>
      </c>
      <c r="N28" s="11">
        <v>146397.416</v>
      </c>
      <c r="O28" s="11">
        <v>146524.174</v>
      </c>
      <c r="P28" s="11">
        <v>146658.296</v>
      </c>
      <c r="Q28" s="119">
        <f>IFERROR(INDEX(Military!$E$9:$E$97,MATCH('Cross-border flows'!$A28,Military!$C$9:$C$97,0)),0)</f>
        <v>0</v>
      </c>
      <c r="S28" s="124">
        <f t="shared" si="3"/>
        <v>0.91246934044786576</v>
      </c>
      <c r="T28" s="124">
        <f t="shared" si="4"/>
        <v>0.91316116415075466</v>
      </c>
      <c r="U28" s="124">
        <f t="shared" si="5"/>
        <v>0.91397277066879934</v>
      </c>
      <c r="V28" s="124">
        <f t="shared" si="6"/>
        <v>0.91470943716884934</v>
      </c>
      <c r="W28" s="124">
        <f t="shared" si="7"/>
        <v>0.91550143706887932</v>
      </c>
      <c r="X28" s="124">
        <f t="shared" si="8"/>
        <v>0.91633944816555035</v>
      </c>
    </row>
    <row r="29" spans="1:24" x14ac:dyDescent="0.2">
      <c r="A29" s="61" t="s">
        <v>369</v>
      </c>
      <c r="B29" s="61" t="s">
        <v>368</v>
      </c>
      <c r="C29" s="115">
        <v>154833</v>
      </c>
      <c r="D29" s="115">
        <v>3006</v>
      </c>
      <c r="E29" s="6">
        <f t="shared" si="0"/>
        <v>157839</v>
      </c>
      <c r="F29" s="123">
        <v>157839</v>
      </c>
      <c r="G29" s="116">
        <v>154833</v>
      </c>
      <c r="H29" s="116">
        <v>8153</v>
      </c>
      <c r="I29" s="5">
        <f t="shared" si="1"/>
        <v>162986</v>
      </c>
      <c r="K29" s="11">
        <v>159255.068</v>
      </c>
      <c r="L29" s="11">
        <v>159677.48800000001</v>
      </c>
      <c r="M29" s="11">
        <v>160075.89499999999</v>
      </c>
      <c r="N29" s="11">
        <v>160464.42800000001</v>
      </c>
      <c r="O29" s="11">
        <v>160761.693</v>
      </c>
      <c r="P29" s="11">
        <v>161052.88399999999</v>
      </c>
      <c r="Q29" s="119">
        <f>IFERROR(INDEX(Military!$E$9:$E$97,MATCH('Cross-border flows'!$A29,Military!$C$9:$C$97,0)),0)</f>
        <v>0</v>
      </c>
      <c r="S29" s="124">
        <f t="shared" si="3"/>
        <v>0.97710888051734501</v>
      </c>
      <c r="T29" s="124">
        <f t="shared" si="4"/>
        <v>0.97970063686451603</v>
      </c>
      <c r="U29" s="124">
        <f t="shared" si="5"/>
        <v>0.98214506153902781</v>
      </c>
      <c r="V29" s="124">
        <f t="shared" si="6"/>
        <v>0.98452890432307083</v>
      </c>
      <c r="W29" s="124">
        <f t="shared" si="7"/>
        <v>0.98635277263077814</v>
      </c>
      <c r="X29" s="124">
        <f t="shared" si="8"/>
        <v>0.98813937393395745</v>
      </c>
    </row>
    <row r="30" spans="1:24" x14ac:dyDescent="0.2">
      <c r="A30" s="61" t="s">
        <v>367</v>
      </c>
      <c r="B30" s="61" t="s">
        <v>366</v>
      </c>
      <c r="C30" s="115">
        <v>166099</v>
      </c>
      <c r="D30" s="115">
        <v>37233</v>
      </c>
      <c r="E30" s="6">
        <f t="shared" si="0"/>
        <v>203332</v>
      </c>
      <c r="F30" s="123">
        <v>203332</v>
      </c>
      <c r="G30" s="116">
        <v>166099</v>
      </c>
      <c r="H30" s="116">
        <v>22778</v>
      </c>
      <c r="I30" s="5">
        <f t="shared" si="1"/>
        <v>188877</v>
      </c>
      <c r="K30" s="11">
        <v>171157.45199999999</v>
      </c>
      <c r="L30" s="11">
        <v>172592.89799999999</v>
      </c>
      <c r="M30" s="11">
        <v>173916.38800000001</v>
      </c>
      <c r="N30" s="11">
        <v>175174.12</v>
      </c>
      <c r="O30" s="11">
        <v>176306.242</v>
      </c>
      <c r="P30" s="11">
        <v>177389.27600000001</v>
      </c>
      <c r="Q30" s="119">
        <f>IFERROR(INDEX(Military!$E$9:$E$97,MATCH('Cross-border flows'!$A30,Military!$C$9:$C$97,0)),0)</f>
        <v>0</v>
      </c>
      <c r="S30" s="124">
        <f t="shared" si="3"/>
        <v>0.90618472339141343</v>
      </c>
      <c r="T30" s="124">
        <f t="shared" si="4"/>
        <v>0.91378462173795638</v>
      </c>
      <c r="U30" s="124">
        <f t="shared" si="5"/>
        <v>0.9207917745411035</v>
      </c>
      <c r="V30" s="124">
        <f t="shared" si="6"/>
        <v>0.92745077484288718</v>
      </c>
      <c r="W30" s="124">
        <f t="shared" si="7"/>
        <v>0.93344473916887705</v>
      </c>
      <c r="X30" s="124">
        <f t="shared" si="8"/>
        <v>0.93917880948977384</v>
      </c>
    </row>
    <row r="31" spans="1:24" x14ac:dyDescent="0.2">
      <c r="A31" s="61" t="s">
        <v>365</v>
      </c>
      <c r="B31" s="61" t="s">
        <v>364</v>
      </c>
      <c r="C31" s="115">
        <v>145324</v>
      </c>
      <c r="D31" s="115">
        <v>26483</v>
      </c>
      <c r="E31" s="6">
        <f t="shared" si="0"/>
        <v>171807</v>
      </c>
      <c r="F31" s="123">
        <v>171807</v>
      </c>
      <c r="G31" s="116">
        <v>145324</v>
      </c>
      <c r="H31" s="116">
        <v>25921</v>
      </c>
      <c r="I31" s="5">
        <f t="shared" si="1"/>
        <v>171245</v>
      </c>
      <c r="K31" s="11">
        <v>164945.45800000001</v>
      </c>
      <c r="L31" s="11">
        <v>166362.65100000001</v>
      </c>
      <c r="M31" s="11">
        <v>167703.08799999999</v>
      </c>
      <c r="N31" s="11">
        <v>169011.57199999999</v>
      </c>
      <c r="O31" s="11">
        <v>170221.82500000001</v>
      </c>
      <c r="P31" s="11">
        <v>171321.81599999999</v>
      </c>
      <c r="Q31" s="119">
        <f>IFERROR(INDEX(Military!$E$9:$E$97,MATCH('Cross-border flows'!$A31,Military!$C$9:$C$97,0)),0)</f>
        <v>0</v>
      </c>
      <c r="S31" s="124">
        <f t="shared" si="3"/>
        <v>0.96321327921983135</v>
      </c>
      <c r="T31" s="124">
        <f t="shared" si="4"/>
        <v>0.9714891004116909</v>
      </c>
      <c r="U31" s="124">
        <f t="shared" si="5"/>
        <v>0.97931669829776047</v>
      </c>
      <c r="V31" s="124">
        <f t="shared" si="6"/>
        <v>0.98695770387456561</v>
      </c>
      <c r="W31" s="124">
        <f t="shared" si="7"/>
        <v>0.99402508102426357</v>
      </c>
      <c r="X31" s="124">
        <f t="shared" si="8"/>
        <v>1.0004485736809834</v>
      </c>
    </row>
    <row r="32" spans="1:24" x14ac:dyDescent="0.2">
      <c r="A32" s="61" t="s">
        <v>363</v>
      </c>
      <c r="B32" s="61" t="s">
        <v>362</v>
      </c>
      <c r="C32" s="115">
        <v>176843</v>
      </c>
      <c r="D32" s="115">
        <v>3242</v>
      </c>
      <c r="E32" s="6">
        <f t="shared" si="0"/>
        <v>180085</v>
      </c>
      <c r="F32" s="123">
        <v>180085</v>
      </c>
      <c r="G32" s="116">
        <v>176843</v>
      </c>
      <c r="H32" s="116">
        <v>9289</v>
      </c>
      <c r="I32" s="5">
        <f t="shared" si="1"/>
        <v>186132</v>
      </c>
      <c r="K32" s="11">
        <v>178418.59299999999</v>
      </c>
      <c r="L32" s="11">
        <v>179039.26699999999</v>
      </c>
      <c r="M32" s="11">
        <v>179697.04500000001</v>
      </c>
      <c r="N32" s="11">
        <v>180308.633</v>
      </c>
      <c r="O32" s="11">
        <v>180939.3</v>
      </c>
      <c r="P32" s="11">
        <v>181560.50599999999</v>
      </c>
      <c r="Q32" s="119">
        <f>IFERROR(INDEX(Military!$E$9:$E$97,MATCH('Cross-border flows'!$A32,Military!$C$9:$C$97,0)),0)</f>
        <v>0</v>
      </c>
      <c r="S32" s="124">
        <f t="shared" si="3"/>
        <v>0.95855947929426422</v>
      </c>
      <c r="T32" s="124">
        <f t="shared" si="4"/>
        <v>0.96189406979992687</v>
      </c>
      <c r="U32" s="124">
        <f t="shared" si="5"/>
        <v>0.96542800270775586</v>
      </c>
      <c r="V32" s="124">
        <f t="shared" si="6"/>
        <v>0.968713778393828</v>
      </c>
      <c r="W32" s="124">
        <f t="shared" si="7"/>
        <v>0.97210205660498994</v>
      </c>
      <c r="X32" s="124">
        <f t="shared" si="8"/>
        <v>0.97543950529731582</v>
      </c>
    </row>
    <row r="33" spans="1:24" x14ac:dyDescent="0.2">
      <c r="A33" s="61" t="s">
        <v>361</v>
      </c>
      <c r="B33" s="61" t="s">
        <v>360</v>
      </c>
      <c r="C33" s="115">
        <v>148444</v>
      </c>
      <c r="D33" s="115">
        <v>6395</v>
      </c>
      <c r="E33" s="6">
        <f t="shared" si="0"/>
        <v>154839</v>
      </c>
      <c r="F33" s="123">
        <v>154839</v>
      </c>
      <c r="G33" s="116">
        <v>148444</v>
      </c>
      <c r="H33" s="116">
        <v>18468</v>
      </c>
      <c r="I33" s="5">
        <f t="shared" si="1"/>
        <v>166912</v>
      </c>
      <c r="K33" s="11">
        <v>159216.179</v>
      </c>
      <c r="L33" s="11">
        <v>159236.307</v>
      </c>
      <c r="M33" s="11">
        <v>159295.21100000001</v>
      </c>
      <c r="N33" s="11">
        <v>159383.66500000001</v>
      </c>
      <c r="O33" s="11">
        <v>159471.39300000001</v>
      </c>
      <c r="P33" s="11">
        <v>159557.272</v>
      </c>
      <c r="Q33" s="119">
        <f>IFERROR(INDEX(Military!$E$9:$E$97,MATCH('Cross-border flows'!$A33,Military!$C$9:$C$97,0)),0)</f>
        <v>0</v>
      </c>
      <c r="S33" s="124">
        <f t="shared" si="3"/>
        <v>0.95389294358703991</v>
      </c>
      <c r="T33" s="124">
        <f t="shared" si="4"/>
        <v>0.9540135340778374</v>
      </c>
      <c r="U33" s="124">
        <f t="shared" si="5"/>
        <v>0.95436643860237735</v>
      </c>
      <c r="V33" s="124">
        <f t="shared" si="6"/>
        <v>0.95489638252492337</v>
      </c>
      <c r="W33" s="124">
        <f t="shared" si="7"/>
        <v>0.95542197685007679</v>
      </c>
      <c r="X33" s="124">
        <f t="shared" si="8"/>
        <v>0.95593649348159504</v>
      </c>
    </row>
    <row r="34" spans="1:24" x14ac:dyDescent="0.2">
      <c r="A34" s="61" t="s">
        <v>359</v>
      </c>
      <c r="B34" s="61" t="s">
        <v>358</v>
      </c>
      <c r="C34" s="115">
        <v>119354</v>
      </c>
      <c r="D34" s="115">
        <v>4513</v>
      </c>
      <c r="E34" s="6">
        <f t="shared" si="0"/>
        <v>123867</v>
      </c>
      <c r="F34" s="123">
        <v>123867</v>
      </c>
      <c r="G34" s="116">
        <v>119354</v>
      </c>
      <c r="H34" s="116">
        <v>481</v>
      </c>
      <c r="I34" s="5">
        <f t="shared" si="1"/>
        <v>119835</v>
      </c>
      <c r="K34" s="11">
        <v>114579.803</v>
      </c>
      <c r="L34" s="11">
        <v>114776.08199999999</v>
      </c>
      <c r="M34" s="11">
        <v>114970.321</v>
      </c>
      <c r="N34" s="11">
        <v>115195.183</v>
      </c>
      <c r="O34" s="11">
        <v>115458.00199999999</v>
      </c>
      <c r="P34" s="11">
        <v>115756.36</v>
      </c>
      <c r="Q34" s="119">
        <f>IFERROR(INDEX(Military!$E$9:$E$97,MATCH('Cross-border flows'!$A34,Military!$C$9:$C$97,0)),0)</f>
        <v>0</v>
      </c>
      <c r="S34" s="124">
        <f t="shared" si="3"/>
        <v>0.95614639295698256</v>
      </c>
      <c r="T34" s="124">
        <f t="shared" si="4"/>
        <v>0.95778430341719856</v>
      </c>
      <c r="U34" s="124">
        <f t="shared" si="5"/>
        <v>0.95940519047022987</v>
      </c>
      <c r="V34" s="124">
        <f t="shared" si="6"/>
        <v>0.9612816205616056</v>
      </c>
      <c r="W34" s="124">
        <f t="shared" si="7"/>
        <v>0.96347479450911666</v>
      </c>
      <c r="X34" s="124">
        <f t="shared" si="8"/>
        <v>0.96596453456836484</v>
      </c>
    </row>
    <row r="35" spans="1:24" x14ac:dyDescent="0.2">
      <c r="A35" s="61" t="s">
        <v>357</v>
      </c>
      <c r="B35" s="61" t="s">
        <v>356</v>
      </c>
      <c r="C35" s="115">
        <v>291235</v>
      </c>
      <c r="D35" s="115">
        <v>14904</v>
      </c>
      <c r="E35" s="6">
        <f t="shared" si="0"/>
        <v>306139</v>
      </c>
      <c r="F35" s="123">
        <v>306139</v>
      </c>
      <c r="G35" s="116">
        <v>291235</v>
      </c>
      <c r="H35" s="116">
        <v>11128</v>
      </c>
      <c r="I35" s="5">
        <f t="shared" si="1"/>
        <v>302363</v>
      </c>
      <c r="K35" s="11">
        <v>287357.27899999998</v>
      </c>
      <c r="L35" s="11">
        <v>288696.53399999999</v>
      </c>
      <c r="M35" s="11">
        <v>290064.89500000002</v>
      </c>
      <c r="N35" s="11">
        <v>291485.80599999998</v>
      </c>
      <c r="O35" s="11">
        <v>292906.603</v>
      </c>
      <c r="P35" s="11">
        <v>294364.26699999999</v>
      </c>
      <c r="Q35" s="119">
        <f>IFERROR(INDEX(Military!$E$9:$E$97,MATCH('Cross-border flows'!$A35,Military!$C$9:$C$97,0)),0)</f>
        <v>0</v>
      </c>
      <c r="S35" s="124">
        <f t="shared" si="3"/>
        <v>0.9503718345167893</v>
      </c>
      <c r="T35" s="124">
        <f t="shared" si="4"/>
        <v>0.9548011297678618</v>
      </c>
      <c r="U35" s="124">
        <f t="shared" si="5"/>
        <v>0.95932668679699573</v>
      </c>
      <c r="V35" s="124">
        <f t="shared" si="6"/>
        <v>0.96402604154608862</v>
      </c>
      <c r="W35" s="124">
        <f t="shared" si="7"/>
        <v>0.96872501926492327</v>
      </c>
      <c r="X35" s="124">
        <f t="shared" si="8"/>
        <v>0.97354592658493266</v>
      </c>
    </row>
    <row r="36" spans="1:24" x14ac:dyDescent="0.2">
      <c r="A36" s="61" t="s">
        <v>355</v>
      </c>
      <c r="B36" s="61" t="s">
        <v>354</v>
      </c>
      <c r="C36" s="115">
        <v>177836</v>
      </c>
      <c r="D36" s="115">
        <v>17553</v>
      </c>
      <c r="E36" s="6">
        <f t="shared" si="0"/>
        <v>195389</v>
      </c>
      <c r="F36" s="123">
        <v>195389</v>
      </c>
      <c r="G36" s="116">
        <v>177836</v>
      </c>
      <c r="H36" s="116">
        <v>6756</v>
      </c>
      <c r="I36" s="5">
        <f t="shared" si="1"/>
        <v>184592</v>
      </c>
      <c r="K36" s="11">
        <v>178018.55499999999</v>
      </c>
      <c r="L36" s="11">
        <v>178762.23</v>
      </c>
      <c r="M36" s="11">
        <v>179511.74600000001</v>
      </c>
      <c r="N36" s="11">
        <v>180249.79199999999</v>
      </c>
      <c r="O36" s="11">
        <v>180994.78899999999</v>
      </c>
      <c r="P36" s="11">
        <v>181742.62100000001</v>
      </c>
      <c r="Q36" s="119">
        <f>IFERROR(INDEX(Military!$E$9:$E$97,MATCH('Cross-border flows'!$A36,Military!$C$9:$C$97,0)),0)</f>
        <v>0</v>
      </c>
      <c r="S36" s="124">
        <f t="shared" si="3"/>
        <v>0.96438932889832707</v>
      </c>
      <c r="T36" s="124">
        <f t="shared" si="4"/>
        <v>0.9684180787899801</v>
      </c>
      <c r="U36" s="124">
        <f t="shared" si="5"/>
        <v>0.97247847143971577</v>
      </c>
      <c r="V36" s="124">
        <f t="shared" si="6"/>
        <v>0.97647672705209321</v>
      </c>
      <c r="W36" s="124">
        <f t="shared" si="7"/>
        <v>0.98051263868423333</v>
      </c>
      <c r="X36" s="124">
        <f t="shared" si="8"/>
        <v>0.98456390851174491</v>
      </c>
    </row>
    <row r="37" spans="1:24" x14ac:dyDescent="0.2">
      <c r="A37" s="61" t="s">
        <v>353</v>
      </c>
      <c r="B37" s="61" t="s">
        <v>352</v>
      </c>
      <c r="C37" s="115">
        <v>241671</v>
      </c>
      <c r="D37" s="115">
        <v>2157</v>
      </c>
      <c r="E37" s="6">
        <f t="shared" si="0"/>
        <v>243828</v>
      </c>
      <c r="F37" s="123">
        <v>243828</v>
      </c>
      <c r="G37" s="116">
        <v>241671</v>
      </c>
      <c r="H37" s="116">
        <v>28098</v>
      </c>
      <c r="I37" s="5">
        <f t="shared" si="1"/>
        <v>269769</v>
      </c>
      <c r="K37" s="11">
        <v>257423.568</v>
      </c>
      <c r="L37" s="11">
        <v>258907.20499999999</v>
      </c>
      <c r="M37" s="11">
        <v>260389.36900000001</v>
      </c>
      <c r="N37" s="11">
        <v>261886.50399999999</v>
      </c>
      <c r="O37" s="11">
        <v>263412.91399999999</v>
      </c>
      <c r="P37" s="11">
        <v>264911.16899999999</v>
      </c>
      <c r="Q37" s="119">
        <f>IFERROR(INDEX(Military!$E$9:$E$97,MATCH('Cross-border flows'!$A37,Military!$C$9:$C$97,0)),0)</f>
        <v>0</v>
      </c>
      <c r="S37" s="124">
        <f t="shared" si="3"/>
        <v>0.95423702501028662</v>
      </c>
      <c r="T37" s="124">
        <f t="shared" si="4"/>
        <v>0.95973668212433594</v>
      </c>
      <c r="U37" s="124">
        <f t="shared" si="5"/>
        <v>0.96523087901130233</v>
      </c>
      <c r="V37" s="124">
        <f t="shared" si="6"/>
        <v>0.97078057152600927</v>
      </c>
      <c r="W37" s="124">
        <f t="shared" si="7"/>
        <v>0.97643878281047858</v>
      </c>
      <c r="X37" s="124">
        <f t="shared" si="8"/>
        <v>0.98199262702534384</v>
      </c>
    </row>
    <row r="38" spans="1:24" x14ac:dyDescent="0.2">
      <c r="A38" s="61" t="s">
        <v>351</v>
      </c>
      <c r="B38" s="61" t="s">
        <v>350</v>
      </c>
      <c r="C38" s="115">
        <v>227531</v>
      </c>
      <c r="D38" s="115">
        <v>11392</v>
      </c>
      <c r="E38" s="6">
        <f t="shared" si="0"/>
        <v>238923</v>
      </c>
      <c r="F38" s="123">
        <v>238924</v>
      </c>
      <c r="G38" s="116">
        <v>227531</v>
      </c>
      <c r="H38" s="116">
        <v>16832</v>
      </c>
      <c r="I38" s="5">
        <f t="shared" si="1"/>
        <v>244363</v>
      </c>
      <c r="K38" s="11">
        <v>232920.14300000001</v>
      </c>
      <c r="L38" s="11">
        <v>234567.48699999999</v>
      </c>
      <c r="M38" s="11">
        <v>236201.633</v>
      </c>
      <c r="N38" s="11">
        <v>237876.44500000001</v>
      </c>
      <c r="O38" s="11">
        <v>239541.75200000001</v>
      </c>
      <c r="P38" s="11">
        <v>241240.098</v>
      </c>
      <c r="Q38" s="119">
        <f>IFERROR(INDEX(Military!$E$9:$E$97,MATCH('Cross-border flows'!$A38,Military!$C$9:$C$97,0)),0)</f>
        <v>0</v>
      </c>
      <c r="S38" s="124">
        <f t="shared" si="3"/>
        <v>0.95317271027119499</v>
      </c>
      <c r="T38" s="124">
        <f t="shared" si="4"/>
        <v>0.95991409092211177</v>
      </c>
      <c r="U38" s="124">
        <f t="shared" si="5"/>
        <v>0.96660146175975903</v>
      </c>
      <c r="V38" s="124">
        <f t="shared" si="6"/>
        <v>0.9734552489534013</v>
      </c>
      <c r="W38" s="124">
        <f t="shared" si="7"/>
        <v>0.98027013909634442</v>
      </c>
      <c r="X38" s="124">
        <f t="shared" si="8"/>
        <v>0.98722023383245416</v>
      </c>
    </row>
    <row r="39" spans="1:24" x14ac:dyDescent="0.2">
      <c r="A39" s="61" t="s">
        <v>349</v>
      </c>
      <c r="B39" s="61" t="s">
        <v>348</v>
      </c>
      <c r="C39" s="115">
        <v>102085</v>
      </c>
      <c r="D39" s="115">
        <v>1651</v>
      </c>
      <c r="E39" s="6">
        <f t="shared" si="0"/>
        <v>103736</v>
      </c>
      <c r="F39" s="123">
        <v>103736</v>
      </c>
      <c r="G39" s="116">
        <v>102085</v>
      </c>
      <c r="H39" s="116">
        <v>5779</v>
      </c>
      <c r="I39" s="5">
        <f t="shared" si="1"/>
        <v>107864</v>
      </c>
      <c r="K39" s="11">
        <v>102672.34299999999</v>
      </c>
      <c r="L39" s="11">
        <v>102853.341</v>
      </c>
      <c r="M39" s="11">
        <v>103059.242</v>
      </c>
      <c r="N39" s="11">
        <v>103257.89</v>
      </c>
      <c r="O39" s="11">
        <v>103447.58</v>
      </c>
      <c r="P39" s="11">
        <v>103649.746</v>
      </c>
      <c r="Q39" s="119">
        <f>IFERROR(INDEX(Military!$E$9:$E$97,MATCH('Cross-border flows'!$A39,Military!$C$9:$C$97,0)),0)</f>
        <v>0</v>
      </c>
      <c r="S39" s="124">
        <f t="shared" si="3"/>
        <v>0.95186849180449451</v>
      </c>
      <c r="T39" s="124">
        <f t="shared" si="4"/>
        <v>0.95354651227471632</v>
      </c>
      <c r="U39" s="124">
        <f t="shared" si="5"/>
        <v>0.95545540680857377</v>
      </c>
      <c r="V39" s="124">
        <f t="shared" si="6"/>
        <v>0.95729705925980868</v>
      </c>
      <c r="W39" s="124">
        <f t="shared" si="7"/>
        <v>0.95905566268634579</v>
      </c>
      <c r="X39" s="124">
        <f t="shared" si="8"/>
        <v>0.960929930282578</v>
      </c>
    </row>
    <row r="40" spans="1:24" x14ac:dyDescent="0.2">
      <c r="A40" s="61" t="s">
        <v>347</v>
      </c>
      <c r="B40" s="61" t="s">
        <v>346</v>
      </c>
      <c r="C40" s="115">
        <v>209523</v>
      </c>
      <c r="D40" s="115">
        <v>4938</v>
      </c>
      <c r="E40" s="6">
        <f t="shared" si="0"/>
        <v>214461</v>
      </c>
      <c r="F40" s="123">
        <v>214461</v>
      </c>
      <c r="G40" s="116">
        <v>209523</v>
      </c>
      <c r="H40" s="116">
        <v>6723</v>
      </c>
      <c r="I40" s="5">
        <f t="shared" si="1"/>
        <v>216246</v>
      </c>
      <c r="K40" s="11">
        <v>208141.073</v>
      </c>
      <c r="L40" s="11">
        <v>209732.31200000001</v>
      </c>
      <c r="M40" s="11">
        <v>211305.74900000001</v>
      </c>
      <c r="N40" s="11">
        <v>212873.22</v>
      </c>
      <c r="O40" s="11">
        <v>214429.38699999999</v>
      </c>
      <c r="P40" s="11">
        <v>215984.68100000001</v>
      </c>
      <c r="Q40" s="119">
        <f>IFERROR(INDEX(Military!$E$9:$E$97,MATCH('Cross-border flows'!$A40,Military!$C$9:$C$97,0)),0)</f>
        <v>0</v>
      </c>
      <c r="S40" s="124">
        <f t="shared" si="3"/>
        <v>0.96251987551214824</v>
      </c>
      <c r="T40" s="124">
        <f t="shared" si="4"/>
        <v>0.9698783422583539</v>
      </c>
      <c r="U40" s="124">
        <f t="shared" si="5"/>
        <v>0.97715448609454048</v>
      </c>
      <c r="V40" s="124">
        <f t="shared" si="6"/>
        <v>0.98440304098110487</v>
      </c>
      <c r="W40" s="124">
        <f t="shared" si="7"/>
        <v>0.99159932206838497</v>
      </c>
      <c r="X40" s="124">
        <f t="shared" si="8"/>
        <v>0.99879156608677155</v>
      </c>
    </row>
    <row r="41" spans="1:24" x14ac:dyDescent="0.2">
      <c r="A41" s="61" t="s">
        <v>345</v>
      </c>
      <c r="B41" s="61" t="s">
        <v>344</v>
      </c>
      <c r="C41" s="115">
        <v>242501</v>
      </c>
      <c r="D41" s="115">
        <v>16849</v>
      </c>
      <c r="E41" s="6">
        <f t="shared" si="0"/>
        <v>259350</v>
      </c>
      <c r="F41" s="123">
        <v>259350</v>
      </c>
      <c r="G41" s="116">
        <v>242501</v>
      </c>
      <c r="H41" s="116">
        <v>3207</v>
      </c>
      <c r="I41" s="5">
        <f t="shared" si="1"/>
        <v>245708</v>
      </c>
      <c r="K41" s="11">
        <v>229711.54300000001</v>
      </c>
      <c r="L41" s="11">
        <v>230375.95699999999</v>
      </c>
      <c r="M41" s="11">
        <v>230961.91200000001</v>
      </c>
      <c r="N41" s="11">
        <v>231596.32699999999</v>
      </c>
      <c r="O41" s="11">
        <v>232228.92600000001</v>
      </c>
      <c r="P41" s="11">
        <v>232836.745</v>
      </c>
      <c r="Q41" s="119">
        <f>IFERROR(INDEX(Military!$E$9:$E$97,MATCH('Cross-border flows'!$A41,Military!$C$9:$C$97,0)),0)</f>
        <v>740</v>
      </c>
      <c r="S41" s="124">
        <f t="shared" si="3"/>
        <v>0.93188476972666745</v>
      </c>
      <c r="T41" s="124">
        <f t="shared" si="4"/>
        <v>0.93458884936591402</v>
      </c>
      <c r="U41" s="124">
        <f t="shared" si="5"/>
        <v>0.93697361095283838</v>
      </c>
      <c r="V41" s="124">
        <f t="shared" si="6"/>
        <v>0.93955559851531079</v>
      </c>
      <c r="W41" s="124">
        <f t="shared" si="7"/>
        <v>0.9421301951910398</v>
      </c>
      <c r="X41" s="124">
        <f t="shared" si="8"/>
        <v>0.94460394044963936</v>
      </c>
    </row>
    <row r="42" spans="1:24" x14ac:dyDescent="0.2">
      <c r="A42" s="61" t="s">
        <v>343</v>
      </c>
      <c r="B42" s="61" t="s">
        <v>342</v>
      </c>
      <c r="C42" s="115">
        <v>107189</v>
      </c>
      <c r="D42" s="115">
        <v>4709</v>
      </c>
      <c r="E42" s="6">
        <f t="shared" si="0"/>
        <v>111898</v>
      </c>
      <c r="F42" s="123">
        <v>111898</v>
      </c>
      <c r="G42" s="116">
        <v>107189</v>
      </c>
      <c r="H42" s="116">
        <v>8729</v>
      </c>
      <c r="I42" s="5">
        <f t="shared" si="1"/>
        <v>115918</v>
      </c>
      <c r="K42" s="11">
        <v>111033.258</v>
      </c>
      <c r="L42" s="11">
        <v>111120.89599999999</v>
      </c>
      <c r="M42" s="11">
        <v>111194.568</v>
      </c>
      <c r="N42" s="11">
        <v>111266.183</v>
      </c>
      <c r="O42" s="11">
        <v>111319.9</v>
      </c>
      <c r="P42" s="11">
        <v>111373.205</v>
      </c>
      <c r="Q42" s="119">
        <f>IFERROR(INDEX(Military!$E$9:$E$97,MATCH('Cross-border flows'!$A42,Military!$C$9:$C$97,0)),0)</f>
        <v>0</v>
      </c>
      <c r="S42" s="124">
        <f t="shared" si="3"/>
        <v>0.9578603668110216</v>
      </c>
      <c r="T42" s="124">
        <f t="shared" si="4"/>
        <v>0.95861640124915881</v>
      </c>
      <c r="U42" s="124">
        <f t="shared" si="5"/>
        <v>0.95925195396745977</v>
      </c>
      <c r="V42" s="124">
        <f t="shared" si="6"/>
        <v>0.95986976138304669</v>
      </c>
      <c r="W42" s="124">
        <f t="shared" si="7"/>
        <v>0.96033316654876721</v>
      </c>
      <c r="X42" s="124">
        <f t="shared" si="8"/>
        <v>0.96079301747787227</v>
      </c>
    </row>
    <row r="43" spans="1:24" x14ac:dyDescent="0.2">
      <c r="A43" s="61" t="s">
        <v>341</v>
      </c>
      <c r="B43" s="61" t="s">
        <v>340</v>
      </c>
      <c r="C43" s="115">
        <v>312696</v>
      </c>
      <c r="D43" s="115">
        <v>10814</v>
      </c>
      <c r="E43" s="6">
        <f t="shared" si="0"/>
        <v>323510</v>
      </c>
      <c r="F43" s="123">
        <v>323510</v>
      </c>
      <c r="G43" s="116">
        <v>312696</v>
      </c>
      <c r="H43" s="116">
        <v>14615</v>
      </c>
      <c r="I43" s="5">
        <f t="shared" si="1"/>
        <v>327311</v>
      </c>
      <c r="K43" s="11">
        <v>323596.84000000003</v>
      </c>
      <c r="L43" s="11">
        <v>325389.56699999998</v>
      </c>
      <c r="M43" s="11">
        <v>327206.53000000003</v>
      </c>
      <c r="N43" s="11">
        <v>329048.304</v>
      </c>
      <c r="O43" s="11">
        <v>330881.8</v>
      </c>
      <c r="P43" s="11">
        <v>332692.91100000002</v>
      </c>
      <c r="Q43" s="119">
        <f>IFERROR(INDEX(Military!$E$9:$E$97,MATCH('Cross-border flows'!$A43,Military!$C$9:$C$97,0)),0)</f>
        <v>0</v>
      </c>
      <c r="S43" s="124">
        <f t="shared" si="3"/>
        <v>0.98865250480429934</v>
      </c>
      <c r="T43" s="124">
        <f t="shared" si="4"/>
        <v>0.99412964122806746</v>
      </c>
      <c r="U43" s="124">
        <f t="shared" si="5"/>
        <v>0.99968082343703701</v>
      </c>
      <c r="V43" s="124">
        <f t="shared" si="6"/>
        <v>1.0053078081702111</v>
      </c>
      <c r="W43" s="124">
        <f t="shared" si="7"/>
        <v>1.0109095019721304</v>
      </c>
      <c r="X43" s="124">
        <f t="shared" si="8"/>
        <v>1.016442805160841</v>
      </c>
    </row>
    <row r="44" spans="1:24" x14ac:dyDescent="0.2">
      <c r="A44" s="61" t="s">
        <v>339</v>
      </c>
      <c r="B44" s="61" t="s">
        <v>338</v>
      </c>
      <c r="C44" s="115">
        <v>146301</v>
      </c>
      <c r="D44" s="115">
        <v>4583</v>
      </c>
      <c r="E44" s="6">
        <f t="shared" si="0"/>
        <v>150884</v>
      </c>
      <c r="F44" s="123">
        <v>150884</v>
      </c>
      <c r="G44" s="116">
        <v>146301</v>
      </c>
      <c r="H44" s="116">
        <v>26431</v>
      </c>
      <c r="I44" s="5">
        <f t="shared" si="1"/>
        <v>172732</v>
      </c>
      <c r="K44" s="11">
        <v>166403.36600000001</v>
      </c>
      <c r="L44" s="11">
        <v>166993.73300000001</v>
      </c>
      <c r="M44" s="11">
        <v>167578.17600000001</v>
      </c>
      <c r="N44" s="11">
        <v>168197.26300000001</v>
      </c>
      <c r="O44" s="11">
        <v>168847.2</v>
      </c>
      <c r="P44" s="11">
        <v>169518.91699999999</v>
      </c>
      <c r="Q44" s="119">
        <f>IFERROR(INDEX(Military!$E$9:$E$97,MATCH('Cross-border flows'!$A44,Military!$C$9:$C$97,0)),0)</f>
        <v>750</v>
      </c>
      <c r="S44" s="124">
        <f t="shared" si="3"/>
        <v>0.95901955630688007</v>
      </c>
      <c r="T44" s="124">
        <f t="shared" si="4"/>
        <v>0.96243737697705123</v>
      </c>
      <c r="U44" s="124">
        <f t="shared" si="5"/>
        <v>0.9658209017437418</v>
      </c>
      <c r="V44" s="124">
        <f t="shared" si="6"/>
        <v>0.96940499154759974</v>
      </c>
      <c r="W44" s="124">
        <f t="shared" si="7"/>
        <v>0.97316768172660539</v>
      </c>
      <c r="X44" s="124">
        <f t="shared" si="8"/>
        <v>0.97705646319153361</v>
      </c>
    </row>
    <row r="45" spans="1:24" x14ac:dyDescent="0.2">
      <c r="A45" s="61" t="s">
        <v>337</v>
      </c>
      <c r="B45" s="61" t="s">
        <v>814</v>
      </c>
      <c r="C45" s="115">
        <v>156407</v>
      </c>
      <c r="D45" s="115">
        <v>1703</v>
      </c>
      <c r="E45" s="6">
        <f t="shared" si="0"/>
        <v>158110</v>
      </c>
      <c r="F45" s="123">
        <v>158110</v>
      </c>
      <c r="G45" s="116">
        <v>156407</v>
      </c>
      <c r="H45" s="116">
        <v>9558</v>
      </c>
      <c r="I45" s="5">
        <f t="shared" si="1"/>
        <v>165965</v>
      </c>
      <c r="K45" s="11">
        <v>160612.70000000001</v>
      </c>
      <c r="L45" s="11">
        <v>161559.11300000001</v>
      </c>
      <c r="M45" s="11">
        <v>162474.85699999999</v>
      </c>
      <c r="N45" s="11">
        <v>163385.12899999999</v>
      </c>
      <c r="O45" s="11">
        <v>164314.23699999999</v>
      </c>
      <c r="P45" s="11">
        <v>165287.014</v>
      </c>
      <c r="Q45" s="119">
        <f>IFERROR(INDEX(Military!$E$9:$E$97,MATCH('Cross-border flows'!$A45,Military!$C$9:$C$97,0)),0)</f>
        <v>0</v>
      </c>
      <c r="S45" s="124">
        <f t="shared" si="3"/>
        <v>0.9677504293073842</v>
      </c>
      <c r="T45" s="124">
        <f t="shared" si="4"/>
        <v>0.97345291477118678</v>
      </c>
      <c r="U45" s="124">
        <f t="shared" si="5"/>
        <v>0.97897060826077786</v>
      </c>
      <c r="V45" s="124">
        <f t="shared" si="6"/>
        <v>0.98445533094327109</v>
      </c>
      <c r="W45" s="124">
        <f t="shared" si="7"/>
        <v>0.99005354743470009</v>
      </c>
      <c r="X45" s="124">
        <f t="shared" si="8"/>
        <v>0.99591488566866504</v>
      </c>
    </row>
    <row r="46" spans="1:24" x14ac:dyDescent="0.2">
      <c r="A46" s="61" t="s">
        <v>336</v>
      </c>
      <c r="B46" s="61" t="s">
        <v>335</v>
      </c>
      <c r="C46" s="115">
        <v>241219</v>
      </c>
      <c r="D46" s="115">
        <v>14341</v>
      </c>
      <c r="E46" s="6">
        <f t="shared" si="0"/>
        <v>255560</v>
      </c>
      <c r="F46" s="123">
        <v>255560</v>
      </c>
      <c r="G46" s="116">
        <v>241219</v>
      </c>
      <c r="H46" s="116">
        <v>4435</v>
      </c>
      <c r="I46" s="5">
        <f t="shared" si="1"/>
        <v>245654</v>
      </c>
      <c r="K46" s="11">
        <v>237865.864</v>
      </c>
      <c r="L46" s="11">
        <v>239391.98300000001</v>
      </c>
      <c r="M46" s="11">
        <v>240905.891</v>
      </c>
      <c r="N46" s="11">
        <v>242411.3</v>
      </c>
      <c r="O46" s="11">
        <v>243924.32800000001</v>
      </c>
      <c r="P46" s="11">
        <v>245427.98199999999</v>
      </c>
      <c r="Q46" s="119">
        <f>IFERROR(INDEX(Military!$E$9:$E$97,MATCH('Cross-border flows'!$A46,Military!$C$9:$C$97,0)),0)</f>
        <v>0</v>
      </c>
      <c r="S46" s="124">
        <f t="shared" si="3"/>
        <v>0.96829631921320236</v>
      </c>
      <c r="T46" s="124">
        <f t="shared" si="4"/>
        <v>0.97450879285499115</v>
      </c>
      <c r="U46" s="124">
        <f t="shared" si="5"/>
        <v>0.98067155837071651</v>
      </c>
      <c r="V46" s="124">
        <f t="shared" si="6"/>
        <v>0.9867997264445113</v>
      </c>
      <c r="W46" s="124">
        <f t="shared" si="7"/>
        <v>0.99295890968598111</v>
      </c>
      <c r="X46" s="124">
        <f t="shared" si="8"/>
        <v>0.99907993356509561</v>
      </c>
    </row>
    <row r="47" spans="1:24" x14ac:dyDescent="0.2">
      <c r="A47" s="61" t="s">
        <v>334</v>
      </c>
      <c r="B47" s="61" t="s">
        <v>333</v>
      </c>
      <c r="C47" s="115">
        <v>110409</v>
      </c>
      <c r="D47" s="115">
        <v>3824</v>
      </c>
      <c r="E47" s="6">
        <f t="shared" si="0"/>
        <v>114233</v>
      </c>
      <c r="F47" s="123">
        <v>114233</v>
      </c>
      <c r="G47" s="116">
        <v>110409</v>
      </c>
      <c r="H47" s="116">
        <v>7547</v>
      </c>
      <c r="I47" s="5">
        <f t="shared" si="1"/>
        <v>117956</v>
      </c>
      <c r="K47" s="11">
        <v>114295.841</v>
      </c>
      <c r="L47" s="11">
        <v>114747.643</v>
      </c>
      <c r="M47" s="11">
        <v>115201.493</v>
      </c>
      <c r="N47" s="11">
        <v>115663.058</v>
      </c>
      <c r="O47" s="11">
        <v>116141.088</v>
      </c>
      <c r="P47" s="11">
        <v>116638.571</v>
      </c>
      <c r="Q47" s="119">
        <f>IFERROR(INDEX(Military!$E$9:$E$97,MATCH('Cross-border flows'!$A47,Military!$C$9:$C$97,0)),0)</f>
        <v>0</v>
      </c>
      <c r="S47" s="124">
        <f t="shared" si="3"/>
        <v>0.96897013293092338</v>
      </c>
      <c r="T47" s="124">
        <f t="shared" si="4"/>
        <v>0.9728003916714707</v>
      </c>
      <c r="U47" s="124">
        <f t="shared" si="5"/>
        <v>0.97664801281833902</v>
      </c>
      <c r="V47" s="124">
        <f t="shared" si="6"/>
        <v>0.9805610397097223</v>
      </c>
      <c r="W47" s="124">
        <f t="shared" si="7"/>
        <v>0.98461365254840794</v>
      </c>
      <c r="X47" s="124">
        <f t="shared" si="8"/>
        <v>0.98883118281393056</v>
      </c>
    </row>
    <row r="48" spans="1:24" x14ac:dyDescent="0.2">
      <c r="A48" s="61" t="s">
        <v>332</v>
      </c>
      <c r="B48" s="61" t="s">
        <v>331</v>
      </c>
      <c r="C48" s="115">
        <v>296455</v>
      </c>
      <c r="D48" s="115">
        <v>43010</v>
      </c>
      <c r="E48" s="6">
        <f t="shared" si="0"/>
        <v>339465</v>
      </c>
      <c r="F48" s="123">
        <v>339465</v>
      </c>
      <c r="G48" s="116">
        <v>296455</v>
      </c>
      <c r="H48" s="116">
        <v>61886</v>
      </c>
      <c r="I48" s="5">
        <f t="shared" si="1"/>
        <v>358341</v>
      </c>
      <c r="K48" s="11">
        <v>339869.35499999998</v>
      </c>
      <c r="L48" s="11">
        <v>342087.51199999999</v>
      </c>
      <c r="M48" s="11">
        <v>344259.45799999998</v>
      </c>
      <c r="N48" s="11">
        <v>346411.79200000002</v>
      </c>
      <c r="O48" s="11">
        <v>348521.47100000002</v>
      </c>
      <c r="P48" s="11">
        <v>350582.71899999998</v>
      </c>
      <c r="Q48" s="119">
        <f>IFERROR(INDEX(Military!$E$9:$E$97,MATCH('Cross-border flows'!$A48,Military!$C$9:$C$97,0)),0)</f>
        <v>0</v>
      </c>
      <c r="S48" s="124">
        <f t="shared" si="3"/>
        <v>0.94845232613627795</v>
      </c>
      <c r="T48" s="124">
        <f t="shared" si="4"/>
        <v>0.95464239927889916</v>
      </c>
      <c r="U48" s="124">
        <f t="shared" si="5"/>
        <v>0.96070351425039269</v>
      </c>
      <c r="V48" s="124">
        <f t="shared" si="6"/>
        <v>0.96670989923006301</v>
      </c>
      <c r="W48" s="124">
        <f t="shared" si="7"/>
        <v>0.97259724954721904</v>
      </c>
      <c r="X48" s="124">
        <f t="shared" si="8"/>
        <v>0.97834944647695909</v>
      </c>
    </row>
    <row r="49" spans="1:24" x14ac:dyDescent="0.2">
      <c r="A49" s="61" t="s">
        <v>330</v>
      </c>
      <c r="B49" s="61" t="s">
        <v>329</v>
      </c>
      <c r="C49" s="115">
        <v>214812</v>
      </c>
      <c r="D49" s="115">
        <v>3177</v>
      </c>
      <c r="E49" s="6">
        <f t="shared" si="0"/>
        <v>217989</v>
      </c>
      <c r="F49" s="123">
        <v>217989</v>
      </c>
      <c r="G49" s="116">
        <v>214812</v>
      </c>
      <c r="H49" s="116">
        <v>2779</v>
      </c>
      <c r="I49" s="5">
        <f t="shared" si="1"/>
        <v>217591</v>
      </c>
      <c r="K49" s="11">
        <v>209112.87100000001</v>
      </c>
      <c r="L49" s="11">
        <v>210447.98800000001</v>
      </c>
      <c r="M49" s="11">
        <v>211795.71400000001</v>
      </c>
      <c r="N49" s="11">
        <v>213161.264</v>
      </c>
      <c r="O49" s="11">
        <v>214510.01</v>
      </c>
      <c r="P49" s="11">
        <v>215870.91099999999</v>
      </c>
      <c r="Q49" s="119">
        <f>IFERROR(INDEX(Military!$E$9:$E$97,MATCH('Cross-border flows'!$A49,Military!$C$9:$C$97,0)),0)</f>
        <v>0</v>
      </c>
      <c r="S49" s="124">
        <f t="shared" si="3"/>
        <v>0.96103639856427892</v>
      </c>
      <c r="T49" s="124">
        <f t="shared" si="4"/>
        <v>0.96717230032492163</v>
      </c>
      <c r="U49" s="124">
        <f t="shared" si="5"/>
        <v>0.97336615025437634</v>
      </c>
      <c r="V49" s="124">
        <f t="shared" si="6"/>
        <v>0.97964191533657186</v>
      </c>
      <c r="W49" s="124">
        <f t="shared" si="7"/>
        <v>0.98584045295991107</v>
      </c>
      <c r="X49" s="124">
        <f t="shared" si="8"/>
        <v>0.99209485226870597</v>
      </c>
    </row>
    <row r="50" spans="1:24" x14ac:dyDescent="0.2">
      <c r="A50" s="61" t="s">
        <v>328</v>
      </c>
      <c r="B50" s="61" t="s">
        <v>327</v>
      </c>
      <c r="C50" s="115">
        <v>162392</v>
      </c>
      <c r="D50" s="115">
        <v>49397</v>
      </c>
      <c r="E50" s="6">
        <f t="shared" si="0"/>
        <v>211789</v>
      </c>
      <c r="F50" s="123">
        <v>211789</v>
      </c>
      <c r="G50" s="116">
        <v>162392</v>
      </c>
      <c r="H50" s="116">
        <v>57078</v>
      </c>
      <c r="I50" s="5">
        <f t="shared" si="1"/>
        <v>219470</v>
      </c>
      <c r="K50" s="11">
        <v>204051.44699999999</v>
      </c>
      <c r="L50" s="11">
        <v>205632.01500000001</v>
      </c>
      <c r="M50" s="11">
        <v>207168.05499999999</v>
      </c>
      <c r="N50" s="11">
        <v>208727.484</v>
      </c>
      <c r="O50" s="11">
        <v>210303.55300000001</v>
      </c>
      <c r="P50" s="11">
        <v>211859.32</v>
      </c>
      <c r="Q50" s="119">
        <f>IFERROR(INDEX(Military!$E$9:$E$97,MATCH('Cross-border flows'!$A50,Military!$C$9:$C$97,0)),0)</f>
        <v>0</v>
      </c>
      <c r="S50" s="124">
        <f t="shared" si="3"/>
        <v>0.92974642092313298</v>
      </c>
      <c r="T50" s="124">
        <f t="shared" si="4"/>
        <v>0.93694817059279178</v>
      </c>
      <c r="U50" s="124">
        <f t="shared" si="5"/>
        <v>0.94394703148494097</v>
      </c>
      <c r="V50" s="124">
        <f t="shared" si="6"/>
        <v>0.95105246275117328</v>
      </c>
      <c r="W50" s="124">
        <f t="shared" si="7"/>
        <v>0.95823371303595029</v>
      </c>
      <c r="X50" s="124">
        <f t="shared" si="8"/>
        <v>0.96532245865038502</v>
      </c>
    </row>
    <row r="51" spans="1:24" x14ac:dyDescent="0.2">
      <c r="A51" s="61" t="s">
        <v>326</v>
      </c>
      <c r="B51" s="61" t="s">
        <v>325</v>
      </c>
      <c r="C51" s="115">
        <v>63621</v>
      </c>
      <c r="D51" s="115">
        <v>59311</v>
      </c>
      <c r="E51" s="6">
        <f t="shared" si="0"/>
        <v>122932</v>
      </c>
      <c r="F51" s="123">
        <v>122932</v>
      </c>
      <c r="G51" s="116">
        <v>63621</v>
      </c>
      <c r="H51" s="116">
        <v>32450</v>
      </c>
      <c r="I51" s="5">
        <f t="shared" si="1"/>
        <v>96071</v>
      </c>
      <c r="K51" s="11">
        <v>83627.623000000007</v>
      </c>
      <c r="L51" s="11">
        <v>84078.373999999996</v>
      </c>
      <c r="M51" s="11">
        <v>84493.243000000002</v>
      </c>
      <c r="N51" s="11">
        <v>84936.107000000004</v>
      </c>
      <c r="O51" s="11">
        <v>85300.664999999994</v>
      </c>
      <c r="P51" s="11">
        <v>85632.364000000001</v>
      </c>
      <c r="Q51" s="119">
        <f>IFERROR(INDEX(Military!$E$9:$E$97,MATCH('Cross-border flows'!$A51,Military!$C$9:$C$97,0)),0)</f>
        <v>0</v>
      </c>
      <c r="S51" s="124">
        <f t="shared" si="3"/>
        <v>0.87047728242653877</v>
      </c>
      <c r="T51" s="124">
        <f t="shared" si="4"/>
        <v>0.87516913532699769</v>
      </c>
      <c r="U51" s="124">
        <f t="shared" si="5"/>
        <v>0.87948749362450684</v>
      </c>
      <c r="V51" s="124">
        <f t="shared" si="6"/>
        <v>0.88409725099145431</v>
      </c>
      <c r="W51" s="124">
        <f t="shared" si="7"/>
        <v>0.88789192368144387</v>
      </c>
      <c r="X51" s="124">
        <f t="shared" si="8"/>
        <v>0.89134456807985762</v>
      </c>
    </row>
    <row r="52" spans="1:24" x14ac:dyDescent="0.2">
      <c r="A52" s="61" t="s">
        <v>324</v>
      </c>
      <c r="B52" s="61" t="s">
        <v>323</v>
      </c>
      <c r="C52" s="115">
        <v>303325</v>
      </c>
      <c r="D52" s="115">
        <v>10684</v>
      </c>
      <c r="E52" s="6">
        <f t="shared" si="0"/>
        <v>314009</v>
      </c>
      <c r="F52" s="123">
        <v>314009</v>
      </c>
      <c r="G52" s="116">
        <v>303325</v>
      </c>
      <c r="H52" s="116">
        <v>6853</v>
      </c>
      <c r="I52" s="5">
        <f t="shared" si="1"/>
        <v>310178</v>
      </c>
      <c r="K52" s="11">
        <v>304186.98300000001</v>
      </c>
      <c r="L52" s="11">
        <v>304876.58500000002</v>
      </c>
      <c r="M52" s="11">
        <v>305542.75199999998</v>
      </c>
      <c r="N52" s="11">
        <v>306271.30800000002</v>
      </c>
      <c r="O52" s="11">
        <v>307011.61700000003</v>
      </c>
      <c r="P52" s="11">
        <v>307749.98300000001</v>
      </c>
      <c r="Q52" s="119">
        <f>IFERROR(INDEX(Military!$E$9:$E$97,MATCH('Cross-border flows'!$A52,Military!$C$9:$C$97,0)),0)</f>
        <v>0</v>
      </c>
      <c r="S52" s="124">
        <f t="shared" si="3"/>
        <v>0.98068522912650158</v>
      </c>
      <c r="T52" s="124">
        <f t="shared" si="4"/>
        <v>0.982908475133633</v>
      </c>
      <c r="U52" s="124">
        <f t="shared" si="5"/>
        <v>0.98505616774884097</v>
      </c>
      <c r="V52" s="124">
        <f t="shared" si="6"/>
        <v>0.98740499970984408</v>
      </c>
      <c r="W52" s="124">
        <f t="shared" si="7"/>
        <v>0.98979172281722116</v>
      </c>
      <c r="X52" s="124">
        <f t="shared" si="8"/>
        <v>0.9921721817794944</v>
      </c>
    </row>
    <row r="53" spans="1:24" x14ac:dyDescent="0.2">
      <c r="A53" s="61" t="s">
        <v>322</v>
      </c>
      <c r="B53" s="61" t="s">
        <v>321</v>
      </c>
      <c r="C53" s="115">
        <v>292733</v>
      </c>
      <c r="D53" s="115">
        <v>8696</v>
      </c>
      <c r="E53" s="6">
        <f t="shared" si="0"/>
        <v>301429</v>
      </c>
      <c r="F53" s="123">
        <v>301429</v>
      </c>
      <c r="G53" s="116">
        <v>292733</v>
      </c>
      <c r="H53" s="116">
        <v>29781</v>
      </c>
      <c r="I53" s="5">
        <f t="shared" si="1"/>
        <v>322514</v>
      </c>
      <c r="K53" s="11">
        <v>318608.18800000002</v>
      </c>
      <c r="L53" s="11">
        <v>320116.06099999999</v>
      </c>
      <c r="M53" s="11">
        <v>321600.79499999998</v>
      </c>
      <c r="N53" s="11">
        <v>323121.57500000001</v>
      </c>
      <c r="O53" s="11">
        <v>324651.79200000002</v>
      </c>
      <c r="P53" s="11">
        <v>326175.48100000003</v>
      </c>
      <c r="Q53" s="119">
        <f>IFERROR(INDEX(Military!$E$9:$E$97,MATCH('Cross-border flows'!$A53,Military!$C$9:$C$97,0)),0)</f>
        <v>570</v>
      </c>
      <c r="S53" s="124">
        <f t="shared" si="3"/>
        <v>0.98612211562908902</v>
      </c>
      <c r="T53" s="124">
        <f t="shared" si="4"/>
        <v>0.99079748786099209</v>
      </c>
      <c r="U53" s="124">
        <f t="shared" si="5"/>
        <v>0.99540111437022882</v>
      </c>
      <c r="V53" s="124">
        <f t="shared" si="6"/>
        <v>1.0001165065702575</v>
      </c>
      <c r="W53" s="124">
        <f t="shared" si="7"/>
        <v>1.0048611595155559</v>
      </c>
      <c r="X53" s="124">
        <f t="shared" si="8"/>
        <v>1.0095855714790676</v>
      </c>
    </row>
    <row r="54" spans="1:24" x14ac:dyDescent="0.2">
      <c r="A54" s="61" t="s">
        <v>320</v>
      </c>
      <c r="B54" s="61" t="s">
        <v>319</v>
      </c>
      <c r="C54" s="115">
        <v>243038</v>
      </c>
      <c r="D54" s="115">
        <v>1630</v>
      </c>
      <c r="E54" s="6">
        <f t="shared" si="0"/>
        <v>244668</v>
      </c>
      <c r="F54" s="123">
        <v>244668</v>
      </c>
      <c r="G54" s="116">
        <v>243038</v>
      </c>
      <c r="H54" s="116">
        <v>6910</v>
      </c>
      <c r="I54" s="5">
        <f t="shared" si="1"/>
        <v>249948</v>
      </c>
      <c r="K54" s="11">
        <v>243552.603</v>
      </c>
      <c r="L54" s="11">
        <v>245165.42600000001</v>
      </c>
      <c r="M54" s="11">
        <v>246750.91399999999</v>
      </c>
      <c r="N54" s="11">
        <v>248359.144</v>
      </c>
      <c r="O54" s="11">
        <v>249909.29300000001</v>
      </c>
      <c r="P54" s="11">
        <v>251451.57399999999</v>
      </c>
      <c r="Q54" s="119">
        <f>IFERROR(INDEX(Military!$E$9:$E$97,MATCH('Cross-border flows'!$A54,Military!$C$9:$C$97,0)),0)</f>
        <v>0</v>
      </c>
      <c r="S54" s="124">
        <f t="shared" si="3"/>
        <v>0.97441308992270392</v>
      </c>
      <c r="T54" s="124">
        <f t="shared" si="4"/>
        <v>0.98086572407060668</v>
      </c>
      <c r="U54" s="124">
        <f t="shared" si="5"/>
        <v>0.98720899547105789</v>
      </c>
      <c r="V54" s="124">
        <f t="shared" si="6"/>
        <v>0.99364325379678975</v>
      </c>
      <c r="W54" s="124">
        <f t="shared" si="7"/>
        <v>0.99984513978907619</v>
      </c>
      <c r="X54" s="124">
        <f t="shared" si="8"/>
        <v>1.0060155472338246</v>
      </c>
    </row>
    <row r="55" spans="1:24" x14ac:dyDescent="0.2">
      <c r="A55" s="61" t="s">
        <v>318</v>
      </c>
      <c r="B55" s="61" t="s">
        <v>317</v>
      </c>
      <c r="C55" s="115">
        <v>324563</v>
      </c>
      <c r="D55" s="115">
        <v>42202</v>
      </c>
      <c r="E55" s="6">
        <f t="shared" si="0"/>
        <v>366765</v>
      </c>
      <c r="F55" s="123">
        <v>366765</v>
      </c>
      <c r="G55" s="116">
        <v>324563</v>
      </c>
      <c r="H55" s="116">
        <v>27169</v>
      </c>
      <c r="I55" s="5">
        <f t="shared" si="1"/>
        <v>351732</v>
      </c>
      <c r="K55" s="11">
        <v>327926.74099999998</v>
      </c>
      <c r="L55" s="11">
        <v>330107.435</v>
      </c>
      <c r="M55" s="11">
        <v>332035.42700000003</v>
      </c>
      <c r="N55" s="11">
        <v>333803.79599999997</v>
      </c>
      <c r="O55" s="11">
        <v>335309.674</v>
      </c>
      <c r="P55" s="11">
        <v>336698</v>
      </c>
      <c r="Q55" s="119">
        <f>IFERROR(INDEX(Military!$E$9:$E$97,MATCH('Cross-border flows'!$A55,Military!$C$9:$C$97,0)),0)</f>
        <v>0</v>
      </c>
      <c r="S55" s="124">
        <f t="shared" si="3"/>
        <v>0.93231989412393523</v>
      </c>
      <c r="T55" s="124">
        <f t="shared" si="4"/>
        <v>0.93851976789146285</v>
      </c>
      <c r="U55" s="124">
        <f t="shared" si="5"/>
        <v>0.94400119124788195</v>
      </c>
      <c r="V55" s="124">
        <f t="shared" si="6"/>
        <v>0.94902879465047241</v>
      </c>
      <c r="W55" s="124">
        <f t="shared" si="7"/>
        <v>0.95331011679346778</v>
      </c>
      <c r="X55" s="124">
        <f t="shared" si="8"/>
        <v>0.95725722993642892</v>
      </c>
    </row>
    <row r="56" spans="1:24" x14ac:dyDescent="0.2">
      <c r="A56" s="61" t="s">
        <v>316</v>
      </c>
      <c r="B56" s="61" t="s">
        <v>315</v>
      </c>
      <c r="C56" s="115">
        <v>139935</v>
      </c>
      <c r="D56" s="115">
        <v>3603</v>
      </c>
      <c r="E56" s="6">
        <f t="shared" si="0"/>
        <v>143538</v>
      </c>
      <c r="F56" s="123">
        <v>143538</v>
      </c>
      <c r="G56" s="116">
        <v>139935</v>
      </c>
      <c r="H56" s="116">
        <v>6071</v>
      </c>
      <c r="I56" s="5">
        <f t="shared" si="1"/>
        <v>146006</v>
      </c>
      <c r="K56" s="11">
        <v>153860.11900000001</v>
      </c>
      <c r="L56" s="11">
        <v>154107.758</v>
      </c>
      <c r="M56" s="11">
        <v>154369.71400000001</v>
      </c>
      <c r="N56" s="11">
        <v>154616.24</v>
      </c>
      <c r="O56" s="11">
        <v>154892.65599999999</v>
      </c>
      <c r="P56" s="11">
        <v>155223.011</v>
      </c>
      <c r="Q56" s="119">
        <f>IFERROR(INDEX(Military!$E$9:$E$97,MATCH('Cross-border flows'!$A56,Military!$C$9:$C$97,0)),0)</f>
        <v>10760</v>
      </c>
      <c r="S56" s="124">
        <f t="shared" si="3"/>
        <v>0.98009752338944978</v>
      </c>
      <c r="T56" s="124">
        <f t="shared" si="4"/>
        <v>0.9817936112214567</v>
      </c>
      <c r="U56" s="124">
        <f t="shared" si="5"/>
        <v>0.98358775666753429</v>
      </c>
      <c r="V56" s="124">
        <f t="shared" si="6"/>
        <v>0.98527622152514271</v>
      </c>
      <c r="W56" s="124">
        <f t="shared" si="7"/>
        <v>0.98716940399709596</v>
      </c>
      <c r="X56" s="124">
        <f t="shared" si="8"/>
        <v>0.98943201649247292</v>
      </c>
    </row>
    <row r="57" spans="1:24" x14ac:dyDescent="0.2">
      <c r="A57" s="61" t="s">
        <v>314</v>
      </c>
      <c r="B57" s="61" t="s">
        <v>313</v>
      </c>
      <c r="C57" s="115">
        <v>158224</v>
      </c>
      <c r="D57" s="115">
        <v>3708</v>
      </c>
      <c r="E57" s="6">
        <f t="shared" si="0"/>
        <v>161932</v>
      </c>
      <c r="F57" s="123">
        <v>161932</v>
      </c>
      <c r="G57" s="116">
        <v>158224</v>
      </c>
      <c r="H57" s="116">
        <v>8116</v>
      </c>
      <c r="I57" s="5">
        <f t="shared" si="1"/>
        <v>166340</v>
      </c>
      <c r="K57" s="11">
        <v>159767.87299999999</v>
      </c>
      <c r="L57" s="11">
        <v>160196.43400000001</v>
      </c>
      <c r="M57" s="11">
        <v>160665.29399999999</v>
      </c>
      <c r="N57" s="11">
        <v>161172.315</v>
      </c>
      <c r="O57" s="11">
        <v>161674.68400000001</v>
      </c>
      <c r="P57" s="11">
        <v>162209.66</v>
      </c>
      <c r="Q57" s="119">
        <f>IFERROR(INDEX(Military!$E$9:$E$97,MATCH('Cross-border flows'!$A57,Military!$C$9:$C$97,0)),0)</f>
        <v>2520</v>
      </c>
      <c r="S57" s="124">
        <f t="shared" si="3"/>
        <v>0.94534010460502582</v>
      </c>
      <c r="T57" s="124">
        <f t="shared" si="4"/>
        <v>0.94791652037994478</v>
      </c>
      <c r="U57" s="124">
        <f t="shared" si="5"/>
        <v>0.95073520500180353</v>
      </c>
      <c r="V57" s="124">
        <f t="shared" si="6"/>
        <v>0.95378330527834554</v>
      </c>
      <c r="W57" s="124">
        <f t="shared" si="7"/>
        <v>0.95680343873993035</v>
      </c>
      <c r="X57" s="124">
        <f t="shared" si="8"/>
        <v>0.96001959841288931</v>
      </c>
    </row>
    <row r="58" spans="1:24" x14ac:dyDescent="0.2">
      <c r="A58" s="61" t="s">
        <v>312</v>
      </c>
      <c r="B58" s="61" t="s">
        <v>311</v>
      </c>
      <c r="C58" s="115">
        <v>263854</v>
      </c>
      <c r="D58" s="115">
        <v>27480</v>
      </c>
      <c r="E58" s="6">
        <f t="shared" si="0"/>
        <v>291334</v>
      </c>
      <c r="F58" s="123">
        <v>291334</v>
      </c>
      <c r="G58" s="116">
        <v>263854</v>
      </c>
      <c r="H58" s="116">
        <v>3934</v>
      </c>
      <c r="I58" s="5">
        <f t="shared" si="1"/>
        <v>267788</v>
      </c>
      <c r="K58" s="11">
        <v>258628.742</v>
      </c>
      <c r="L58" s="11">
        <v>259358.31599999999</v>
      </c>
      <c r="M58" s="11">
        <v>260043.24100000001</v>
      </c>
      <c r="N58" s="11">
        <v>260709.74400000001</v>
      </c>
      <c r="O58" s="11">
        <v>261320.46100000001</v>
      </c>
      <c r="P58" s="11">
        <v>261917.79399999999</v>
      </c>
      <c r="Q58" s="119">
        <f>IFERROR(INDEX(Military!$E$9:$E$97,MATCH('Cross-border flows'!$A58,Military!$C$9:$C$97,0)),0)</f>
        <v>0</v>
      </c>
      <c r="S58" s="124">
        <f t="shared" si="3"/>
        <v>0.96579660776435095</v>
      </c>
      <c r="T58" s="124">
        <f t="shared" si="4"/>
        <v>0.96852105396806421</v>
      </c>
      <c r="U58" s="124">
        <f t="shared" si="5"/>
        <v>0.97107876753252576</v>
      </c>
      <c r="V58" s="124">
        <f t="shared" si="6"/>
        <v>0.97356768787249615</v>
      </c>
      <c r="W58" s="124">
        <f t="shared" si="7"/>
        <v>0.97584828670440804</v>
      </c>
      <c r="X58" s="124">
        <f t="shared" si="8"/>
        <v>0.97807890570152511</v>
      </c>
    </row>
    <row r="59" spans="1:24" x14ac:dyDescent="0.2">
      <c r="A59" s="61" t="s">
        <v>310</v>
      </c>
      <c r="B59" s="61" t="s">
        <v>309</v>
      </c>
      <c r="C59" s="115">
        <v>228322</v>
      </c>
      <c r="D59" s="115">
        <v>44485</v>
      </c>
      <c r="E59" s="6">
        <f t="shared" si="0"/>
        <v>272807</v>
      </c>
      <c r="F59" s="123">
        <v>272807</v>
      </c>
      <c r="G59" s="116">
        <v>228322</v>
      </c>
      <c r="H59" s="116">
        <v>43393</v>
      </c>
      <c r="I59" s="5">
        <f t="shared" si="1"/>
        <v>271715</v>
      </c>
      <c r="K59" s="11">
        <v>243688.033</v>
      </c>
      <c r="L59" s="11">
        <v>245505.973</v>
      </c>
      <c r="M59" s="11">
        <v>247239.15599999999</v>
      </c>
      <c r="N59" s="11">
        <v>248950.49</v>
      </c>
      <c r="O59" s="11">
        <v>250564.77799999999</v>
      </c>
      <c r="P59" s="11">
        <v>252098.96400000001</v>
      </c>
      <c r="Q59" s="119">
        <f>IFERROR(INDEX(Military!$E$9:$E$97,MATCH('Cross-border flows'!$A59,Military!$C$9:$C$97,0)),0)</f>
        <v>0</v>
      </c>
      <c r="S59" s="124">
        <f t="shared" si="3"/>
        <v>0.89685160186224533</v>
      </c>
      <c r="T59" s="124">
        <f t="shared" si="4"/>
        <v>0.9035422151887087</v>
      </c>
      <c r="U59" s="124">
        <f t="shared" si="5"/>
        <v>0.90992089505548091</v>
      </c>
      <c r="V59" s="124">
        <f t="shared" si="6"/>
        <v>0.91621916346171539</v>
      </c>
      <c r="W59" s="124">
        <f t="shared" si="7"/>
        <v>0.92216027087205343</v>
      </c>
      <c r="X59" s="124">
        <f t="shared" si="8"/>
        <v>0.9278065767440149</v>
      </c>
    </row>
    <row r="60" spans="1:24" x14ac:dyDescent="0.2">
      <c r="A60" s="61" t="s">
        <v>308</v>
      </c>
      <c r="B60" s="61" t="s">
        <v>307</v>
      </c>
      <c r="C60" s="115">
        <v>162029</v>
      </c>
      <c r="D60" s="115">
        <v>6928</v>
      </c>
      <c r="E60" s="6">
        <f t="shared" si="0"/>
        <v>168957</v>
      </c>
      <c r="F60" s="123">
        <v>168957</v>
      </c>
      <c r="G60" s="116">
        <v>162029</v>
      </c>
      <c r="H60" s="116">
        <v>2219</v>
      </c>
      <c r="I60" s="5">
        <f t="shared" si="1"/>
        <v>164248</v>
      </c>
      <c r="K60" s="11">
        <v>159998.84599999999</v>
      </c>
      <c r="L60" s="11">
        <v>160191.78899999999</v>
      </c>
      <c r="M60" s="11">
        <v>160388.231</v>
      </c>
      <c r="N60" s="11">
        <v>160603.12899999999</v>
      </c>
      <c r="O60" s="11">
        <v>160827.196</v>
      </c>
      <c r="P60" s="11">
        <v>161056.307</v>
      </c>
      <c r="Q60" s="119">
        <f>IFERROR(INDEX(Military!$E$9:$E$97,MATCH('Cross-border flows'!$A60,Military!$C$9:$C$97,0)),0)</f>
        <v>0</v>
      </c>
      <c r="S60" s="124">
        <f t="shared" si="3"/>
        <v>0.97412964541425151</v>
      </c>
      <c r="T60" s="124">
        <f t="shared" si="4"/>
        <v>0.97530435073790844</v>
      </c>
      <c r="U60" s="124">
        <f t="shared" si="5"/>
        <v>0.97650035921289757</v>
      </c>
      <c r="V60" s="124">
        <f t="shared" si="6"/>
        <v>0.97780873435292959</v>
      </c>
      <c r="W60" s="124">
        <f t="shared" si="7"/>
        <v>0.97917293361258584</v>
      </c>
      <c r="X60" s="124">
        <f t="shared" si="8"/>
        <v>0.98056784253080709</v>
      </c>
    </row>
    <row r="61" spans="1:24" x14ac:dyDescent="0.2">
      <c r="A61" s="61" t="s">
        <v>306</v>
      </c>
      <c r="B61" s="61" t="s">
        <v>305</v>
      </c>
      <c r="C61" s="115">
        <v>187583</v>
      </c>
      <c r="D61" s="115">
        <v>2464</v>
      </c>
      <c r="E61" s="6">
        <f t="shared" si="0"/>
        <v>190047</v>
      </c>
      <c r="F61" s="123">
        <v>190047</v>
      </c>
      <c r="G61" s="116">
        <v>187583</v>
      </c>
      <c r="H61" s="116">
        <v>6537</v>
      </c>
      <c r="I61" s="5">
        <f t="shared" si="1"/>
        <v>194120</v>
      </c>
      <c r="K61" s="11">
        <v>190283.56200000001</v>
      </c>
      <c r="L61" s="11">
        <v>191622.24900000001</v>
      </c>
      <c r="M61" s="11">
        <v>192885.29399999999</v>
      </c>
      <c r="N61" s="11">
        <v>194152.83100000001</v>
      </c>
      <c r="O61" s="11">
        <v>195418.35399999999</v>
      </c>
      <c r="P61" s="11">
        <v>196645.92800000001</v>
      </c>
      <c r="Q61" s="119">
        <f>IFERROR(INDEX(Military!$E$9:$E$97,MATCH('Cross-border flows'!$A61,Military!$C$9:$C$97,0)),0)</f>
        <v>0</v>
      </c>
      <c r="S61" s="124">
        <f t="shared" si="3"/>
        <v>0.98023677106944163</v>
      </c>
      <c r="T61" s="124">
        <f t="shared" si="4"/>
        <v>0.98713295384298383</v>
      </c>
      <c r="U61" s="124">
        <f t="shared" si="5"/>
        <v>0.99363947043066136</v>
      </c>
      <c r="V61" s="124">
        <f t="shared" si="6"/>
        <v>1.0001691273439111</v>
      </c>
      <c r="W61" s="124">
        <f t="shared" si="7"/>
        <v>1.0066884092314032</v>
      </c>
      <c r="X61" s="124">
        <f t="shared" si="8"/>
        <v>1.0130121986400165</v>
      </c>
    </row>
    <row r="62" spans="1:24" x14ac:dyDescent="0.2">
      <c r="A62" s="61" t="s">
        <v>304</v>
      </c>
      <c r="B62" s="61" t="s">
        <v>303</v>
      </c>
      <c r="C62" s="115">
        <v>166579</v>
      </c>
      <c r="D62" s="115">
        <v>5046</v>
      </c>
      <c r="E62" s="6">
        <f t="shared" si="0"/>
        <v>171625</v>
      </c>
      <c r="F62" s="123">
        <v>171625</v>
      </c>
      <c r="G62" s="116">
        <v>166579</v>
      </c>
      <c r="H62" s="116">
        <v>5596</v>
      </c>
      <c r="I62" s="5">
        <f t="shared" si="1"/>
        <v>172175</v>
      </c>
      <c r="K62" s="11">
        <v>170606.93400000001</v>
      </c>
      <c r="L62" s="11">
        <v>171448.285</v>
      </c>
      <c r="M62" s="11">
        <v>172284.29800000001</v>
      </c>
      <c r="N62" s="11">
        <v>173139.052</v>
      </c>
      <c r="O62" s="11">
        <v>173954.54699999999</v>
      </c>
      <c r="P62" s="11">
        <v>174759.481</v>
      </c>
      <c r="Q62" s="119">
        <f>IFERROR(INDEX(Military!$E$9:$E$97,MATCH('Cross-border flows'!$A62,Military!$C$9:$C$97,0)),0)</f>
        <v>0</v>
      </c>
      <c r="S62" s="124">
        <f t="shared" si="3"/>
        <v>0.99089260345578634</v>
      </c>
      <c r="T62" s="124">
        <f t="shared" si="4"/>
        <v>0.99577920720197477</v>
      </c>
      <c r="U62" s="124">
        <f t="shared" si="5"/>
        <v>1.0006348076085378</v>
      </c>
      <c r="V62" s="124">
        <f t="shared" si="6"/>
        <v>1.00559925657035</v>
      </c>
      <c r="W62" s="124">
        <f t="shared" si="7"/>
        <v>1.0103356875272251</v>
      </c>
      <c r="X62" s="124">
        <f t="shared" si="8"/>
        <v>1.0150107797299259</v>
      </c>
    </row>
    <row r="63" spans="1:24" x14ac:dyDescent="0.2">
      <c r="A63" s="61" t="s">
        <v>302</v>
      </c>
      <c r="B63" s="61" t="s">
        <v>301</v>
      </c>
      <c r="C63" s="115">
        <v>253612</v>
      </c>
      <c r="D63" s="115">
        <v>5627</v>
      </c>
      <c r="E63" s="6">
        <f t="shared" si="0"/>
        <v>259239</v>
      </c>
      <c r="F63" s="123">
        <v>259239</v>
      </c>
      <c r="G63" s="116">
        <v>253612</v>
      </c>
      <c r="H63" s="116">
        <v>17698</v>
      </c>
      <c r="I63" s="5">
        <f t="shared" si="1"/>
        <v>271310</v>
      </c>
      <c r="K63" s="11">
        <v>260781.595</v>
      </c>
      <c r="L63" s="11">
        <v>261739.33199999999</v>
      </c>
      <c r="M63" s="11">
        <v>262687.16800000001</v>
      </c>
      <c r="N63" s="11">
        <v>263646.46899999998</v>
      </c>
      <c r="O63" s="11">
        <v>264610.85700000002</v>
      </c>
      <c r="P63" s="11">
        <v>265579.46000000002</v>
      </c>
      <c r="Q63" s="119">
        <f>IFERROR(INDEX(Military!$E$9:$E$97,MATCH('Cross-border flows'!$A63,Military!$C$9:$C$97,0)),0)</f>
        <v>0</v>
      </c>
      <c r="S63" s="124">
        <f t="shared" si="3"/>
        <v>0.96119418746083818</v>
      </c>
      <c r="T63" s="124">
        <f t="shared" si="4"/>
        <v>0.96472423427076037</v>
      </c>
      <c r="U63" s="124">
        <f t="shared" si="5"/>
        <v>0.96821778777044709</v>
      </c>
      <c r="V63" s="124">
        <f t="shared" si="6"/>
        <v>0.97175359920386273</v>
      </c>
      <c r="W63" s="124">
        <f t="shared" si="7"/>
        <v>0.9753081604069147</v>
      </c>
      <c r="X63" s="124">
        <f t="shared" si="8"/>
        <v>0.97887825734399769</v>
      </c>
    </row>
    <row r="64" spans="1:24" x14ac:dyDescent="0.2">
      <c r="A64" s="61" t="s">
        <v>300</v>
      </c>
      <c r="B64" s="61" t="s">
        <v>299</v>
      </c>
      <c r="C64" s="115">
        <v>113383</v>
      </c>
      <c r="D64" s="115">
        <v>5616</v>
      </c>
      <c r="E64" s="6">
        <f t="shared" si="0"/>
        <v>118999</v>
      </c>
      <c r="F64" s="123">
        <v>118999</v>
      </c>
      <c r="G64" s="116">
        <v>113383</v>
      </c>
      <c r="H64" s="116">
        <v>2431</v>
      </c>
      <c r="I64" s="5">
        <f t="shared" si="1"/>
        <v>115814</v>
      </c>
      <c r="K64" s="11">
        <v>110485.636</v>
      </c>
      <c r="L64" s="11">
        <v>110562.039</v>
      </c>
      <c r="M64" s="11">
        <v>110651.96</v>
      </c>
      <c r="N64" s="11">
        <v>110801.037</v>
      </c>
      <c r="O64" s="11">
        <v>110923.978</v>
      </c>
      <c r="P64" s="11">
        <v>111055.17</v>
      </c>
      <c r="Q64" s="119">
        <f>IFERROR(INDEX(Military!$E$9:$E$97,MATCH('Cross-border flows'!$A64,Military!$C$9:$C$97,0)),0)</f>
        <v>90</v>
      </c>
      <c r="S64" s="124">
        <f t="shared" si="3"/>
        <v>0.95321494810644658</v>
      </c>
      <c r="T64" s="124">
        <f t="shared" si="4"/>
        <v>0.95387465245997893</v>
      </c>
      <c r="U64" s="124">
        <f t="shared" si="5"/>
        <v>0.95465107845338215</v>
      </c>
      <c r="V64" s="124">
        <f t="shared" si="6"/>
        <v>0.95593828898060684</v>
      </c>
      <c r="W64" s="124">
        <f t="shared" si="7"/>
        <v>0.95699982730930633</v>
      </c>
      <c r="X64" s="124">
        <f t="shared" si="8"/>
        <v>0.95813260918369103</v>
      </c>
    </row>
    <row r="65" spans="1:24" x14ac:dyDescent="0.2">
      <c r="A65" s="61" t="s">
        <v>298</v>
      </c>
      <c r="B65" s="61" t="s">
        <v>297</v>
      </c>
      <c r="C65" s="115">
        <v>576373</v>
      </c>
      <c r="D65" s="115">
        <v>8542</v>
      </c>
      <c r="E65" s="6">
        <f t="shared" si="0"/>
        <v>584915</v>
      </c>
      <c r="F65" s="123">
        <v>584915</v>
      </c>
      <c r="G65" s="116">
        <v>576373</v>
      </c>
      <c r="H65" s="116">
        <v>5117</v>
      </c>
      <c r="I65" s="5">
        <f t="shared" si="1"/>
        <v>581490</v>
      </c>
      <c r="K65" s="11">
        <v>566870.70499999996</v>
      </c>
      <c r="L65" s="11">
        <v>570227.79</v>
      </c>
      <c r="M65" s="11">
        <v>573413.10800000001</v>
      </c>
      <c r="N65" s="11">
        <v>576547.34</v>
      </c>
      <c r="O65" s="11">
        <v>579380.80000000005</v>
      </c>
      <c r="P65" s="11">
        <v>582056.36300000001</v>
      </c>
      <c r="Q65" s="119">
        <f>IFERROR(INDEX(Military!$E$9:$E$97,MATCH('Cross-border flows'!$A65,Military!$C$9:$C$97,0)),0)</f>
        <v>0</v>
      </c>
      <c r="S65" s="124">
        <f t="shared" si="3"/>
        <v>0.97485890557017307</v>
      </c>
      <c r="T65" s="124">
        <f t="shared" si="4"/>
        <v>0.9806321518856731</v>
      </c>
      <c r="U65" s="124">
        <f t="shared" si="5"/>
        <v>0.98611000705085217</v>
      </c>
      <c r="V65" s="124">
        <f t="shared" si="6"/>
        <v>0.9915000085986001</v>
      </c>
      <c r="W65" s="124">
        <f t="shared" si="7"/>
        <v>0.99637276651361162</v>
      </c>
      <c r="X65" s="124">
        <f t="shared" si="8"/>
        <v>1.0009739857951125</v>
      </c>
    </row>
    <row r="66" spans="1:24" x14ac:dyDescent="0.2">
      <c r="A66" s="61" t="s">
        <v>296</v>
      </c>
      <c r="B66" s="61" t="s">
        <v>295</v>
      </c>
      <c r="C66" s="115">
        <v>343879</v>
      </c>
      <c r="D66" s="115">
        <v>8340</v>
      </c>
      <c r="E66" s="6">
        <f t="shared" si="0"/>
        <v>352219</v>
      </c>
      <c r="F66" s="123">
        <v>352219</v>
      </c>
      <c r="G66" s="116">
        <v>343879</v>
      </c>
      <c r="H66" s="116">
        <v>21401</v>
      </c>
      <c r="I66" s="5">
        <f t="shared" si="1"/>
        <v>365280</v>
      </c>
      <c r="K66" s="11">
        <v>352836.05900000001</v>
      </c>
      <c r="L66" s="11">
        <v>355119.42300000001</v>
      </c>
      <c r="M66" s="11">
        <v>357326.13900000002</v>
      </c>
      <c r="N66" s="11">
        <v>359545.72499999998</v>
      </c>
      <c r="O66" s="11">
        <v>361654.56699999998</v>
      </c>
      <c r="P66" s="11">
        <v>363686.614</v>
      </c>
      <c r="Q66" s="119">
        <f>IFERROR(INDEX(Military!$E$9:$E$97,MATCH('Cross-border flows'!$A66,Military!$C$9:$C$97,0)),0)</f>
        <v>1260</v>
      </c>
      <c r="S66" s="124">
        <f t="shared" si="3"/>
        <v>0.96248373576434521</v>
      </c>
      <c r="T66" s="124">
        <f t="shared" si="4"/>
        <v>0.96873473226018403</v>
      </c>
      <c r="U66" s="124">
        <f t="shared" si="5"/>
        <v>0.97477589520367947</v>
      </c>
      <c r="V66" s="124">
        <f t="shared" si="6"/>
        <v>0.98085229139290397</v>
      </c>
      <c r="W66" s="124">
        <f t="shared" si="7"/>
        <v>0.98662551193604897</v>
      </c>
      <c r="X66" s="124">
        <f t="shared" si="8"/>
        <v>0.99218849649583885</v>
      </c>
    </row>
    <row r="67" spans="1:24" x14ac:dyDescent="0.2">
      <c r="A67" s="61" t="s">
        <v>294</v>
      </c>
      <c r="B67" s="61" t="s">
        <v>293</v>
      </c>
      <c r="C67" s="115">
        <v>343251</v>
      </c>
      <c r="D67" s="115">
        <v>20028</v>
      </c>
      <c r="E67" s="6">
        <f t="shared" si="0"/>
        <v>363279</v>
      </c>
      <c r="F67" s="123">
        <v>363279</v>
      </c>
      <c r="G67" s="116">
        <v>343251</v>
      </c>
      <c r="H67" s="116">
        <v>6634</v>
      </c>
      <c r="I67" s="5">
        <f t="shared" si="1"/>
        <v>349885</v>
      </c>
      <c r="K67" s="11">
        <v>332239.93699999998</v>
      </c>
      <c r="L67" s="11">
        <v>333964.25300000003</v>
      </c>
      <c r="M67" s="11">
        <v>335709.28600000002</v>
      </c>
      <c r="N67" s="11">
        <v>337464.50599999999</v>
      </c>
      <c r="O67" s="11">
        <v>339209.79100000003</v>
      </c>
      <c r="P67" s="11">
        <v>340958.348</v>
      </c>
      <c r="Q67" s="119">
        <f>IFERROR(INDEX(Military!$E$9:$E$97,MATCH('Cross-border flows'!$A67,Military!$C$9:$C$97,0)),0)</f>
        <v>0</v>
      </c>
      <c r="S67" s="124">
        <f t="shared" si="3"/>
        <v>0.94956896408820035</v>
      </c>
      <c r="T67" s="124">
        <f t="shared" si="4"/>
        <v>0.95449720050873865</v>
      </c>
      <c r="U67" s="124">
        <f t="shared" si="5"/>
        <v>0.95948464781285281</v>
      </c>
      <c r="V67" s="124">
        <f t="shared" si="6"/>
        <v>0.96450121039770209</v>
      </c>
      <c r="W67" s="124">
        <f t="shared" si="7"/>
        <v>0.96948937793846557</v>
      </c>
      <c r="X67" s="124">
        <f t="shared" si="8"/>
        <v>0.97448689712334047</v>
      </c>
    </row>
    <row r="68" spans="1:24" x14ac:dyDescent="0.2">
      <c r="A68" s="61" t="s">
        <v>292</v>
      </c>
      <c r="B68" s="61" t="s">
        <v>291</v>
      </c>
      <c r="C68" s="115">
        <v>231398</v>
      </c>
      <c r="D68" s="115">
        <v>14303</v>
      </c>
      <c r="E68" s="6">
        <f t="shared" si="0"/>
        <v>245701</v>
      </c>
      <c r="F68" s="123">
        <v>245701</v>
      </c>
      <c r="G68" s="116">
        <v>231398</v>
      </c>
      <c r="H68" s="116">
        <v>13385</v>
      </c>
      <c r="I68" s="5">
        <f t="shared" si="1"/>
        <v>244783</v>
      </c>
      <c r="K68" s="11">
        <v>232526.92800000001</v>
      </c>
      <c r="L68" s="11">
        <v>234155.16</v>
      </c>
      <c r="M68" s="11">
        <v>235752.171</v>
      </c>
      <c r="N68" s="11">
        <v>237335.14799999999</v>
      </c>
      <c r="O68" s="11">
        <v>238930.79699999999</v>
      </c>
      <c r="P68" s="11">
        <v>240532.568</v>
      </c>
      <c r="Q68" s="119">
        <f>IFERROR(INDEX(Military!$E$9:$E$97,MATCH('Cross-border flows'!$A68,Military!$C$9:$C$97,0)),0)</f>
        <v>1980</v>
      </c>
      <c r="S68" s="124">
        <f t="shared" si="3"/>
        <v>0.9418420723661366</v>
      </c>
      <c r="T68" s="124">
        <f t="shared" si="4"/>
        <v>0.94849380880208189</v>
      </c>
      <c r="U68" s="124">
        <f t="shared" si="5"/>
        <v>0.95501799961598643</v>
      </c>
      <c r="V68" s="124">
        <f t="shared" si="6"/>
        <v>0.96148485801710082</v>
      </c>
      <c r="W68" s="124">
        <f t="shared" si="7"/>
        <v>0.96800348471911857</v>
      </c>
      <c r="X68" s="124">
        <f t="shared" si="8"/>
        <v>0.97454712132787003</v>
      </c>
    </row>
    <row r="69" spans="1:24" x14ac:dyDescent="0.2">
      <c r="A69" s="61" t="s">
        <v>290</v>
      </c>
      <c r="B69" s="61" t="s">
        <v>289</v>
      </c>
      <c r="C69" s="115">
        <v>70796</v>
      </c>
      <c r="D69" s="115">
        <v>3828</v>
      </c>
      <c r="E69" s="6">
        <f t="shared" si="0"/>
        <v>74624</v>
      </c>
      <c r="F69" s="123">
        <v>74624</v>
      </c>
      <c r="G69" s="116">
        <v>70796</v>
      </c>
      <c r="H69" s="116">
        <v>1082</v>
      </c>
      <c r="I69" s="5">
        <f t="shared" si="1"/>
        <v>71878</v>
      </c>
      <c r="K69" s="11">
        <v>66065.786999999997</v>
      </c>
      <c r="L69" s="11">
        <v>67081.028000000006</v>
      </c>
      <c r="M69" s="11">
        <v>68083.153999999995</v>
      </c>
      <c r="N69" s="11">
        <v>69070.778000000006</v>
      </c>
      <c r="O69" s="11">
        <v>70036.051000000007</v>
      </c>
      <c r="P69" s="11">
        <v>70986.880999999994</v>
      </c>
      <c r="Q69" s="119">
        <f>IFERROR(INDEX(Military!$E$9:$E$97,MATCH('Cross-border flows'!$A69,Military!$C$9:$C$97,0)),0)</f>
        <v>0</v>
      </c>
      <c r="S69" s="124">
        <f t="shared" si="3"/>
        <v>0.91913780294387704</v>
      </c>
      <c r="T69" s="124">
        <f t="shared" si="4"/>
        <v>0.93326230557333267</v>
      </c>
      <c r="U69" s="124">
        <f t="shared" si="5"/>
        <v>0.94720434625337369</v>
      </c>
      <c r="V69" s="124">
        <f t="shared" si="6"/>
        <v>0.96094462839811912</v>
      </c>
      <c r="W69" s="124">
        <f t="shared" si="7"/>
        <v>0.97437395308717556</v>
      </c>
      <c r="X69" s="124">
        <f t="shared" si="8"/>
        <v>0.98760234007624026</v>
      </c>
    </row>
    <row r="70" spans="1:24" x14ac:dyDescent="0.2">
      <c r="A70" s="61" t="s">
        <v>288</v>
      </c>
      <c r="B70" s="61" t="s">
        <v>287</v>
      </c>
      <c r="C70" s="115">
        <v>288957</v>
      </c>
      <c r="D70" s="115">
        <v>35291</v>
      </c>
      <c r="E70" s="6">
        <f t="shared" ref="E70:E133" si="9">SUM(C70,D70)</f>
        <v>324248</v>
      </c>
      <c r="F70" s="123">
        <v>324248</v>
      </c>
      <c r="G70" s="116">
        <v>288957</v>
      </c>
      <c r="H70" s="116">
        <v>43931</v>
      </c>
      <c r="I70" s="5">
        <f t="shared" ref="I70:I133" si="10">SUM(G70,H70)</f>
        <v>332888</v>
      </c>
      <c r="K70" s="11">
        <v>323371.79800000001</v>
      </c>
      <c r="L70" s="11">
        <v>325014.69500000001</v>
      </c>
      <c r="M70" s="11">
        <v>326712.50400000002</v>
      </c>
      <c r="N70" s="11">
        <v>328505.24400000001</v>
      </c>
      <c r="O70" s="11">
        <v>330345.41399999999</v>
      </c>
      <c r="P70" s="11">
        <v>332229.93400000001</v>
      </c>
      <c r="Q70" s="119">
        <f>IFERROR(INDEX(Military!$E$9:$E$97,MATCH('Cross-border flows'!$A70,Military!$C$9:$C$97,0)),0)</f>
        <v>1750</v>
      </c>
      <c r="S70" s="124">
        <f t="shared" si="3"/>
        <v>0.96615617865468273</v>
      </c>
      <c r="T70" s="124">
        <f t="shared" si="4"/>
        <v>0.97109146319482831</v>
      </c>
      <c r="U70" s="124">
        <f t="shared" si="5"/>
        <v>0.97619170411669998</v>
      </c>
      <c r="V70" s="124">
        <f t="shared" si="6"/>
        <v>0.98157711903102551</v>
      </c>
      <c r="W70" s="124">
        <f t="shared" si="7"/>
        <v>0.98710501429910358</v>
      </c>
      <c r="X70" s="124">
        <f t="shared" si="8"/>
        <v>0.99276613755977994</v>
      </c>
    </row>
    <row r="71" spans="1:24" x14ac:dyDescent="0.2">
      <c r="A71" s="61" t="s">
        <v>286</v>
      </c>
      <c r="B71" s="61" t="s">
        <v>285</v>
      </c>
      <c r="C71" s="115">
        <v>85734</v>
      </c>
      <c r="D71" s="115">
        <v>11634</v>
      </c>
      <c r="E71" s="6">
        <f t="shared" si="9"/>
        <v>97368</v>
      </c>
      <c r="F71" s="123">
        <v>97368</v>
      </c>
      <c r="G71" s="116">
        <v>85734</v>
      </c>
      <c r="H71" s="116">
        <v>11804</v>
      </c>
      <c r="I71" s="5">
        <f t="shared" si="10"/>
        <v>97538</v>
      </c>
      <c r="K71" s="11">
        <v>95970.222999999998</v>
      </c>
      <c r="L71" s="11">
        <v>96479.543000000005</v>
      </c>
      <c r="M71" s="11">
        <v>97004.027000000002</v>
      </c>
      <c r="N71" s="11">
        <v>97556.335999999996</v>
      </c>
      <c r="O71" s="11">
        <v>98107.51</v>
      </c>
      <c r="P71" s="11">
        <v>98644.284</v>
      </c>
      <c r="Q71" s="119">
        <f>IFERROR(INDEX(Military!$E$9:$E$97,MATCH('Cross-border flows'!$A71,Military!$C$9:$C$97,0)),0)</f>
        <v>0</v>
      </c>
      <c r="S71" s="124">
        <f t="shared" ref="S71:S134" si="11">(K71-$Q71)/$I71</f>
        <v>0.98392650044085384</v>
      </c>
      <c r="T71" s="124">
        <f t="shared" ref="T71:T134" si="12">(L71-$Q71)/$I71</f>
        <v>0.98914826016526902</v>
      </c>
      <c r="U71" s="124">
        <f t="shared" ref="U71:U134" si="13">(M71-$Q71)/$I71</f>
        <v>0.99452548750230685</v>
      </c>
      <c r="V71" s="124">
        <f t="shared" ref="V71:V134" si="14">(N71-$Q71)/$I71</f>
        <v>1.0001879882712379</v>
      </c>
      <c r="W71" s="124">
        <f t="shared" ref="W71:W134" si="15">(O71-$Q71)/$I71</f>
        <v>1.0058388525497755</v>
      </c>
      <c r="X71" s="124">
        <f t="shared" ref="X71:X134" si="16">(P71-$Q71)/$I71</f>
        <v>1.0113420820603252</v>
      </c>
    </row>
    <row r="72" spans="1:24" x14ac:dyDescent="0.2">
      <c r="A72" s="61" t="s">
        <v>284</v>
      </c>
      <c r="B72" s="61" t="s">
        <v>283</v>
      </c>
      <c r="C72" s="115">
        <v>84989</v>
      </c>
      <c r="D72" s="115">
        <v>17528</v>
      </c>
      <c r="E72" s="6">
        <f t="shared" si="9"/>
        <v>102517</v>
      </c>
      <c r="F72" s="123">
        <v>102517</v>
      </c>
      <c r="G72" s="116">
        <v>84989</v>
      </c>
      <c r="H72" s="116">
        <v>27167</v>
      </c>
      <c r="I72" s="5">
        <f t="shared" si="10"/>
        <v>112156</v>
      </c>
      <c r="K72" s="11">
        <v>110054.571</v>
      </c>
      <c r="L72" s="11">
        <v>110482.96799999999</v>
      </c>
      <c r="M72" s="11">
        <v>110946.06200000001</v>
      </c>
      <c r="N72" s="11">
        <v>111413.46799999999</v>
      </c>
      <c r="O72" s="11">
        <v>111879.645</v>
      </c>
      <c r="P72" s="11">
        <v>112374.287</v>
      </c>
      <c r="Q72" s="119">
        <f>IFERROR(INDEX(Military!$E$9:$E$97,MATCH('Cross-border flows'!$A72,Military!$C$9:$C$97,0)),0)</f>
        <v>0</v>
      </c>
      <c r="S72" s="124">
        <f t="shared" si="11"/>
        <v>0.98126333856414272</v>
      </c>
      <c r="T72" s="124">
        <f t="shared" si="12"/>
        <v>0.98508299154748735</v>
      </c>
      <c r="U72" s="124">
        <f t="shared" si="13"/>
        <v>0.98921200827418954</v>
      </c>
      <c r="V72" s="124">
        <f t="shared" si="14"/>
        <v>0.99337947145047967</v>
      </c>
      <c r="W72" s="124">
        <f t="shared" si="15"/>
        <v>0.9975359766753451</v>
      </c>
      <c r="X72" s="124">
        <f t="shared" si="16"/>
        <v>1.0019462801811763</v>
      </c>
    </row>
    <row r="73" spans="1:24" x14ac:dyDescent="0.2">
      <c r="A73" s="61" t="s">
        <v>282</v>
      </c>
      <c r="B73" s="61" t="s">
        <v>281</v>
      </c>
      <c r="C73" s="115">
        <v>356708</v>
      </c>
      <c r="D73" s="115">
        <v>29166</v>
      </c>
      <c r="E73" s="6">
        <f t="shared" si="9"/>
        <v>385874</v>
      </c>
      <c r="F73" s="123">
        <v>385874</v>
      </c>
      <c r="G73" s="116">
        <v>356708</v>
      </c>
      <c r="H73" s="116">
        <v>18186</v>
      </c>
      <c r="I73" s="5">
        <f t="shared" si="10"/>
        <v>374894</v>
      </c>
      <c r="K73" s="11">
        <v>337739.62800000003</v>
      </c>
      <c r="L73" s="11">
        <v>339932.73700000002</v>
      </c>
      <c r="M73" s="11">
        <v>341940.05499999999</v>
      </c>
      <c r="N73" s="11">
        <v>343894.12599999999</v>
      </c>
      <c r="O73" s="11">
        <v>345689.88099999999</v>
      </c>
      <c r="P73" s="11">
        <v>347388.9</v>
      </c>
      <c r="Q73" s="119">
        <f>IFERROR(INDEX(Military!$E$9:$E$97,MATCH('Cross-border flows'!$A73,Military!$C$9:$C$97,0)),0)</f>
        <v>0</v>
      </c>
      <c r="S73" s="124">
        <f t="shared" si="11"/>
        <v>0.90089366060806531</v>
      </c>
      <c r="T73" s="124">
        <f t="shared" si="12"/>
        <v>0.90674360485897354</v>
      </c>
      <c r="U73" s="124">
        <f t="shared" si="13"/>
        <v>0.91209796635849061</v>
      </c>
      <c r="V73" s="124">
        <f t="shared" si="14"/>
        <v>0.91731029571025402</v>
      </c>
      <c r="W73" s="124">
        <f t="shared" si="15"/>
        <v>0.92210032969319322</v>
      </c>
      <c r="X73" s="124">
        <f t="shared" si="16"/>
        <v>0.92663232807140161</v>
      </c>
    </row>
    <row r="74" spans="1:24" x14ac:dyDescent="0.2">
      <c r="A74" s="61" t="s">
        <v>280</v>
      </c>
      <c r="B74" s="61" t="s">
        <v>279</v>
      </c>
      <c r="C74" s="115">
        <v>228956</v>
      </c>
      <c r="D74" s="115">
        <v>5213</v>
      </c>
      <c r="E74" s="6">
        <f t="shared" si="9"/>
        <v>234169</v>
      </c>
      <c r="F74" s="123">
        <v>234169</v>
      </c>
      <c r="G74" s="116">
        <v>228956</v>
      </c>
      <c r="H74" s="116">
        <v>10080</v>
      </c>
      <c r="I74" s="5">
        <f t="shared" si="10"/>
        <v>239036</v>
      </c>
      <c r="K74" s="11">
        <v>231416.182</v>
      </c>
      <c r="L74" s="11">
        <v>232726.35399999999</v>
      </c>
      <c r="M74" s="11">
        <v>234003.264</v>
      </c>
      <c r="N74" s="11">
        <v>235307.89499999999</v>
      </c>
      <c r="O74" s="11">
        <v>236539.55300000001</v>
      </c>
      <c r="P74" s="11">
        <v>237766.90900000001</v>
      </c>
      <c r="Q74" s="119">
        <f>IFERROR(INDEX(Military!$E$9:$E$97,MATCH('Cross-border flows'!$A74,Military!$C$9:$C$97,0)),0)</f>
        <v>2910</v>
      </c>
      <c r="S74" s="124">
        <f t="shared" si="11"/>
        <v>0.95594881942468912</v>
      </c>
      <c r="T74" s="124">
        <f t="shared" si="12"/>
        <v>0.9614298850382369</v>
      </c>
      <c r="U74" s="124">
        <f t="shared" si="13"/>
        <v>0.96677180006358876</v>
      </c>
      <c r="V74" s="124">
        <f t="shared" si="14"/>
        <v>0.97222968506835783</v>
      </c>
      <c r="W74" s="124">
        <f t="shared" si="15"/>
        <v>0.97738228969694951</v>
      </c>
      <c r="X74" s="124">
        <f t="shared" si="16"/>
        <v>0.98251689703642975</v>
      </c>
    </row>
    <row r="75" spans="1:24" x14ac:dyDescent="0.2">
      <c r="A75" s="61" t="s">
        <v>278</v>
      </c>
      <c r="B75" s="61" t="s">
        <v>277</v>
      </c>
      <c r="C75" s="115">
        <v>183811</v>
      </c>
      <c r="D75" s="115">
        <v>5597</v>
      </c>
      <c r="E75" s="6">
        <f t="shared" si="9"/>
        <v>189408</v>
      </c>
      <c r="F75" s="123">
        <v>189408</v>
      </c>
      <c r="G75" s="116">
        <v>183811</v>
      </c>
      <c r="H75" s="116">
        <v>17688</v>
      </c>
      <c r="I75" s="5">
        <f t="shared" si="10"/>
        <v>201499</v>
      </c>
      <c r="K75" s="11">
        <v>194957.52600000001</v>
      </c>
      <c r="L75" s="11">
        <v>195893.34</v>
      </c>
      <c r="M75" s="11">
        <v>196821.91800000001</v>
      </c>
      <c r="N75" s="11">
        <v>197758.878</v>
      </c>
      <c r="O75" s="11">
        <v>198704.72099999999</v>
      </c>
      <c r="P75" s="11">
        <v>199667.22700000001</v>
      </c>
      <c r="Q75" s="119">
        <f>IFERROR(INDEX(Military!$E$9:$E$97,MATCH('Cross-border flows'!$A75,Military!$C$9:$C$97,0)),0)</f>
        <v>0</v>
      </c>
      <c r="S75" s="124">
        <f t="shared" si="11"/>
        <v>0.96753594806922127</v>
      </c>
      <c r="T75" s="124">
        <f t="shared" si="12"/>
        <v>0.97218020933106364</v>
      </c>
      <c r="U75" s="124">
        <f t="shared" si="13"/>
        <v>0.97678855974471335</v>
      </c>
      <c r="V75" s="124">
        <f t="shared" si="14"/>
        <v>0.98143850837969415</v>
      </c>
      <c r="W75" s="124">
        <f t="shared" si="15"/>
        <v>0.98613254160070274</v>
      </c>
      <c r="X75" s="124">
        <f t="shared" si="16"/>
        <v>0.99090927002119122</v>
      </c>
    </row>
    <row r="76" spans="1:24" x14ac:dyDescent="0.2">
      <c r="A76" s="61" t="s">
        <v>276</v>
      </c>
      <c r="B76" s="61" t="s">
        <v>275</v>
      </c>
      <c r="C76" s="115">
        <v>272679</v>
      </c>
      <c r="D76" s="115">
        <v>10015</v>
      </c>
      <c r="E76" s="6">
        <f t="shared" si="9"/>
        <v>282694</v>
      </c>
      <c r="F76" s="123">
        <v>282694</v>
      </c>
      <c r="G76" s="116">
        <v>272679</v>
      </c>
      <c r="H76" s="116">
        <v>14005</v>
      </c>
      <c r="I76" s="5">
        <f t="shared" si="10"/>
        <v>286684</v>
      </c>
      <c r="K76" s="11">
        <v>268853.78600000002</v>
      </c>
      <c r="L76" s="11">
        <v>272576.98100000003</v>
      </c>
      <c r="M76" s="11">
        <v>276229.78700000001</v>
      </c>
      <c r="N76" s="11">
        <v>279839.76500000001</v>
      </c>
      <c r="O76" s="11">
        <v>283387.598</v>
      </c>
      <c r="P76" s="11">
        <v>286883.12699999998</v>
      </c>
      <c r="Q76" s="119">
        <f>IFERROR(INDEX(Military!$E$9:$E$97,MATCH('Cross-border flows'!$A76,Military!$C$9:$C$97,0)),0)</f>
        <v>0</v>
      </c>
      <c r="S76" s="124">
        <f t="shared" si="11"/>
        <v>0.93780533967713586</v>
      </c>
      <c r="T76" s="124">
        <f t="shared" si="12"/>
        <v>0.95079244394524998</v>
      </c>
      <c r="U76" s="124">
        <f t="shared" si="13"/>
        <v>0.96353402003599786</v>
      </c>
      <c r="V76" s="124">
        <f t="shared" si="14"/>
        <v>0.97612620515968807</v>
      </c>
      <c r="W76" s="124">
        <f t="shared" si="15"/>
        <v>0.98850161850678797</v>
      </c>
      <c r="X76" s="124">
        <f t="shared" si="16"/>
        <v>1.0006945870714794</v>
      </c>
    </row>
    <row r="77" spans="1:24" x14ac:dyDescent="0.2">
      <c r="A77" s="61" t="s">
        <v>274</v>
      </c>
      <c r="B77" s="61" t="s">
        <v>273</v>
      </c>
      <c r="C77" s="115">
        <v>651175</v>
      </c>
      <c r="D77" s="115">
        <v>9179</v>
      </c>
      <c r="E77" s="6">
        <f t="shared" si="9"/>
        <v>660354</v>
      </c>
      <c r="F77" s="123">
        <v>660354</v>
      </c>
      <c r="G77" s="116">
        <v>651175</v>
      </c>
      <c r="H77" s="116">
        <v>28570</v>
      </c>
      <c r="I77" s="5">
        <f t="shared" si="10"/>
        <v>679745</v>
      </c>
      <c r="K77" s="11">
        <v>636163.81999999995</v>
      </c>
      <c r="L77" s="11">
        <v>641290.58700000006</v>
      </c>
      <c r="M77" s="11">
        <v>646335.62899999996</v>
      </c>
      <c r="N77" s="11">
        <v>651437.56700000004</v>
      </c>
      <c r="O77" s="11">
        <v>656447.52399999998</v>
      </c>
      <c r="P77" s="11">
        <v>661407.07499999995</v>
      </c>
      <c r="Q77" s="119">
        <f>IFERROR(INDEX(Military!$E$9:$E$97,MATCH('Cross-border flows'!$A77,Military!$C$9:$C$97,0)),0)</f>
        <v>0</v>
      </c>
      <c r="S77" s="124">
        <f t="shared" si="11"/>
        <v>0.93588598665676093</v>
      </c>
      <c r="T77" s="124">
        <f t="shared" si="12"/>
        <v>0.94342817821388913</v>
      </c>
      <c r="U77" s="124">
        <f t="shared" si="13"/>
        <v>0.95085014086164654</v>
      </c>
      <c r="V77" s="124">
        <f t="shared" si="14"/>
        <v>0.95835580548588084</v>
      </c>
      <c r="W77" s="124">
        <f t="shared" si="15"/>
        <v>0.96572615318979904</v>
      </c>
      <c r="X77" s="124">
        <f t="shared" si="16"/>
        <v>0.97302234661527476</v>
      </c>
    </row>
    <row r="78" spans="1:24" x14ac:dyDescent="0.2">
      <c r="A78" s="61" t="s">
        <v>272</v>
      </c>
      <c r="B78" s="61" t="s">
        <v>271</v>
      </c>
      <c r="C78" s="115">
        <v>118052</v>
      </c>
      <c r="D78" s="115">
        <v>13059</v>
      </c>
      <c r="E78" s="6">
        <f t="shared" si="9"/>
        <v>131111</v>
      </c>
      <c r="F78" s="123">
        <v>131111</v>
      </c>
      <c r="G78" s="116">
        <v>118052</v>
      </c>
      <c r="H78" s="116">
        <v>4603</v>
      </c>
      <c r="I78" s="5">
        <f t="shared" si="10"/>
        <v>122655</v>
      </c>
      <c r="K78" s="11">
        <v>117839.36</v>
      </c>
      <c r="L78" s="11">
        <v>118543.943</v>
      </c>
      <c r="M78" s="11">
        <v>119242.41899999999</v>
      </c>
      <c r="N78" s="11">
        <v>119941.73699999999</v>
      </c>
      <c r="O78" s="11">
        <v>120643.16099999999</v>
      </c>
      <c r="P78" s="11">
        <v>121361.16</v>
      </c>
      <c r="Q78" s="119">
        <f>IFERROR(INDEX(Military!$E$9:$E$97,MATCH('Cross-border flows'!$A78,Military!$C$9:$C$97,0)),0)</f>
        <v>0</v>
      </c>
      <c r="S78" s="124">
        <f t="shared" si="11"/>
        <v>0.96073833109127227</v>
      </c>
      <c r="T78" s="124">
        <f t="shared" si="12"/>
        <v>0.96648276058864291</v>
      </c>
      <c r="U78" s="124">
        <f t="shared" si="13"/>
        <v>0.97217740002445885</v>
      </c>
      <c r="V78" s="124">
        <f t="shared" si="14"/>
        <v>0.97787890424361013</v>
      </c>
      <c r="W78" s="124">
        <f t="shared" si="15"/>
        <v>0.98359757857404906</v>
      </c>
      <c r="X78" s="124">
        <f t="shared" si="16"/>
        <v>0.9894513880396234</v>
      </c>
    </row>
    <row r="79" spans="1:24" x14ac:dyDescent="0.2">
      <c r="A79" s="61" t="s">
        <v>270</v>
      </c>
      <c r="B79" s="61" t="s">
        <v>269</v>
      </c>
      <c r="C79" s="115">
        <v>267057</v>
      </c>
      <c r="D79" s="115">
        <v>24185</v>
      </c>
      <c r="E79" s="6">
        <f t="shared" si="9"/>
        <v>291242</v>
      </c>
      <c r="F79" s="123">
        <v>291242</v>
      </c>
      <c r="G79" s="116">
        <v>267057</v>
      </c>
      <c r="H79" s="116">
        <v>12298</v>
      </c>
      <c r="I79" s="5">
        <f t="shared" si="10"/>
        <v>279355</v>
      </c>
      <c r="K79" s="11">
        <v>274296.70799999998</v>
      </c>
      <c r="L79" s="11">
        <v>275243.766</v>
      </c>
      <c r="M79" s="11">
        <v>276219.766</v>
      </c>
      <c r="N79" s="11">
        <v>277229.56800000003</v>
      </c>
      <c r="O79" s="11">
        <v>278304.68</v>
      </c>
      <c r="P79" s="11">
        <v>279431.658</v>
      </c>
      <c r="Q79" s="119">
        <f>IFERROR(INDEX(Military!$E$9:$E$97,MATCH('Cross-border flows'!$A79,Military!$C$9:$C$97,0)),0)</f>
        <v>0</v>
      </c>
      <c r="S79" s="124">
        <f t="shared" si="11"/>
        <v>0.98189296056988418</v>
      </c>
      <c r="T79" s="124">
        <f t="shared" si="12"/>
        <v>0.98528312004438801</v>
      </c>
      <c r="U79" s="124">
        <f t="shared" si="13"/>
        <v>0.98877688246138429</v>
      </c>
      <c r="V79" s="124">
        <f t="shared" si="14"/>
        <v>0.99239164503946597</v>
      </c>
      <c r="W79" s="124">
        <f t="shared" si="15"/>
        <v>0.99624019616616843</v>
      </c>
      <c r="X79" s="124">
        <f t="shared" si="16"/>
        <v>1.0002744106960677</v>
      </c>
    </row>
    <row r="80" spans="1:24" x14ac:dyDescent="0.2">
      <c r="A80" s="61" t="s">
        <v>268</v>
      </c>
      <c r="B80" s="61" t="s">
        <v>267</v>
      </c>
      <c r="C80" s="115">
        <v>318684</v>
      </c>
      <c r="D80" s="115">
        <v>36816</v>
      </c>
      <c r="E80" s="6">
        <f t="shared" si="9"/>
        <v>355500</v>
      </c>
      <c r="F80" s="123">
        <v>355501</v>
      </c>
      <c r="G80" s="116">
        <v>318684</v>
      </c>
      <c r="H80" s="116">
        <v>17768</v>
      </c>
      <c r="I80" s="5">
        <f t="shared" si="10"/>
        <v>336452</v>
      </c>
      <c r="K80" s="11">
        <v>313809.21799999999</v>
      </c>
      <c r="L80" s="11">
        <v>315559.26</v>
      </c>
      <c r="M80" s="11">
        <v>317095.51299999998</v>
      </c>
      <c r="N80" s="11">
        <v>318620.141</v>
      </c>
      <c r="O80" s="11">
        <v>319886.17200000002</v>
      </c>
      <c r="P80" s="11">
        <v>321019.88500000001</v>
      </c>
      <c r="Q80" s="119">
        <f>IFERROR(INDEX(Military!$E$9:$E$97,MATCH('Cross-border flows'!$A80,Military!$C$9:$C$97,0)),0)</f>
        <v>0</v>
      </c>
      <c r="S80" s="124">
        <f t="shared" si="11"/>
        <v>0.93270130063129364</v>
      </c>
      <c r="T80" s="124">
        <f t="shared" si="12"/>
        <v>0.93790276176096443</v>
      </c>
      <c r="U80" s="124">
        <f t="shared" si="13"/>
        <v>0.94246880089879081</v>
      </c>
      <c r="V80" s="124">
        <f t="shared" si="14"/>
        <v>0.94700028830264049</v>
      </c>
      <c r="W80" s="124">
        <f t="shared" si="15"/>
        <v>0.95076317572788993</v>
      </c>
      <c r="X80" s="124">
        <f t="shared" si="16"/>
        <v>0.95413278862958162</v>
      </c>
    </row>
    <row r="81" spans="1:24" x14ac:dyDescent="0.2">
      <c r="A81" s="61" t="s">
        <v>266</v>
      </c>
      <c r="B81" s="61" t="s">
        <v>265</v>
      </c>
      <c r="C81" s="115">
        <v>130675</v>
      </c>
      <c r="D81" s="115">
        <v>19465</v>
      </c>
      <c r="E81" s="6">
        <f t="shared" si="9"/>
        <v>150140</v>
      </c>
      <c r="F81" s="123">
        <v>150140</v>
      </c>
      <c r="G81" s="116">
        <v>130675</v>
      </c>
      <c r="H81" s="116">
        <v>21427</v>
      </c>
      <c r="I81" s="5">
        <f t="shared" si="10"/>
        <v>152102</v>
      </c>
      <c r="K81" s="11">
        <v>148664.535</v>
      </c>
      <c r="L81" s="11">
        <v>149555.49600000001</v>
      </c>
      <c r="M81" s="11">
        <v>150450.85699999999</v>
      </c>
      <c r="N81" s="11">
        <v>151349.15</v>
      </c>
      <c r="O81" s="11">
        <v>152263.565</v>
      </c>
      <c r="P81" s="11">
        <v>153170.91099999999</v>
      </c>
      <c r="Q81" s="119">
        <f>IFERROR(INDEX(Military!$E$9:$E$97,MATCH('Cross-border flows'!$A81,Military!$C$9:$C$97,0)),0)</f>
        <v>0</v>
      </c>
      <c r="S81" s="124">
        <f t="shared" si="11"/>
        <v>0.97740026429632754</v>
      </c>
      <c r="T81" s="124">
        <f t="shared" si="12"/>
        <v>0.98325791902802073</v>
      </c>
      <c r="U81" s="124">
        <f t="shared" si="13"/>
        <v>0.98914450171595369</v>
      </c>
      <c r="V81" s="124">
        <f t="shared" si="14"/>
        <v>0.99505036094199939</v>
      </c>
      <c r="W81" s="124">
        <f t="shared" si="15"/>
        <v>1.0010622148295223</v>
      </c>
      <c r="X81" s="124">
        <f t="shared" si="16"/>
        <v>1.0070275933255315</v>
      </c>
    </row>
    <row r="82" spans="1:24" x14ac:dyDescent="0.2">
      <c r="A82" s="61" t="s">
        <v>264</v>
      </c>
      <c r="B82" s="61" t="s">
        <v>263</v>
      </c>
      <c r="C82" s="115">
        <v>82851</v>
      </c>
      <c r="D82" s="115">
        <v>11799</v>
      </c>
      <c r="E82" s="6">
        <f t="shared" si="9"/>
        <v>94650</v>
      </c>
      <c r="F82" s="123">
        <v>94650</v>
      </c>
      <c r="G82" s="116">
        <v>82851</v>
      </c>
      <c r="H82" s="116">
        <v>33464</v>
      </c>
      <c r="I82" s="5">
        <f t="shared" si="10"/>
        <v>116315</v>
      </c>
      <c r="K82" s="11">
        <v>112950.815</v>
      </c>
      <c r="L82" s="11">
        <v>113745.76300000001</v>
      </c>
      <c r="M82" s="11">
        <v>114510.342</v>
      </c>
      <c r="N82" s="11">
        <v>115270.13800000001</v>
      </c>
      <c r="O82" s="11">
        <v>116030.58199999999</v>
      </c>
      <c r="P82" s="11">
        <v>116789.836</v>
      </c>
      <c r="Q82" s="119">
        <f>IFERROR(INDEX(Military!$E$9:$E$97,MATCH('Cross-border flows'!$A82,Military!$C$9:$C$97,0)),0)</f>
        <v>980</v>
      </c>
      <c r="S82" s="124">
        <f t="shared" si="11"/>
        <v>0.96265154967115163</v>
      </c>
      <c r="T82" s="124">
        <f t="shared" si="12"/>
        <v>0.96948599062889573</v>
      </c>
      <c r="U82" s="124">
        <f t="shared" si="13"/>
        <v>0.97605933886429097</v>
      </c>
      <c r="V82" s="124">
        <f t="shared" si="14"/>
        <v>0.9825915660061042</v>
      </c>
      <c r="W82" s="124">
        <f t="shared" si="15"/>
        <v>0.98912936422645403</v>
      </c>
      <c r="X82" s="124">
        <f t="shared" si="16"/>
        <v>0.99565693160813307</v>
      </c>
    </row>
    <row r="83" spans="1:24" x14ac:dyDescent="0.2">
      <c r="A83" s="61" t="s">
        <v>262</v>
      </c>
      <c r="B83" s="61" t="s">
        <v>261</v>
      </c>
      <c r="C83" s="115">
        <v>110839</v>
      </c>
      <c r="D83" s="115">
        <v>13238</v>
      </c>
      <c r="E83" s="6">
        <f t="shared" si="9"/>
        <v>124077</v>
      </c>
      <c r="F83" s="123">
        <v>124077</v>
      </c>
      <c r="G83" s="116">
        <v>110839</v>
      </c>
      <c r="H83" s="116">
        <v>4320</v>
      </c>
      <c r="I83" s="5">
        <f t="shared" si="10"/>
        <v>115159</v>
      </c>
      <c r="K83" s="11">
        <v>114050.36199999999</v>
      </c>
      <c r="L83" s="11">
        <v>114868.887</v>
      </c>
      <c r="M83" s="11">
        <v>115689.196</v>
      </c>
      <c r="N83" s="11">
        <v>116491.52800000001</v>
      </c>
      <c r="O83" s="11">
        <v>117277.50199999999</v>
      </c>
      <c r="P83" s="11">
        <v>118082.73699999999</v>
      </c>
      <c r="Q83" s="119">
        <f>IFERROR(INDEX(Military!$E$9:$E$97,MATCH('Cross-border flows'!$A83,Military!$C$9:$C$97,0)),0)</f>
        <v>0</v>
      </c>
      <c r="S83" s="124">
        <f t="shared" si="11"/>
        <v>0.99037297996682838</v>
      </c>
      <c r="T83" s="124">
        <f t="shared" si="12"/>
        <v>0.99748076138208919</v>
      </c>
      <c r="U83" s="124">
        <f t="shared" si="13"/>
        <v>1.0046040344219731</v>
      </c>
      <c r="V83" s="124">
        <f t="shared" si="14"/>
        <v>1.0115712015561094</v>
      </c>
      <c r="W83" s="124">
        <f t="shared" si="15"/>
        <v>1.0183963216075165</v>
      </c>
      <c r="X83" s="124">
        <f t="shared" si="16"/>
        <v>1.02538869736625</v>
      </c>
    </row>
    <row r="84" spans="1:24" x14ac:dyDescent="0.2">
      <c r="A84" s="61" t="s">
        <v>260</v>
      </c>
      <c r="B84" s="61" t="s">
        <v>259</v>
      </c>
      <c r="C84" s="115">
        <v>120328</v>
      </c>
      <c r="D84" s="115">
        <v>11821</v>
      </c>
      <c r="E84" s="6">
        <f t="shared" si="9"/>
        <v>132149</v>
      </c>
      <c r="F84" s="123">
        <v>132149</v>
      </c>
      <c r="G84" s="116">
        <v>120328</v>
      </c>
      <c r="H84" s="116">
        <v>5677</v>
      </c>
      <c r="I84" s="5">
        <f t="shared" si="10"/>
        <v>126005</v>
      </c>
      <c r="K84" s="11">
        <v>124707.84699999999</v>
      </c>
      <c r="L84" s="11">
        <v>125703.928</v>
      </c>
      <c r="M84" s="11">
        <v>126700.171</v>
      </c>
      <c r="N84" s="11">
        <v>127619.56299999999</v>
      </c>
      <c r="O84" s="11">
        <v>128601.91499999999</v>
      </c>
      <c r="P84" s="11">
        <v>129588.113</v>
      </c>
      <c r="Q84" s="119">
        <f>IFERROR(INDEX(Military!$E$9:$E$97,MATCH('Cross-border flows'!$A84,Military!$C$9:$C$97,0)),0)</f>
        <v>1650</v>
      </c>
      <c r="S84" s="124">
        <f t="shared" si="11"/>
        <v>0.97661082496726315</v>
      </c>
      <c r="T84" s="124">
        <f t="shared" si="12"/>
        <v>0.98451591603507793</v>
      </c>
      <c r="U84" s="124">
        <f t="shared" si="13"/>
        <v>0.99242229276616012</v>
      </c>
      <c r="V84" s="124">
        <f t="shared" si="14"/>
        <v>0.99971876512836788</v>
      </c>
      <c r="W84" s="124">
        <f t="shared" si="15"/>
        <v>1.0075149002023729</v>
      </c>
      <c r="X84" s="124">
        <f t="shared" si="16"/>
        <v>1.0153415578746874</v>
      </c>
    </row>
    <row r="85" spans="1:24" x14ac:dyDescent="0.2">
      <c r="A85" s="61" t="s">
        <v>258</v>
      </c>
      <c r="B85" s="61" t="s">
        <v>257</v>
      </c>
      <c r="C85" s="115">
        <v>518971</v>
      </c>
      <c r="D85" s="115">
        <v>24809</v>
      </c>
      <c r="E85" s="6">
        <f t="shared" si="9"/>
        <v>543780</v>
      </c>
      <c r="F85" s="123">
        <v>543780</v>
      </c>
      <c r="G85" s="116">
        <v>518971</v>
      </c>
      <c r="H85" s="116">
        <v>25312</v>
      </c>
      <c r="I85" s="5">
        <f t="shared" si="10"/>
        <v>544283</v>
      </c>
      <c r="K85" s="11">
        <v>526050.26100000006</v>
      </c>
      <c r="L85" s="11">
        <v>529853.76500000001</v>
      </c>
      <c r="M85" s="11">
        <v>533579.92799999996</v>
      </c>
      <c r="N85" s="11">
        <v>537270.14300000004</v>
      </c>
      <c r="O85" s="11">
        <v>540903.17299999995</v>
      </c>
      <c r="P85" s="11">
        <v>544577.40800000005</v>
      </c>
      <c r="Q85" s="119">
        <f>IFERROR(INDEX(Military!$E$9:$E$97,MATCH('Cross-border flows'!$A85,Military!$C$9:$C$97,0)),0)</f>
        <v>0</v>
      </c>
      <c r="S85" s="124">
        <f t="shared" si="11"/>
        <v>0.96650136234275197</v>
      </c>
      <c r="T85" s="124">
        <f t="shared" si="12"/>
        <v>0.97348946228340771</v>
      </c>
      <c r="U85" s="124">
        <f t="shared" si="13"/>
        <v>0.98033546518998382</v>
      </c>
      <c r="V85" s="124">
        <f t="shared" si="14"/>
        <v>0.9871154215729685</v>
      </c>
      <c r="W85" s="124">
        <f t="shared" si="15"/>
        <v>0.99379031312754573</v>
      </c>
      <c r="X85" s="124">
        <f t="shared" si="16"/>
        <v>1.0005409097840647</v>
      </c>
    </row>
    <row r="86" spans="1:24" x14ac:dyDescent="0.2">
      <c r="A86" s="61" t="s">
        <v>256</v>
      </c>
      <c r="B86" s="61" t="s">
        <v>255</v>
      </c>
      <c r="C86" s="115">
        <v>358161</v>
      </c>
      <c r="D86" s="115">
        <v>20156</v>
      </c>
      <c r="E86" s="6">
        <f t="shared" si="9"/>
        <v>378317</v>
      </c>
      <c r="F86" s="123">
        <v>378317</v>
      </c>
      <c r="G86" s="116">
        <v>358161</v>
      </c>
      <c r="H86" s="116">
        <v>36610</v>
      </c>
      <c r="I86" s="5">
        <f t="shared" si="10"/>
        <v>394771</v>
      </c>
      <c r="K86" s="11">
        <v>383075.13199999998</v>
      </c>
      <c r="L86" s="11">
        <v>385945.77100000001</v>
      </c>
      <c r="M86" s="11">
        <v>388607.60700000002</v>
      </c>
      <c r="N86" s="11">
        <v>391237.16899999999</v>
      </c>
      <c r="O86" s="11">
        <v>393758.408</v>
      </c>
      <c r="P86" s="11">
        <v>396254.995</v>
      </c>
      <c r="Q86" s="119">
        <f>IFERROR(INDEX(Military!$E$9:$E$97,MATCH('Cross-border flows'!$A86,Military!$C$9:$C$97,0)),0)</f>
        <v>0</v>
      </c>
      <c r="S86" s="124">
        <f t="shared" si="11"/>
        <v>0.97037303145367815</v>
      </c>
      <c r="T86" s="124">
        <f t="shared" si="12"/>
        <v>0.97764468767969281</v>
      </c>
      <c r="U86" s="124">
        <f t="shared" si="13"/>
        <v>0.98438742207507646</v>
      </c>
      <c r="V86" s="124">
        <f t="shared" si="14"/>
        <v>0.99104840274488248</v>
      </c>
      <c r="W86" s="124">
        <f t="shared" si="15"/>
        <v>0.99743498889229454</v>
      </c>
      <c r="X86" s="124">
        <f t="shared" si="16"/>
        <v>1.0037591287100622</v>
      </c>
    </row>
    <row r="87" spans="1:24" x14ac:dyDescent="0.2">
      <c r="A87" s="61" t="s">
        <v>254</v>
      </c>
      <c r="B87" s="61" t="s">
        <v>253</v>
      </c>
      <c r="C87" s="115">
        <v>156753</v>
      </c>
      <c r="D87" s="115">
        <v>136401</v>
      </c>
      <c r="E87" s="6">
        <f t="shared" si="9"/>
        <v>293154</v>
      </c>
      <c r="F87" s="123">
        <v>293154</v>
      </c>
      <c r="G87" s="116">
        <v>156753</v>
      </c>
      <c r="H87" s="116">
        <v>62004</v>
      </c>
      <c r="I87" s="5">
        <f t="shared" si="10"/>
        <v>218757</v>
      </c>
      <c r="K87" s="11">
        <v>204051.69899999999</v>
      </c>
      <c r="L87" s="11">
        <v>205565.943</v>
      </c>
      <c r="M87" s="11">
        <v>207046.326</v>
      </c>
      <c r="N87" s="11">
        <v>208475.79399999999</v>
      </c>
      <c r="O87" s="11">
        <v>209793.236</v>
      </c>
      <c r="P87" s="11">
        <v>211094.443</v>
      </c>
      <c r="Q87" s="119">
        <f>IFERROR(INDEX(Military!$E$9:$E$97,MATCH('Cross-border flows'!$A87,Military!$C$9:$C$97,0)),0)</f>
        <v>0</v>
      </c>
      <c r="S87" s="124">
        <f t="shared" si="11"/>
        <v>0.93277791796376797</v>
      </c>
      <c r="T87" s="124">
        <f t="shared" si="12"/>
        <v>0.93969995474430534</v>
      </c>
      <c r="U87" s="124">
        <f t="shared" si="13"/>
        <v>0.94646720333520762</v>
      </c>
      <c r="V87" s="124">
        <f t="shared" si="14"/>
        <v>0.95300170508829429</v>
      </c>
      <c r="W87" s="124">
        <f t="shared" si="15"/>
        <v>0.95902410437151731</v>
      </c>
      <c r="X87" s="124">
        <f t="shared" si="16"/>
        <v>0.96497228888675557</v>
      </c>
    </row>
    <row r="88" spans="1:24" x14ac:dyDescent="0.2">
      <c r="A88" s="61" t="s">
        <v>252</v>
      </c>
      <c r="B88" s="61" t="s">
        <v>251</v>
      </c>
      <c r="C88" s="115">
        <v>126986</v>
      </c>
      <c r="D88" s="115">
        <v>4857</v>
      </c>
      <c r="E88" s="6">
        <f t="shared" si="9"/>
        <v>131843</v>
      </c>
      <c r="F88" s="123">
        <v>131843</v>
      </c>
      <c r="G88" s="116">
        <v>126986</v>
      </c>
      <c r="H88" s="116">
        <v>8588</v>
      </c>
      <c r="I88" s="5">
        <f t="shared" si="10"/>
        <v>135574</v>
      </c>
      <c r="K88" s="11">
        <v>133863.55900000001</v>
      </c>
      <c r="L88" s="11">
        <v>134227.965</v>
      </c>
      <c r="M88" s="11">
        <v>134650.804</v>
      </c>
      <c r="N88" s="11">
        <v>135065.41899999999</v>
      </c>
      <c r="O88" s="11">
        <v>135474.06700000001</v>
      </c>
      <c r="P88" s="11">
        <v>135887.625</v>
      </c>
      <c r="Q88" s="119">
        <f>IFERROR(INDEX(Military!$E$9:$E$97,MATCH('Cross-border flows'!$A88,Military!$C$9:$C$97,0)),0)</f>
        <v>0</v>
      </c>
      <c r="S88" s="124">
        <f t="shared" si="11"/>
        <v>0.98738370926578845</v>
      </c>
      <c r="T88" s="124">
        <f t="shared" si="12"/>
        <v>0.99007158452210597</v>
      </c>
      <c r="U88" s="124">
        <f t="shared" si="13"/>
        <v>0.99319046424830726</v>
      </c>
      <c r="V88" s="124">
        <f t="shared" si="14"/>
        <v>0.99624868337586847</v>
      </c>
      <c r="W88" s="124">
        <f t="shared" si="15"/>
        <v>0.99926288963960652</v>
      </c>
      <c r="X88" s="124">
        <f t="shared" si="16"/>
        <v>1.0023133122870167</v>
      </c>
    </row>
    <row r="89" spans="1:24" x14ac:dyDescent="0.2">
      <c r="A89" s="61" t="s">
        <v>250</v>
      </c>
      <c r="B89" s="61" t="s">
        <v>249</v>
      </c>
      <c r="C89" s="115">
        <v>465898</v>
      </c>
      <c r="D89" s="115">
        <v>21026</v>
      </c>
      <c r="E89" s="6">
        <f t="shared" si="9"/>
        <v>486924</v>
      </c>
      <c r="F89" s="123">
        <v>486924</v>
      </c>
      <c r="G89" s="116">
        <v>465898</v>
      </c>
      <c r="H89" s="116">
        <v>4306</v>
      </c>
      <c r="I89" s="5">
        <f t="shared" si="10"/>
        <v>470204</v>
      </c>
      <c r="K89" s="11">
        <v>440075.696</v>
      </c>
      <c r="L89" s="11">
        <v>445469.50699999998</v>
      </c>
      <c r="M89" s="11">
        <v>450570.23499999999</v>
      </c>
      <c r="N89" s="11">
        <v>455667.12900000002</v>
      </c>
      <c r="O89" s="11">
        <v>460541.36200000002</v>
      </c>
      <c r="P89" s="11">
        <v>465314.35600000003</v>
      </c>
      <c r="Q89" s="119">
        <f>IFERROR(INDEX(Military!$E$9:$E$97,MATCH('Cross-border flows'!$A89,Military!$C$9:$C$97,0)),0)</f>
        <v>820</v>
      </c>
      <c r="S89" s="124">
        <f t="shared" si="11"/>
        <v>0.93418111287866545</v>
      </c>
      <c r="T89" s="124">
        <f t="shared" si="12"/>
        <v>0.94565232750040407</v>
      </c>
      <c r="U89" s="124">
        <f t="shared" si="13"/>
        <v>0.95650023181427635</v>
      </c>
      <c r="V89" s="124">
        <f t="shared" si="14"/>
        <v>0.96733998222048301</v>
      </c>
      <c r="W89" s="124">
        <f t="shared" si="15"/>
        <v>0.97770619135524162</v>
      </c>
      <c r="X89" s="124">
        <f t="shared" si="16"/>
        <v>0.98785709181546744</v>
      </c>
    </row>
    <row r="90" spans="1:24" x14ac:dyDescent="0.2">
      <c r="A90" s="61" t="s">
        <v>248</v>
      </c>
      <c r="B90" s="61" t="s">
        <v>247</v>
      </c>
      <c r="C90" s="115">
        <v>293333</v>
      </c>
      <c r="D90" s="115">
        <v>22164</v>
      </c>
      <c r="E90" s="6">
        <f t="shared" si="9"/>
        <v>315497</v>
      </c>
      <c r="F90" s="123">
        <v>315497</v>
      </c>
      <c r="G90" s="116">
        <v>293333</v>
      </c>
      <c r="H90" s="116">
        <v>29747</v>
      </c>
      <c r="I90" s="5">
        <f t="shared" si="10"/>
        <v>323080</v>
      </c>
      <c r="K90" s="11">
        <v>315521.91499999998</v>
      </c>
      <c r="L90" s="11">
        <v>316388.14</v>
      </c>
      <c r="M90" s="11">
        <v>317303.576</v>
      </c>
      <c r="N90" s="11">
        <v>318238.32699999999</v>
      </c>
      <c r="O90" s="11">
        <v>319203.81199999998</v>
      </c>
      <c r="P90" s="11">
        <v>320175.94799999997</v>
      </c>
      <c r="Q90" s="119">
        <f>IFERROR(INDEX(Military!$E$9:$E$97,MATCH('Cross-border flows'!$A90,Military!$C$9:$C$97,0)),0)</f>
        <v>0</v>
      </c>
      <c r="S90" s="124">
        <f t="shared" si="11"/>
        <v>0.97660615017952201</v>
      </c>
      <c r="T90" s="124">
        <f t="shared" si="12"/>
        <v>0.97928729726383568</v>
      </c>
      <c r="U90" s="124">
        <f t="shared" si="13"/>
        <v>0.98212076265940329</v>
      </c>
      <c r="V90" s="124">
        <f t="shared" si="14"/>
        <v>0.98501401200940941</v>
      </c>
      <c r="W90" s="124">
        <f t="shared" si="15"/>
        <v>0.98800238950105235</v>
      </c>
      <c r="X90" s="124">
        <f t="shared" si="16"/>
        <v>0.99101135322520728</v>
      </c>
    </row>
    <row r="91" spans="1:24" x14ac:dyDescent="0.2">
      <c r="A91" s="61" t="s">
        <v>246</v>
      </c>
      <c r="B91" s="61" t="s">
        <v>245</v>
      </c>
      <c r="C91" s="115">
        <v>124547</v>
      </c>
      <c r="D91" s="115">
        <v>13647</v>
      </c>
      <c r="E91" s="6">
        <f t="shared" si="9"/>
        <v>138194</v>
      </c>
      <c r="F91" s="123">
        <v>138194</v>
      </c>
      <c r="G91" s="116">
        <v>124547</v>
      </c>
      <c r="H91" s="116">
        <v>6092</v>
      </c>
      <c r="I91" s="5">
        <f t="shared" si="10"/>
        <v>130639</v>
      </c>
      <c r="K91" s="11">
        <v>126232.49</v>
      </c>
      <c r="L91" s="11">
        <v>127065.808</v>
      </c>
      <c r="M91" s="11">
        <v>127917.201</v>
      </c>
      <c r="N91" s="11">
        <v>128752.507</v>
      </c>
      <c r="O91" s="11">
        <v>129599.158</v>
      </c>
      <c r="P91" s="11">
        <v>130421.321</v>
      </c>
      <c r="Q91" s="119">
        <f>IFERROR(INDEX(Military!$E$9:$E$97,MATCH('Cross-border flows'!$A91,Military!$C$9:$C$97,0)),0)</f>
        <v>0</v>
      </c>
      <c r="S91" s="124">
        <f t="shared" si="11"/>
        <v>0.96626956728082736</v>
      </c>
      <c r="T91" s="124">
        <f t="shared" si="12"/>
        <v>0.97264835156423435</v>
      </c>
      <c r="U91" s="124">
        <f t="shared" si="13"/>
        <v>0.97916549422454247</v>
      </c>
      <c r="V91" s="124">
        <f t="shared" si="14"/>
        <v>0.985559496015738</v>
      </c>
      <c r="W91" s="124">
        <f t="shared" si="15"/>
        <v>0.99204034017406739</v>
      </c>
      <c r="X91" s="124">
        <f t="shared" si="16"/>
        <v>0.99833373647991797</v>
      </c>
    </row>
    <row r="92" spans="1:24" x14ac:dyDescent="0.2">
      <c r="A92" s="61" t="s">
        <v>244</v>
      </c>
      <c r="B92" s="61" t="s">
        <v>243</v>
      </c>
      <c r="C92" s="115">
        <v>178745</v>
      </c>
      <c r="D92" s="115">
        <v>5612</v>
      </c>
      <c r="E92" s="6">
        <f t="shared" si="9"/>
        <v>184357</v>
      </c>
      <c r="F92" s="123">
        <v>184357</v>
      </c>
      <c r="G92" s="116">
        <v>178745</v>
      </c>
      <c r="H92" s="116">
        <v>8395</v>
      </c>
      <c r="I92" s="5">
        <f t="shared" si="10"/>
        <v>187140</v>
      </c>
      <c r="K92" s="11">
        <v>187667.20600000001</v>
      </c>
      <c r="L92" s="11">
        <v>188724.42800000001</v>
      </c>
      <c r="M92" s="11">
        <v>189736.86300000001</v>
      </c>
      <c r="N92" s="11">
        <v>190784.52</v>
      </c>
      <c r="O92" s="11">
        <v>191821.696</v>
      </c>
      <c r="P92" s="11">
        <v>192889.459</v>
      </c>
      <c r="Q92" s="119">
        <f>IFERROR(INDEX(Military!$E$9:$E$97,MATCH('Cross-border flows'!$A92,Military!$C$9:$C$97,0)),0)</f>
        <v>0</v>
      </c>
      <c r="S92" s="124">
        <f t="shared" si="11"/>
        <v>1.0028171743080048</v>
      </c>
      <c r="T92" s="124">
        <f t="shared" si="12"/>
        <v>1.0084665384204339</v>
      </c>
      <c r="U92" s="124">
        <f t="shared" si="13"/>
        <v>1.013876579031741</v>
      </c>
      <c r="V92" s="124">
        <f t="shared" si="14"/>
        <v>1.0194748316768194</v>
      </c>
      <c r="W92" s="124">
        <f t="shared" si="15"/>
        <v>1.0250170781233301</v>
      </c>
      <c r="X92" s="124">
        <f t="shared" si="16"/>
        <v>1.0307227690499092</v>
      </c>
    </row>
    <row r="93" spans="1:24" x14ac:dyDescent="0.2">
      <c r="A93" s="61" t="s">
        <v>242</v>
      </c>
      <c r="B93" s="61" t="s">
        <v>241</v>
      </c>
      <c r="C93" s="115">
        <v>201713</v>
      </c>
      <c r="D93" s="115">
        <v>14620</v>
      </c>
      <c r="E93" s="6">
        <f t="shared" si="9"/>
        <v>216333</v>
      </c>
      <c r="F93" s="123">
        <v>216333</v>
      </c>
      <c r="G93" s="116">
        <v>201713</v>
      </c>
      <c r="H93" s="116">
        <v>18587</v>
      </c>
      <c r="I93" s="5">
        <f t="shared" si="10"/>
        <v>220300</v>
      </c>
      <c r="K93" s="11">
        <v>214206.258</v>
      </c>
      <c r="L93" s="11">
        <v>214666.41800000001</v>
      </c>
      <c r="M93" s="11">
        <v>215093.73800000001</v>
      </c>
      <c r="N93" s="11">
        <v>215530.79500000001</v>
      </c>
      <c r="O93" s="11">
        <v>215960.37100000001</v>
      </c>
      <c r="P93" s="11">
        <v>216398.43799999999</v>
      </c>
      <c r="Q93" s="119">
        <f>IFERROR(INDEX(Military!$E$9:$E$97,MATCH('Cross-border flows'!$A93,Military!$C$9:$C$97,0)),0)</f>
        <v>0</v>
      </c>
      <c r="S93" s="124">
        <f t="shared" si="11"/>
        <v>0.97233889241942806</v>
      </c>
      <c r="T93" s="124">
        <f t="shared" si="12"/>
        <v>0.97442768043576944</v>
      </c>
      <c r="U93" s="124">
        <f t="shared" si="13"/>
        <v>0.97636739900136182</v>
      </c>
      <c r="V93" s="124">
        <f t="shared" si="14"/>
        <v>0.97835131638674544</v>
      </c>
      <c r="W93" s="124">
        <f t="shared" si="15"/>
        <v>0.98030127553336366</v>
      </c>
      <c r="X93" s="124">
        <f t="shared" si="16"/>
        <v>0.98228977757603264</v>
      </c>
    </row>
    <row r="94" spans="1:24" x14ac:dyDescent="0.2">
      <c r="A94" s="61" t="s">
        <v>240</v>
      </c>
      <c r="B94" s="61" t="s">
        <v>239</v>
      </c>
      <c r="C94" s="115">
        <v>178731</v>
      </c>
      <c r="D94" s="115">
        <v>7621</v>
      </c>
      <c r="E94" s="6">
        <f t="shared" si="9"/>
        <v>186352</v>
      </c>
      <c r="F94" s="123">
        <v>186352</v>
      </c>
      <c r="G94" s="116">
        <v>178731</v>
      </c>
      <c r="H94" s="116">
        <v>18981</v>
      </c>
      <c r="I94" s="5">
        <f t="shared" si="10"/>
        <v>197712</v>
      </c>
      <c r="K94" s="11">
        <v>190311.68100000001</v>
      </c>
      <c r="L94" s="11">
        <v>191226.755</v>
      </c>
      <c r="M94" s="11">
        <v>192170.851</v>
      </c>
      <c r="N94" s="11">
        <v>193147.37400000001</v>
      </c>
      <c r="O94" s="11">
        <v>194144.99400000001</v>
      </c>
      <c r="P94" s="11">
        <v>195160.27100000001</v>
      </c>
      <c r="Q94" s="119">
        <f>IFERROR(INDEX(Military!$E$9:$E$97,MATCH('Cross-border flows'!$A94,Military!$C$9:$C$97,0)),0)</f>
        <v>0</v>
      </c>
      <c r="S94" s="124">
        <f t="shared" si="11"/>
        <v>0.96257020818159755</v>
      </c>
      <c r="T94" s="124">
        <f t="shared" si="12"/>
        <v>0.96719852613903057</v>
      </c>
      <c r="U94" s="124">
        <f t="shared" si="13"/>
        <v>0.97197363336570364</v>
      </c>
      <c r="V94" s="124">
        <f t="shared" si="14"/>
        <v>0.97691275188152471</v>
      </c>
      <c r="W94" s="124">
        <f t="shared" si="15"/>
        <v>0.98195857611070647</v>
      </c>
      <c r="X94" s="124">
        <f t="shared" si="16"/>
        <v>0.98709370700817356</v>
      </c>
    </row>
    <row r="95" spans="1:24" x14ac:dyDescent="0.2">
      <c r="A95" s="61" t="s">
        <v>238</v>
      </c>
      <c r="B95" s="61" t="s">
        <v>237</v>
      </c>
      <c r="C95" s="115">
        <v>162537</v>
      </c>
      <c r="D95" s="115">
        <v>11770</v>
      </c>
      <c r="E95" s="6">
        <f t="shared" si="9"/>
        <v>174307</v>
      </c>
      <c r="F95" s="123">
        <v>174307</v>
      </c>
      <c r="G95" s="116">
        <v>162537</v>
      </c>
      <c r="H95" s="116">
        <v>23002</v>
      </c>
      <c r="I95" s="5">
        <f t="shared" si="10"/>
        <v>185539</v>
      </c>
      <c r="K95" s="11">
        <v>180563.644</v>
      </c>
      <c r="L95" s="11">
        <v>181308.23800000001</v>
      </c>
      <c r="M95" s="11">
        <v>182069.61499999999</v>
      </c>
      <c r="N95" s="11">
        <v>182846.46299999999</v>
      </c>
      <c r="O95" s="11">
        <v>183633.149</v>
      </c>
      <c r="P95" s="11">
        <v>184432.83199999999</v>
      </c>
      <c r="Q95" s="119">
        <f>IFERROR(INDEX(Military!$E$9:$E$97,MATCH('Cross-border flows'!$A95,Military!$C$9:$C$97,0)),0)</f>
        <v>0</v>
      </c>
      <c r="S95" s="124">
        <f t="shared" si="11"/>
        <v>0.97318431165415353</v>
      </c>
      <c r="T95" s="124">
        <f t="shared" si="12"/>
        <v>0.97719745174868899</v>
      </c>
      <c r="U95" s="124">
        <f t="shared" si="13"/>
        <v>0.98130104721918299</v>
      </c>
      <c r="V95" s="124">
        <f t="shared" si="14"/>
        <v>0.98548802677604164</v>
      </c>
      <c r="W95" s="124">
        <f t="shared" si="15"/>
        <v>0.98972803022545131</v>
      </c>
      <c r="X95" s="124">
        <f t="shared" si="16"/>
        <v>0.99403808363740231</v>
      </c>
    </row>
    <row r="96" spans="1:24" x14ac:dyDescent="0.2">
      <c r="A96" s="61" t="s">
        <v>236</v>
      </c>
      <c r="B96" s="61" t="s">
        <v>235</v>
      </c>
      <c r="C96" s="115">
        <v>478459</v>
      </c>
      <c r="D96" s="115">
        <v>84207</v>
      </c>
      <c r="E96" s="6">
        <f t="shared" si="9"/>
        <v>562666</v>
      </c>
      <c r="F96" s="123">
        <v>562666</v>
      </c>
      <c r="G96" s="116">
        <v>478459</v>
      </c>
      <c r="H96" s="116">
        <v>55909</v>
      </c>
      <c r="I96" s="5">
        <f t="shared" si="10"/>
        <v>534368</v>
      </c>
      <c r="K96" s="11">
        <v>487706.72499999998</v>
      </c>
      <c r="L96" s="11">
        <v>491970.98800000001</v>
      </c>
      <c r="M96" s="11">
        <v>496097.19300000003</v>
      </c>
      <c r="N96" s="11">
        <v>500182.68699999998</v>
      </c>
      <c r="O96" s="11">
        <v>504153.576</v>
      </c>
      <c r="P96" s="11">
        <v>508039.98100000003</v>
      </c>
      <c r="Q96" s="119">
        <f>IFERROR(INDEX(Military!$E$9:$E$97,MATCH('Cross-border flows'!$A96,Military!$C$9:$C$97,0)),0)</f>
        <v>0</v>
      </c>
      <c r="S96" s="124">
        <f t="shared" si="11"/>
        <v>0.91267951112342049</v>
      </c>
      <c r="T96" s="124">
        <f t="shared" si="12"/>
        <v>0.92065952302533083</v>
      </c>
      <c r="U96" s="124">
        <f t="shared" si="13"/>
        <v>0.92838117739086179</v>
      </c>
      <c r="V96" s="124">
        <f t="shared" si="14"/>
        <v>0.93602664643092393</v>
      </c>
      <c r="W96" s="124">
        <f t="shared" si="15"/>
        <v>0.94345764716450087</v>
      </c>
      <c r="X96" s="124">
        <f t="shared" si="16"/>
        <v>0.95073054711359972</v>
      </c>
    </row>
    <row r="97" spans="1:24" x14ac:dyDescent="0.2">
      <c r="A97" s="61" t="s">
        <v>234</v>
      </c>
      <c r="B97" s="61" t="s">
        <v>233</v>
      </c>
      <c r="C97" s="115">
        <v>287202</v>
      </c>
      <c r="D97" s="115">
        <v>16623</v>
      </c>
      <c r="E97" s="6">
        <f t="shared" si="9"/>
        <v>303825</v>
      </c>
      <c r="F97" s="123">
        <v>303825</v>
      </c>
      <c r="G97" s="116">
        <v>287202</v>
      </c>
      <c r="H97" s="116">
        <v>21413</v>
      </c>
      <c r="I97" s="5">
        <f t="shared" si="10"/>
        <v>308615</v>
      </c>
      <c r="K97" s="11">
        <v>311518.18099999998</v>
      </c>
      <c r="L97" s="11">
        <v>312808.01199999999</v>
      </c>
      <c r="M97" s="11">
        <v>314109.37300000002</v>
      </c>
      <c r="N97" s="11">
        <v>315487.82900000003</v>
      </c>
      <c r="O97" s="11">
        <v>316876.00099999999</v>
      </c>
      <c r="P97" s="11">
        <v>318307.08299999998</v>
      </c>
      <c r="Q97" s="119">
        <f>IFERROR(INDEX(Military!$E$9:$E$97,MATCH('Cross-border flows'!$A97,Military!$C$9:$C$97,0)),0)</f>
        <v>2440</v>
      </c>
      <c r="S97" s="124">
        <f t="shared" si="11"/>
        <v>1.0015008376132073</v>
      </c>
      <c r="T97" s="124">
        <f t="shared" si="12"/>
        <v>1.0056802553343163</v>
      </c>
      <c r="U97" s="124">
        <f t="shared" si="13"/>
        <v>1.0098970335207298</v>
      </c>
      <c r="V97" s="124">
        <f t="shared" si="14"/>
        <v>1.0143636213405052</v>
      </c>
      <c r="W97" s="124">
        <f t="shared" si="15"/>
        <v>1.0188616917518591</v>
      </c>
      <c r="X97" s="124">
        <f t="shared" si="16"/>
        <v>1.0234988027153573</v>
      </c>
    </row>
    <row r="98" spans="1:24" x14ac:dyDescent="0.2">
      <c r="A98" s="61" t="s">
        <v>232</v>
      </c>
      <c r="B98" s="61" t="s">
        <v>231</v>
      </c>
      <c r="C98" s="115">
        <v>203644</v>
      </c>
      <c r="D98" s="115">
        <v>39470</v>
      </c>
      <c r="E98" s="6">
        <f t="shared" si="9"/>
        <v>243114</v>
      </c>
      <c r="F98" s="123">
        <v>243114</v>
      </c>
      <c r="G98" s="116">
        <v>203644</v>
      </c>
      <c r="H98" s="116">
        <v>18511</v>
      </c>
      <c r="I98" s="5">
        <f t="shared" si="10"/>
        <v>222155</v>
      </c>
      <c r="K98" s="11">
        <v>210271.77299999999</v>
      </c>
      <c r="L98" s="11">
        <v>211388.01500000001</v>
      </c>
      <c r="M98" s="11">
        <v>212538.114</v>
      </c>
      <c r="N98" s="11">
        <v>213706.20800000001</v>
      </c>
      <c r="O98" s="11">
        <v>214915.068</v>
      </c>
      <c r="P98" s="11">
        <v>216165.11799999999</v>
      </c>
      <c r="Q98" s="119">
        <f>IFERROR(INDEX(Military!$E$9:$E$97,MATCH('Cross-border flows'!$A98,Military!$C$9:$C$97,0)),0)</f>
        <v>0</v>
      </c>
      <c r="S98" s="124">
        <f t="shared" si="11"/>
        <v>0.94650929756251256</v>
      </c>
      <c r="T98" s="124">
        <f t="shared" si="12"/>
        <v>0.95153390650671832</v>
      </c>
      <c r="U98" s="124">
        <f t="shared" si="13"/>
        <v>0.95671091805271091</v>
      </c>
      <c r="V98" s="124">
        <f t="shared" si="14"/>
        <v>0.96196893160180963</v>
      </c>
      <c r="W98" s="124">
        <f t="shared" si="15"/>
        <v>0.96741044766041728</v>
      </c>
      <c r="X98" s="124">
        <f t="shared" si="16"/>
        <v>0.97303737480587871</v>
      </c>
    </row>
    <row r="99" spans="1:24" x14ac:dyDescent="0.2">
      <c r="A99" s="61" t="s">
        <v>230</v>
      </c>
      <c r="B99" s="61" t="s">
        <v>229</v>
      </c>
      <c r="C99" s="115">
        <v>201845</v>
      </c>
      <c r="D99" s="115">
        <v>14763</v>
      </c>
      <c r="E99" s="6">
        <f t="shared" si="9"/>
        <v>216608</v>
      </c>
      <c r="F99" s="123">
        <v>216608</v>
      </c>
      <c r="G99" s="116">
        <v>201845</v>
      </c>
      <c r="H99" s="116">
        <v>25881</v>
      </c>
      <c r="I99" s="5">
        <f t="shared" si="10"/>
        <v>227726</v>
      </c>
      <c r="K99" s="11">
        <v>225245.87899999999</v>
      </c>
      <c r="L99" s="11">
        <v>226202.212</v>
      </c>
      <c r="M99" s="11">
        <v>227139.21</v>
      </c>
      <c r="N99" s="11">
        <v>228087.38099999999</v>
      </c>
      <c r="O99" s="11">
        <v>229050.81400000001</v>
      </c>
      <c r="P99" s="11">
        <v>230037.76199999999</v>
      </c>
      <c r="Q99" s="119">
        <v>0</v>
      </c>
      <c r="S99" s="124">
        <f t="shared" si="11"/>
        <v>0.98910918823498406</v>
      </c>
      <c r="T99" s="124">
        <f t="shared" si="12"/>
        <v>0.99330867797265132</v>
      </c>
      <c r="U99" s="124">
        <f t="shared" si="13"/>
        <v>0.9974232630441846</v>
      </c>
      <c r="V99" s="124">
        <f t="shared" si="14"/>
        <v>1.0015869114637765</v>
      </c>
      <c r="W99" s="124">
        <f t="shared" si="15"/>
        <v>1.0058175790204018</v>
      </c>
      <c r="X99" s="124">
        <f t="shared" si="16"/>
        <v>1.0101515066351667</v>
      </c>
    </row>
    <row r="100" spans="1:24" x14ac:dyDescent="0.2">
      <c r="A100" s="61" t="s">
        <v>228</v>
      </c>
      <c r="B100" s="61" t="s">
        <v>227</v>
      </c>
      <c r="C100" s="115">
        <v>265082</v>
      </c>
      <c r="D100" s="115">
        <v>12042</v>
      </c>
      <c r="E100" s="6">
        <f t="shared" si="9"/>
        <v>277124</v>
      </c>
      <c r="F100" s="123">
        <v>277124</v>
      </c>
      <c r="G100" s="116">
        <v>265082</v>
      </c>
      <c r="H100" s="116">
        <v>10854</v>
      </c>
      <c r="I100" s="5">
        <f t="shared" si="10"/>
        <v>275936</v>
      </c>
      <c r="K100" s="11">
        <v>262250.70299999998</v>
      </c>
      <c r="L100" s="11">
        <v>263775.97100000002</v>
      </c>
      <c r="M100" s="11">
        <v>265318.31900000002</v>
      </c>
      <c r="N100" s="11">
        <v>266848.71999999997</v>
      </c>
      <c r="O100" s="11">
        <v>268349.38400000002</v>
      </c>
      <c r="P100" s="11">
        <v>269898.549</v>
      </c>
      <c r="Q100" s="119">
        <f>IFERROR(INDEX(Military!$E$9:$E$97,MATCH('Cross-border flows'!$A100,Military!$C$9:$C$97,0)),0)</f>
        <v>260</v>
      </c>
      <c r="S100" s="124">
        <f t="shared" si="11"/>
        <v>0.94946184260118283</v>
      </c>
      <c r="T100" s="124">
        <f t="shared" si="12"/>
        <v>0.95498945770033639</v>
      </c>
      <c r="U100" s="124">
        <f t="shared" si="13"/>
        <v>0.96057897121071556</v>
      </c>
      <c r="V100" s="124">
        <f t="shared" si="14"/>
        <v>0.96612518844949546</v>
      </c>
      <c r="W100" s="124">
        <f t="shared" si="15"/>
        <v>0.97156363794503076</v>
      </c>
      <c r="X100" s="124">
        <f t="shared" si="16"/>
        <v>0.97717785645946886</v>
      </c>
    </row>
    <row r="101" spans="1:24" x14ac:dyDescent="0.2">
      <c r="A101" s="61" t="s">
        <v>226</v>
      </c>
      <c r="B101" s="61" t="s">
        <v>225</v>
      </c>
      <c r="C101" s="115">
        <v>291456</v>
      </c>
      <c r="D101" s="115">
        <v>9582</v>
      </c>
      <c r="E101" s="6">
        <f t="shared" si="9"/>
        <v>301038</v>
      </c>
      <c r="F101" s="123">
        <v>301038</v>
      </c>
      <c r="G101" s="116">
        <v>291456</v>
      </c>
      <c r="H101" s="116">
        <v>17351</v>
      </c>
      <c r="I101" s="5">
        <f t="shared" si="10"/>
        <v>308807</v>
      </c>
      <c r="K101" s="11">
        <v>295346.72200000001</v>
      </c>
      <c r="L101" s="11">
        <v>296621.36499999999</v>
      </c>
      <c r="M101" s="11">
        <v>297870.09899999999</v>
      </c>
      <c r="N101" s="11">
        <v>299170.48100000003</v>
      </c>
      <c r="O101" s="11">
        <v>300476.011</v>
      </c>
      <c r="P101" s="11">
        <v>301807.48200000002</v>
      </c>
      <c r="Q101" s="119">
        <f>IFERROR(INDEX(Military!$E$9:$E$97,MATCH('Cross-border flows'!$A101,Military!$C$9:$C$97,0)),0)</f>
        <v>0</v>
      </c>
      <c r="S101" s="124">
        <f t="shared" si="11"/>
        <v>0.95641200490921519</v>
      </c>
      <c r="T101" s="124">
        <f t="shared" si="12"/>
        <v>0.96053964126460856</v>
      </c>
      <c r="U101" s="124">
        <f t="shared" si="13"/>
        <v>0.96458337731981458</v>
      </c>
      <c r="V101" s="124">
        <f t="shared" si="14"/>
        <v>0.96879436346974013</v>
      </c>
      <c r="W101" s="124">
        <f t="shared" si="15"/>
        <v>0.97302202022622541</v>
      </c>
      <c r="X101" s="124">
        <f t="shared" si="16"/>
        <v>0.9773336809074924</v>
      </c>
    </row>
    <row r="102" spans="1:24" x14ac:dyDescent="0.2">
      <c r="A102" s="61" t="s">
        <v>224</v>
      </c>
      <c r="B102" s="61" t="s">
        <v>223</v>
      </c>
      <c r="C102" s="115">
        <v>143286</v>
      </c>
      <c r="D102" s="115">
        <v>3290</v>
      </c>
      <c r="E102" s="6">
        <f t="shared" si="9"/>
        <v>146576</v>
      </c>
      <c r="F102" s="123">
        <v>146576</v>
      </c>
      <c r="G102" s="116">
        <v>143286</v>
      </c>
      <c r="H102" s="116">
        <v>11408</v>
      </c>
      <c r="I102" s="5">
        <f t="shared" si="10"/>
        <v>154694</v>
      </c>
      <c r="K102" s="11">
        <v>152758.08300000001</v>
      </c>
      <c r="L102" s="11">
        <v>153351.73499999999</v>
      </c>
      <c r="M102" s="11">
        <v>153894.10500000001</v>
      </c>
      <c r="N102" s="11">
        <v>154462.495</v>
      </c>
      <c r="O102" s="11">
        <v>155027.96400000001</v>
      </c>
      <c r="P102" s="11">
        <v>155575.64199999999</v>
      </c>
      <c r="Q102" s="119">
        <f>IFERROR(INDEX(Military!$E$9:$E$97,MATCH('Cross-border flows'!$A102,Military!$C$9:$C$97,0)),0)</f>
        <v>720</v>
      </c>
      <c r="S102" s="124">
        <f t="shared" si="11"/>
        <v>0.98283115699380719</v>
      </c>
      <c r="T102" s="124">
        <f t="shared" si="12"/>
        <v>0.98666874604057031</v>
      </c>
      <c r="U102" s="124">
        <f t="shared" si="13"/>
        <v>0.99017482901728582</v>
      </c>
      <c r="V102" s="124">
        <f t="shared" si="14"/>
        <v>0.99384911502708573</v>
      </c>
      <c r="W102" s="124">
        <f t="shared" si="15"/>
        <v>0.99750451859800648</v>
      </c>
      <c r="X102" s="124">
        <f t="shared" si="16"/>
        <v>1.0010449144763209</v>
      </c>
    </row>
    <row r="103" spans="1:24" x14ac:dyDescent="0.2">
      <c r="A103" s="61" t="s">
        <v>222</v>
      </c>
      <c r="B103" s="61" t="s">
        <v>221</v>
      </c>
      <c r="C103" s="115">
        <v>266362</v>
      </c>
      <c r="D103" s="115">
        <v>18575</v>
      </c>
      <c r="E103" s="6">
        <f t="shared" si="9"/>
        <v>284937</v>
      </c>
      <c r="F103" s="123">
        <v>284937</v>
      </c>
      <c r="G103" s="116">
        <v>266362</v>
      </c>
      <c r="H103" s="116">
        <v>9278</v>
      </c>
      <c r="I103" s="5">
        <f t="shared" si="10"/>
        <v>275640</v>
      </c>
      <c r="K103" s="11">
        <v>260300.44699999999</v>
      </c>
      <c r="L103" s="11">
        <v>261160.81200000001</v>
      </c>
      <c r="M103" s="11">
        <v>261977.96299999999</v>
      </c>
      <c r="N103" s="11">
        <v>262818.64600000001</v>
      </c>
      <c r="O103" s="11">
        <v>263598.28700000001</v>
      </c>
      <c r="P103" s="11">
        <v>264349.11700000003</v>
      </c>
      <c r="Q103" s="119">
        <f>IFERROR(INDEX(Military!$E$9:$E$97,MATCH('Cross-border flows'!$A103,Military!$C$9:$C$97,0)),0)</f>
        <v>0</v>
      </c>
      <c r="S103" s="124">
        <f t="shared" si="11"/>
        <v>0.94434932157887097</v>
      </c>
      <c r="T103" s="124">
        <f t="shared" si="12"/>
        <v>0.94747065737919023</v>
      </c>
      <c r="U103" s="124">
        <f t="shared" si="13"/>
        <v>0.95043521622406035</v>
      </c>
      <c r="V103" s="124">
        <f t="shared" si="14"/>
        <v>0.95348514729357137</v>
      </c>
      <c r="W103" s="124">
        <f t="shared" si="15"/>
        <v>0.95631362284138732</v>
      </c>
      <c r="X103" s="124">
        <f t="shared" si="16"/>
        <v>0.95903757437236981</v>
      </c>
    </row>
    <row r="104" spans="1:24" x14ac:dyDescent="0.2">
      <c r="A104" s="61" t="s">
        <v>220</v>
      </c>
      <c r="B104" s="61" t="s">
        <v>219</v>
      </c>
      <c r="C104" s="115">
        <v>172830</v>
      </c>
      <c r="D104" s="115">
        <v>6039</v>
      </c>
      <c r="E104" s="6">
        <f t="shared" si="9"/>
        <v>178869</v>
      </c>
      <c r="F104" s="123">
        <v>178869</v>
      </c>
      <c r="G104" s="116">
        <v>172830</v>
      </c>
      <c r="H104" s="116">
        <v>5339</v>
      </c>
      <c r="I104" s="5">
        <f t="shared" si="10"/>
        <v>178169</v>
      </c>
      <c r="K104" s="11">
        <v>169644.36199999999</v>
      </c>
      <c r="L104" s="11">
        <v>170343.416</v>
      </c>
      <c r="M104" s="11">
        <v>171026.399</v>
      </c>
      <c r="N104" s="11">
        <v>171711.21</v>
      </c>
      <c r="O104" s="11">
        <v>172352.33</v>
      </c>
      <c r="P104" s="11">
        <v>172983.50399999999</v>
      </c>
      <c r="Q104" s="119">
        <f>IFERROR(INDEX(Military!$E$9:$E$97,MATCH('Cross-border flows'!$A104,Military!$C$9:$C$97,0)),0)</f>
        <v>260</v>
      </c>
      <c r="S104" s="124">
        <f t="shared" si="11"/>
        <v>0.9506949132565149</v>
      </c>
      <c r="T104" s="124">
        <f t="shared" si="12"/>
        <v>0.95461845775639986</v>
      </c>
      <c r="U104" s="124">
        <f t="shared" si="13"/>
        <v>0.95845180137958907</v>
      </c>
      <c r="V104" s="124">
        <f t="shared" si="14"/>
        <v>0.96229540492453791</v>
      </c>
      <c r="W104" s="124">
        <f t="shared" si="15"/>
        <v>0.96589378623666289</v>
      </c>
      <c r="X104" s="124">
        <f t="shared" si="16"/>
        <v>0.96943634414516544</v>
      </c>
    </row>
    <row r="105" spans="1:24" x14ac:dyDescent="0.2">
      <c r="A105" s="61" t="s">
        <v>218</v>
      </c>
      <c r="B105" s="61" t="s">
        <v>217</v>
      </c>
      <c r="C105" s="115">
        <v>256800</v>
      </c>
      <c r="D105" s="115">
        <v>21379</v>
      </c>
      <c r="E105" s="6">
        <f t="shared" si="9"/>
        <v>278179</v>
      </c>
      <c r="F105" s="123">
        <v>278179</v>
      </c>
      <c r="G105" s="116">
        <v>256800</v>
      </c>
      <c r="H105" s="116">
        <v>26643</v>
      </c>
      <c r="I105" s="5">
        <f t="shared" si="10"/>
        <v>283443</v>
      </c>
      <c r="K105" s="11">
        <v>274754.40000000002</v>
      </c>
      <c r="L105" s="11">
        <v>276185.92099999997</v>
      </c>
      <c r="M105" s="11">
        <v>277604.46799999999</v>
      </c>
      <c r="N105" s="11">
        <v>279028.93699999998</v>
      </c>
      <c r="O105" s="11">
        <v>280445.29800000001</v>
      </c>
      <c r="P105" s="11">
        <v>281858.68599999999</v>
      </c>
      <c r="Q105" s="119">
        <f>IFERROR(INDEX(Military!$E$9:$E$97,MATCH('Cross-border flows'!$A105,Military!$C$9:$C$97,0)),0)</f>
        <v>0</v>
      </c>
      <c r="S105" s="124">
        <f t="shared" si="11"/>
        <v>0.96934621775806784</v>
      </c>
      <c r="T105" s="124">
        <f t="shared" si="12"/>
        <v>0.97439668998705198</v>
      </c>
      <c r="U105" s="124">
        <f t="shared" si="13"/>
        <v>0.97940138934459486</v>
      </c>
      <c r="V105" s="124">
        <f t="shared" si="14"/>
        <v>0.98442698179175347</v>
      </c>
      <c r="W105" s="124">
        <f t="shared" si="15"/>
        <v>0.98942396884029593</v>
      </c>
      <c r="X105" s="124">
        <f t="shared" si="16"/>
        <v>0.99441046700747593</v>
      </c>
    </row>
    <row r="106" spans="1:24" x14ac:dyDescent="0.2">
      <c r="A106" s="61" t="s">
        <v>216</v>
      </c>
      <c r="B106" s="61" t="s">
        <v>215</v>
      </c>
      <c r="C106" s="115">
        <v>250990</v>
      </c>
      <c r="D106" s="115">
        <v>16969</v>
      </c>
      <c r="E106" s="6">
        <f t="shared" si="9"/>
        <v>267959</v>
      </c>
      <c r="F106" s="123">
        <v>267959</v>
      </c>
      <c r="G106" s="116">
        <v>250990</v>
      </c>
      <c r="H106" s="116">
        <v>19893</v>
      </c>
      <c r="I106" s="5">
        <f t="shared" si="10"/>
        <v>270883</v>
      </c>
      <c r="K106" s="11">
        <v>252899.97</v>
      </c>
      <c r="L106" s="11">
        <v>253783.965</v>
      </c>
      <c r="M106" s="11">
        <v>254671.50700000001</v>
      </c>
      <c r="N106" s="11">
        <v>255593.04800000001</v>
      </c>
      <c r="O106" s="11">
        <v>256523.75099999999</v>
      </c>
      <c r="P106" s="11">
        <v>257480.429</v>
      </c>
      <c r="Q106" s="119">
        <f>IFERROR(INDEX(Military!$E$9:$E$97,MATCH('Cross-border flows'!$A106,Military!$C$9:$C$97,0)),0)</f>
        <v>0</v>
      </c>
      <c r="S106" s="124">
        <f t="shared" si="11"/>
        <v>0.93361329430049134</v>
      </c>
      <c r="T106" s="124">
        <f t="shared" si="12"/>
        <v>0.93687667738470115</v>
      </c>
      <c r="U106" s="124">
        <f t="shared" si="13"/>
        <v>0.94015315468301819</v>
      </c>
      <c r="V106" s="124">
        <f t="shared" si="14"/>
        <v>0.94355514373364147</v>
      </c>
      <c r="W106" s="124">
        <f t="shared" si="15"/>
        <v>0.94699095550477508</v>
      </c>
      <c r="X106" s="124">
        <f t="shared" si="16"/>
        <v>0.95052265738344599</v>
      </c>
    </row>
    <row r="107" spans="1:24" x14ac:dyDescent="0.2">
      <c r="A107" s="61" t="s">
        <v>214</v>
      </c>
      <c r="B107" s="61" t="s">
        <v>213</v>
      </c>
      <c r="C107" s="115">
        <v>102386</v>
      </c>
      <c r="D107" s="115">
        <v>11801</v>
      </c>
      <c r="E107" s="6">
        <f t="shared" si="9"/>
        <v>114187</v>
      </c>
      <c r="F107" s="123">
        <v>114187</v>
      </c>
      <c r="G107" s="116">
        <v>102386</v>
      </c>
      <c r="H107" s="116">
        <v>1264</v>
      </c>
      <c r="I107" s="5">
        <f t="shared" si="10"/>
        <v>103650</v>
      </c>
      <c r="K107" s="11">
        <v>98446.701000000001</v>
      </c>
      <c r="L107" s="11">
        <v>98613.812999999995</v>
      </c>
      <c r="M107" s="11">
        <v>98790.195999999996</v>
      </c>
      <c r="N107" s="11">
        <v>98983.697</v>
      </c>
      <c r="O107" s="11">
        <v>99182.471999999994</v>
      </c>
      <c r="P107" s="11">
        <v>99395.595000000001</v>
      </c>
      <c r="Q107" s="119">
        <f>IFERROR(INDEX(Military!$E$9:$E$97,MATCH('Cross-border flows'!$A107,Military!$C$9:$C$97,0)),0)</f>
        <v>0</v>
      </c>
      <c r="S107" s="124">
        <f t="shared" si="11"/>
        <v>0.94979933429811869</v>
      </c>
      <c r="T107" s="124">
        <f t="shared" si="12"/>
        <v>0.95141160636758315</v>
      </c>
      <c r="U107" s="124">
        <f t="shared" si="13"/>
        <v>0.95311332368547996</v>
      </c>
      <c r="V107" s="124">
        <f t="shared" si="14"/>
        <v>0.95498019295706704</v>
      </c>
      <c r="W107" s="124">
        <f t="shared" si="15"/>
        <v>0.9568979450072358</v>
      </c>
      <c r="X107" s="124">
        <f t="shared" si="16"/>
        <v>0.95895412445730821</v>
      </c>
    </row>
    <row r="108" spans="1:24" x14ac:dyDescent="0.2">
      <c r="A108" s="61" t="s">
        <v>212</v>
      </c>
      <c r="B108" s="61" t="s">
        <v>211</v>
      </c>
      <c r="C108" s="115">
        <v>436551</v>
      </c>
      <c r="D108" s="115">
        <v>26516</v>
      </c>
      <c r="E108" s="6">
        <f t="shared" si="9"/>
        <v>463067</v>
      </c>
      <c r="F108" s="123">
        <v>463067</v>
      </c>
      <c r="G108" s="116">
        <v>436551</v>
      </c>
      <c r="H108" s="116">
        <v>18577</v>
      </c>
      <c r="I108" s="5">
        <f t="shared" si="10"/>
        <v>455128</v>
      </c>
      <c r="K108" s="11">
        <v>433996.65600000002</v>
      </c>
      <c r="L108" s="11">
        <v>439161.93099999998</v>
      </c>
      <c r="M108" s="11">
        <v>444246.761</v>
      </c>
      <c r="N108" s="11">
        <v>449371.16200000001</v>
      </c>
      <c r="O108" s="11">
        <v>454443.44799999997</v>
      </c>
      <c r="P108" s="11">
        <v>459477.20600000001</v>
      </c>
      <c r="Q108" s="119">
        <f>IFERROR(INDEX(Military!$E$9:$E$97,MATCH('Cross-border flows'!$A108,Military!$C$9:$C$97,0)),0)</f>
        <v>1460</v>
      </c>
      <c r="S108" s="124">
        <f t="shared" si="11"/>
        <v>0.95036265841697287</v>
      </c>
      <c r="T108" s="124">
        <f t="shared" si="12"/>
        <v>0.96171171846161951</v>
      </c>
      <c r="U108" s="124">
        <f t="shared" si="13"/>
        <v>0.97288402603223711</v>
      </c>
      <c r="V108" s="124">
        <f t="shared" si="14"/>
        <v>0.98414327837443538</v>
      </c>
      <c r="W108" s="124">
        <f t="shared" si="15"/>
        <v>0.99528802446784193</v>
      </c>
      <c r="X108" s="124">
        <f t="shared" si="16"/>
        <v>1.0063481174526727</v>
      </c>
    </row>
    <row r="109" spans="1:24" x14ac:dyDescent="0.2">
      <c r="A109" s="61" t="s">
        <v>210</v>
      </c>
      <c r="B109" s="61" t="s">
        <v>209</v>
      </c>
      <c r="C109" s="115">
        <v>906715</v>
      </c>
      <c r="D109" s="115">
        <v>16144</v>
      </c>
      <c r="E109" s="6">
        <f t="shared" si="9"/>
        <v>922859</v>
      </c>
      <c r="F109" s="123">
        <v>922857</v>
      </c>
      <c r="G109" s="116">
        <v>906715</v>
      </c>
      <c r="H109" s="116">
        <v>36240</v>
      </c>
      <c r="I109" s="5">
        <f t="shared" si="10"/>
        <v>942955</v>
      </c>
      <c r="K109" s="11">
        <v>871891.76899999997</v>
      </c>
      <c r="L109" s="11">
        <v>880326.826</v>
      </c>
      <c r="M109" s="11">
        <v>888440.30099999998</v>
      </c>
      <c r="N109" s="11">
        <v>896554.58200000005</v>
      </c>
      <c r="O109" s="11">
        <v>904413.25600000005</v>
      </c>
      <c r="P109" s="11">
        <v>912208.00399999996</v>
      </c>
      <c r="Q109" s="119">
        <f>IFERROR(INDEX(Military!$E$9:$E$97,MATCH('Cross-border flows'!$A109,Military!$C$9:$C$97,0)),0)</f>
        <v>1770</v>
      </c>
      <c r="S109" s="124">
        <f t="shared" si="11"/>
        <v>0.92276065029614351</v>
      </c>
      <c r="T109" s="124">
        <f t="shared" si="12"/>
        <v>0.93170599445360591</v>
      </c>
      <c r="U109" s="124">
        <f t="shared" si="13"/>
        <v>0.94031030218833345</v>
      </c>
      <c r="V109" s="124">
        <f t="shared" si="14"/>
        <v>0.94891546468283217</v>
      </c>
      <c r="W109" s="124">
        <f t="shared" si="15"/>
        <v>0.95724955697779857</v>
      </c>
      <c r="X109" s="124">
        <f t="shared" si="16"/>
        <v>0.96551585600585388</v>
      </c>
    </row>
    <row r="110" spans="1:24" x14ac:dyDescent="0.2">
      <c r="A110" s="61" t="s">
        <v>208</v>
      </c>
      <c r="B110" s="61" t="s">
        <v>207</v>
      </c>
      <c r="C110" s="115">
        <v>564692</v>
      </c>
      <c r="D110" s="115">
        <v>21388</v>
      </c>
      <c r="E110" s="6">
        <f t="shared" si="9"/>
        <v>586080</v>
      </c>
      <c r="F110" s="123">
        <v>586080</v>
      </c>
      <c r="G110" s="116">
        <v>564692</v>
      </c>
      <c r="H110" s="116">
        <v>10346</v>
      </c>
      <c r="I110" s="5">
        <f t="shared" si="10"/>
        <v>575038</v>
      </c>
      <c r="K110" s="11">
        <v>555774.49100000004</v>
      </c>
      <c r="L110" s="11">
        <v>561160.30000000005</v>
      </c>
      <c r="M110" s="11">
        <v>566517.65500000003</v>
      </c>
      <c r="N110" s="11">
        <v>571957.30500000005</v>
      </c>
      <c r="O110" s="11">
        <v>577364.201</v>
      </c>
      <c r="P110" s="11">
        <v>582801.03899999999</v>
      </c>
      <c r="Q110" s="119">
        <f>IFERROR(INDEX(Military!$E$9:$E$97,MATCH('Cross-border flows'!$A110,Military!$C$9:$C$97,0)),0)</f>
        <v>0</v>
      </c>
      <c r="S110" s="124">
        <f t="shared" si="11"/>
        <v>0.9665004591000943</v>
      </c>
      <c r="T110" s="124">
        <f t="shared" si="12"/>
        <v>0.97586646447713032</v>
      </c>
      <c r="U110" s="124">
        <f t="shared" si="13"/>
        <v>0.98518298790688619</v>
      </c>
      <c r="V110" s="124">
        <f t="shared" si="14"/>
        <v>0.99464262361791755</v>
      </c>
      <c r="W110" s="124">
        <f t="shared" si="15"/>
        <v>1.004045299614982</v>
      </c>
      <c r="X110" s="124">
        <f t="shared" si="16"/>
        <v>1.0135000452144032</v>
      </c>
    </row>
    <row r="111" spans="1:24" x14ac:dyDescent="0.2">
      <c r="A111" s="61" t="s">
        <v>206</v>
      </c>
      <c r="B111" s="61" t="s">
        <v>205</v>
      </c>
      <c r="C111" s="115">
        <v>392873</v>
      </c>
      <c r="D111" s="115">
        <v>6722</v>
      </c>
      <c r="E111" s="6">
        <f t="shared" si="9"/>
        <v>399595</v>
      </c>
      <c r="F111" s="123">
        <v>399595</v>
      </c>
      <c r="G111" s="116">
        <v>392873</v>
      </c>
      <c r="H111" s="116">
        <v>20320</v>
      </c>
      <c r="I111" s="5">
        <f t="shared" si="10"/>
        <v>413193</v>
      </c>
      <c r="K111" s="11">
        <v>401078.386</v>
      </c>
      <c r="L111" s="11">
        <v>403156.35499999998</v>
      </c>
      <c r="M111" s="11">
        <v>405301.48100000003</v>
      </c>
      <c r="N111" s="11">
        <v>407515.712</v>
      </c>
      <c r="O111" s="11">
        <v>409766.05099999998</v>
      </c>
      <c r="P111" s="11">
        <v>412096.413</v>
      </c>
      <c r="Q111" s="119">
        <f>IFERROR(INDEX(Military!$E$9:$E$97,MATCH('Cross-border flows'!$A111,Military!$C$9:$C$97,0)),0)</f>
        <v>3740</v>
      </c>
      <c r="S111" s="124">
        <f t="shared" si="11"/>
        <v>0.96162903534183786</v>
      </c>
      <c r="T111" s="124">
        <f t="shared" si="12"/>
        <v>0.96665808714087598</v>
      </c>
      <c r="U111" s="124">
        <f t="shared" si="13"/>
        <v>0.97184967073498352</v>
      </c>
      <c r="V111" s="124">
        <f t="shared" si="14"/>
        <v>0.97720850062803577</v>
      </c>
      <c r="W111" s="124">
        <f t="shared" si="15"/>
        <v>0.9826547182551495</v>
      </c>
      <c r="X111" s="124">
        <f t="shared" si="16"/>
        <v>0.98829460566853744</v>
      </c>
    </row>
    <row r="112" spans="1:24" x14ac:dyDescent="0.2">
      <c r="A112" s="61" t="s">
        <v>204</v>
      </c>
      <c r="B112" s="61" t="s">
        <v>203</v>
      </c>
      <c r="C112" s="115">
        <v>224665</v>
      </c>
      <c r="D112" s="115">
        <v>11836</v>
      </c>
      <c r="E112" s="6">
        <f t="shared" si="9"/>
        <v>236501</v>
      </c>
      <c r="F112" s="123">
        <v>236501</v>
      </c>
      <c r="G112" s="116">
        <v>224665</v>
      </c>
      <c r="H112" s="116">
        <v>1416</v>
      </c>
      <c r="I112" s="5">
        <f t="shared" si="10"/>
        <v>226081</v>
      </c>
      <c r="K112" s="11">
        <v>215083.04500000001</v>
      </c>
      <c r="L112" s="11">
        <v>215850.12599999999</v>
      </c>
      <c r="M112" s="11">
        <v>216655.573</v>
      </c>
      <c r="N112" s="11">
        <v>217525.56899999999</v>
      </c>
      <c r="O112" s="11">
        <v>218404.796</v>
      </c>
      <c r="P112" s="11">
        <v>219310.16800000001</v>
      </c>
      <c r="Q112" s="119">
        <f>IFERROR(INDEX(Military!$E$9:$E$97,MATCH('Cross-border flows'!$A112,Military!$C$9:$C$97,0)),0)</f>
        <v>0</v>
      </c>
      <c r="S112" s="124">
        <f t="shared" si="11"/>
        <v>0.95135391740128539</v>
      </c>
      <c r="T112" s="124">
        <f t="shared" si="12"/>
        <v>0.9547468650616372</v>
      </c>
      <c r="U112" s="124">
        <f t="shared" si="13"/>
        <v>0.95830951296216849</v>
      </c>
      <c r="V112" s="124">
        <f t="shared" si="14"/>
        <v>0.96215767357716919</v>
      </c>
      <c r="W112" s="124">
        <f t="shared" si="15"/>
        <v>0.96604666469097356</v>
      </c>
      <c r="X112" s="124">
        <f t="shared" si="16"/>
        <v>0.97005130019771679</v>
      </c>
    </row>
    <row r="113" spans="1:24" x14ac:dyDescent="0.2">
      <c r="A113" s="61" t="s">
        <v>202</v>
      </c>
      <c r="B113" s="61" t="s">
        <v>201</v>
      </c>
      <c r="C113" s="115">
        <v>613260</v>
      </c>
      <c r="D113" s="115">
        <v>18190</v>
      </c>
      <c r="E113" s="6">
        <f t="shared" si="9"/>
        <v>631450</v>
      </c>
      <c r="F113" s="123">
        <v>631450</v>
      </c>
      <c r="G113" s="116">
        <v>613260</v>
      </c>
      <c r="H113" s="116">
        <v>12314</v>
      </c>
      <c r="I113" s="5">
        <f t="shared" si="10"/>
        <v>625574</v>
      </c>
      <c r="K113" s="11">
        <v>587178.70700000005</v>
      </c>
      <c r="L113" s="11">
        <v>593538.15700000001</v>
      </c>
      <c r="M113" s="11">
        <v>599897.34100000001</v>
      </c>
      <c r="N113" s="11">
        <v>606396.79599999997</v>
      </c>
      <c r="O113" s="11">
        <v>612930.87899999996</v>
      </c>
      <c r="P113" s="11">
        <v>619431.19200000004</v>
      </c>
      <c r="Q113" s="119">
        <f>IFERROR(INDEX(Military!$E$9:$E$97,MATCH('Cross-border flows'!$A113,Military!$C$9:$C$97,0)),0)</f>
        <v>1130</v>
      </c>
      <c r="S113" s="124">
        <f t="shared" si="11"/>
        <v>0.93681755795477439</v>
      </c>
      <c r="T113" s="124">
        <f t="shared" si="12"/>
        <v>0.94698334169898368</v>
      </c>
      <c r="U113" s="124">
        <f t="shared" si="13"/>
        <v>0.95714870023370535</v>
      </c>
      <c r="V113" s="124">
        <f t="shared" si="14"/>
        <v>0.96753828643773554</v>
      </c>
      <c r="W113" s="124">
        <f t="shared" si="15"/>
        <v>0.97798322660468617</v>
      </c>
      <c r="X113" s="124">
        <f t="shared" si="16"/>
        <v>0.98837418434909385</v>
      </c>
    </row>
    <row r="114" spans="1:24" x14ac:dyDescent="0.2">
      <c r="A114" s="61" t="s">
        <v>200</v>
      </c>
      <c r="B114" s="61" t="s">
        <v>199</v>
      </c>
      <c r="C114" s="115">
        <v>220415</v>
      </c>
      <c r="D114" s="115">
        <v>6503</v>
      </c>
      <c r="E114" s="6">
        <f t="shared" si="9"/>
        <v>226918</v>
      </c>
      <c r="F114" s="123">
        <v>226918</v>
      </c>
      <c r="G114" s="116">
        <v>220415</v>
      </c>
      <c r="H114" s="116">
        <v>10589</v>
      </c>
      <c r="I114" s="5">
        <f t="shared" si="10"/>
        <v>231004</v>
      </c>
      <c r="K114" s="11">
        <v>213695.91699999999</v>
      </c>
      <c r="L114" s="11">
        <v>216419.11799999999</v>
      </c>
      <c r="M114" s="11">
        <v>218966.21599999999</v>
      </c>
      <c r="N114" s="11">
        <v>221517.27499999999</v>
      </c>
      <c r="O114" s="11">
        <v>223935.68900000001</v>
      </c>
      <c r="P114" s="11">
        <v>226298.603</v>
      </c>
      <c r="Q114" s="119">
        <f>IFERROR(INDEX(Military!$E$9:$E$97,MATCH('Cross-border flows'!$A114,Military!$C$9:$C$97,0)),0)</f>
        <v>0</v>
      </c>
      <c r="S114" s="124">
        <f t="shared" si="11"/>
        <v>0.92507453117694927</v>
      </c>
      <c r="T114" s="124">
        <f t="shared" si="12"/>
        <v>0.93686307596405249</v>
      </c>
      <c r="U114" s="124">
        <f t="shared" si="13"/>
        <v>0.94788928330245359</v>
      </c>
      <c r="V114" s="124">
        <f t="shared" si="14"/>
        <v>0.95893263753008606</v>
      </c>
      <c r="W114" s="124">
        <f t="shared" si="15"/>
        <v>0.9694017809215425</v>
      </c>
      <c r="X114" s="124">
        <f t="shared" si="16"/>
        <v>0.97963066873300897</v>
      </c>
    </row>
    <row r="115" spans="1:24" x14ac:dyDescent="0.2">
      <c r="A115" s="61" t="s">
        <v>198</v>
      </c>
      <c r="B115" s="61" t="s">
        <v>197</v>
      </c>
      <c r="C115" s="115">
        <v>376037</v>
      </c>
      <c r="D115" s="115">
        <v>6959</v>
      </c>
      <c r="E115" s="6">
        <f t="shared" si="9"/>
        <v>382996</v>
      </c>
      <c r="F115" s="123">
        <v>382996</v>
      </c>
      <c r="G115" s="116">
        <v>376037</v>
      </c>
      <c r="H115" s="116">
        <v>18650</v>
      </c>
      <c r="I115" s="5">
        <f t="shared" si="10"/>
        <v>394687</v>
      </c>
      <c r="K115" s="11">
        <v>386971.04800000001</v>
      </c>
      <c r="L115" s="11">
        <v>389670.22700000001</v>
      </c>
      <c r="M115" s="11">
        <v>392438.09600000002</v>
      </c>
      <c r="N115" s="11">
        <v>395274.98700000002</v>
      </c>
      <c r="O115" s="11">
        <v>398147.022</v>
      </c>
      <c r="P115" s="11">
        <v>401024.83299999998</v>
      </c>
      <c r="Q115" s="119">
        <f>IFERROR(INDEX(Military!$E$9:$E$97,MATCH('Cross-border flows'!$A115,Military!$C$9:$C$97,0)),0)</f>
        <v>0</v>
      </c>
      <c r="S115" s="124">
        <f t="shared" si="11"/>
        <v>0.98045045314388368</v>
      </c>
      <c r="T115" s="124">
        <f t="shared" si="12"/>
        <v>0.98728923678763181</v>
      </c>
      <c r="U115" s="124">
        <f t="shared" si="13"/>
        <v>0.99430205707307318</v>
      </c>
      <c r="V115" s="124">
        <f t="shared" si="14"/>
        <v>1.0014897551730866</v>
      </c>
      <c r="W115" s="124">
        <f t="shared" si="15"/>
        <v>1.0087664959828928</v>
      </c>
      <c r="X115" s="124">
        <f t="shared" si="16"/>
        <v>1.0160578711738668</v>
      </c>
    </row>
    <row r="116" spans="1:24" x14ac:dyDescent="0.2">
      <c r="A116" s="61" t="s">
        <v>196</v>
      </c>
      <c r="B116" s="61" t="s">
        <v>195</v>
      </c>
      <c r="C116" s="115">
        <v>331389</v>
      </c>
      <c r="D116" s="115">
        <v>7315</v>
      </c>
      <c r="E116" s="6">
        <f t="shared" si="9"/>
        <v>338704</v>
      </c>
      <c r="F116" s="123">
        <v>338704</v>
      </c>
      <c r="G116" s="116">
        <v>331389</v>
      </c>
      <c r="H116" s="116">
        <v>5751</v>
      </c>
      <c r="I116" s="5">
        <f t="shared" si="10"/>
        <v>337140</v>
      </c>
      <c r="K116" s="11">
        <v>322111.815</v>
      </c>
      <c r="L116" s="11">
        <v>324947.93</v>
      </c>
      <c r="M116" s="11">
        <v>327758.74800000002</v>
      </c>
      <c r="N116" s="11">
        <v>330601.63299999997</v>
      </c>
      <c r="O116" s="11">
        <v>333418.95</v>
      </c>
      <c r="P116" s="11">
        <v>336243.19400000002</v>
      </c>
      <c r="Q116" s="119">
        <f>IFERROR(INDEX(Military!$E$9:$E$97,MATCH('Cross-border flows'!$A116,Military!$C$9:$C$97,0)),0)</f>
        <v>3160</v>
      </c>
      <c r="S116" s="124">
        <f t="shared" si="11"/>
        <v>0.94605153645369877</v>
      </c>
      <c r="T116" s="124">
        <f t="shared" si="12"/>
        <v>0.95446381325265461</v>
      </c>
      <c r="U116" s="124">
        <f t="shared" si="13"/>
        <v>0.96280105594115206</v>
      </c>
      <c r="V116" s="124">
        <f t="shared" si="14"/>
        <v>0.97123341341875769</v>
      </c>
      <c r="W116" s="124">
        <f t="shared" si="15"/>
        <v>0.97958993296553365</v>
      </c>
      <c r="X116" s="124">
        <f t="shared" si="16"/>
        <v>0.98796699887287187</v>
      </c>
    </row>
    <row r="117" spans="1:24" x14ac:dyDescent="0.2">
      <c r="A117" s="61" t="s">
        <v>194</v>
      </c>
      <c r="B117" s="61" t="s">
        <v>193</v>
      </c>
      <c r="C117" s="115">
        <v>161895</v>
      </c>
      <c r="D117" s="115">
        <v>9380</v>
      </c>
      <c r="E117" s="6">
        <f t="shared" si="9"/>
        <v>171275</v>
      </c>
      <c r="F117" s="123">
        <v>171275</v>
      </c>
      <c r="G117" s="116">
        <v>161895</v>
      </c>
      <c r="H117" s="116">
        <v>10342</v>
      </c>
      <c r="I117" s="5">
        <f t="shared" si="10"/>
        <v>172237</v>
      </c>
      <c r="K117" s="11">
        <v>169814.514</v>
      </c>
      <c r="L117" s="11">
        <v>170585.997</v>
      </c>
      <c r="M117" s="11">
        <v>171420.35</v>
      </c>
      <c r="N117" s="11">
        <v>172294.041</v>
      </c>
      <c r="O117" s="11">
        <v>173215.30799999999</v>
      </c>
      <c r="P117" s="11">
        <v>174178.024</v>
      </c>
      <c r="Q117" s="119">
        <f>IFERROR(INDEX(Military!$E$9:$E$97,MATCH('Cross-border flows'!$A117,Military!$C$9:$C$97,0)),0)</f>
        <v>0</v>
      </c>
      <c r="S117" s="124">
        <f t="shared" si="11"/>
        <v>0.98593515911215357</v>
      </c>
      <c r="T117" s="124">
        <f t="shared" si="12"/>
        <v>0.9904143534780564</v>
      </c>
      <c r="U117" s="124">
        <f t="shared" si="13"/>
        <v>0.99525856813576641</v>
      </c>
      <c r="V117" s="124">
        <f t="shared" si="14"/>
        <v>1.0003311773892949</v>
      </c>
      <c r="W117" s="124">
        <f t="shared" si="15"/>
        <v>1.0056800106829542</v>
      </c>
      <c r="X117" s="124">
        <f t="shared" si="16"/>
        <v>1.0112694949401115</v>
      </c>
    </row>
    <row r="118" spans="1:24" x14ac:dyDescent="0.2">
      <c r="A118" s="61" t="s">
        <v>192</v>
      </c>
      <c r="B118" s="61" t="s">
        <v>191</v>
      </c>
      <c r="C118" s="115">
        <v>202248</v>
      </c>
      <c r="D118" s="115">
        <v>13539</v>
      </c>
      <c r="E118" s="6">
        <f t="shared" si="9"/>
        <v>215787</v>
      </c>
      <c r="F118" s="123">
        <v>215787</v>
      </c>
      <c r="G118" s="116">
        <v>202248</v>
      </c>
      <c r="H118" s="116">
        <v>9089</v>
      </c>
      <c r="I118" s="5">
        <f t="shared" si="10"/>
        <v>211337</v>
      </c>
      <c r="K118" s="11">
        <v>197910.42800000001</v>
      </c>
      <c r="L118" s="11">
        <v>199428.372</v>
      </c>
      <c r="M118" s="11">
        <v>200827.09400000001</v>
      </c>
      <c r="N118" s="11">
        <v>202198.76800000001</v>
      </c>
      <c r="O118" s="11">
        <v>203460.65100000001</v>
      </c>
      <c r="P118" s="11">
        <v>204668.40900000001</v>
      </c>
      <c r="Q118" s="119">
        <f>IFERROR(INDEX(Military!$E$9:$E$97,MATCH('Cross-border flows'!$A118,Military!$C$9:$C$97,0)),0)</f>
        <v>0</v>
      </c>
      <c r="S118" s="124">
        <f t="shared" si="11"/>
        <v>0.93646842720394452</v>
      </c>
      <c r="T118" s="124">
        <f t="shared" si="12"/>
        <v>0.94365100290058057</v>
      </c>
      <c r="U118" s="124">
        <f t="shared" si="13"/>
        <v>0.950269446429163</v>
      </c>
      <c r="V118" s="124">
        <f t="shared" si="14"/>
        <v>0.95675990479660455</v>
      </c>
      <c r="W118" s="124">
        <f t="shared" si="15"/>
        <v>0.96273085640469969</v>
      </c>
      <c r="X118" s="124">
        <f t="shared" si="16"/>
        <v>0.96844570046891942</v>
      </c>
    </row>
    <row r="119" spans="1:24" x14ac:dyDescent="0.2">
      <c r="A119" s="61" t="s">
        <v>190</v>
      </c>
      <c r="B119" s="61" t="s">
        <v>189</v>
      </c>
      <c r="C119" s="115">
        <v>222514</v>
      </c>
      <c r="D119" s="115">
        <v>11064</v>
      </c>
      <c r="E119" s="6">
        <f t="shared" si="9"/>
        <v>233578</v>
      </c>
      <c r="F119" s="123">
        <v>233578</v>
      </c>
      <c r="G119" s="116">
        <v>222514</v>
      </c>
      <c r="H119" s="116">
        <v>24803</v>
      </c>
      <c r="I119" s="5">
        <f t="shared" si="10"/>
        <v>247317</v>
      </c>
      <c r="K119" s="11">
        <v>241822.74100000001</v>
      </c>
      <c r="L119" s="11">
        <v>244151.342</v>
      </c>
      <c r="M119" s="11">
        <v>246490.33199999999</v>
      </c>
      <c r="N119" s="11">
        <v>248834.625</v>
      </c>
      <c r="O119" s="11">
        <v>251149.48499999999</v>
      </c>
      <c r="P119" s="11">
        <v>253489.45600000001</v>
      </c>
      <c r="Q119" s="119">
        <f>IFERROR(INDEX(Military!$E$9:$E$97,MATCH('Cross-border flows'!$A119,Military!$C$9:$C$97,0)),0)</f>
        <v>470</v>
      </c>
      <c r="S119" s="124">
        <f t="shared" si="11"/>
        <v>0.97588415272706697</v>
      </c>
      <c r="T119" s="124">
        <f t="shared" si="12"/>
        <v>0.98529960334307798</v>
      </c>
      <c r="U119" s="124">
        <f t="shared" si="13"/>
        <v>0.9947570607762507</v>
      </c>
      <c r="V119" s="124">
        <f t="shared" si="14"/>
        <v>1.004235960326221</v>
      </c>
      <c r="W119" s="124">
        <f t="shared" si="15"/>
        <v>1.0135958506693838</v>
      </c>
      <c r="X119" s="124">
        <f t="shared" si="16"/>
        <v>1.0230572746717774</v>
      </c>
    </row>
    <row r="120" spans="1:24" x14ac:dyDescent="0.2">
      <c r="A120" s="61" t="s">
        <v>188</v>
      </c>
      <c r="B120" s="61" t="s">
        <v>187</v>
      </c>
      <c r="C120" s="115">
        <v>167742</v>
      </c>
      <c r="D120" s="115">
        <v>2807</v>
      </c>
      <c r="E120" s="6">
        <f t="shared" si="9"/>
        <v>170549</v>
      </c>
      <c r="F120" s="123">
        <v>170549</v>
      </c>
      <c r="G120" s="116">
        <v>167742</v>
      </c>
      <c r="H120" s="116">
        <v>1338</v>
      </c>
      <c r="I120" s="5">
        <f t="shared" si="10"/>
        <v>169080</v>
      </c>
      <c r="K120" s="11">
        <v>164265.465</v>
      </c>
      <c r="L120" s="11">
        <v>165975.10999999999</v>
      </c>
      <c r="M120" s="11">
        <v>167702.63500000001</v>
      </c>
      <c r="N120" s="11">
        <v>169453.35</v>
      </c>
      <c r="O120" s="11">
        <v>171211.38399999999</v>
      </c>
      <c r="P120" s="11">
        <v>172987.53599999999</v>
      </c>
      <c r="Q120" s="119">
        <f>IFERROR(INDEX(Military!$E$9:$E$97,MATCH('Cross-border flows'!$A120,Military!$C$9:$C$97,0)),0)</f>
        <v>0</v>
      </c>
      <c r="S120" s="124">
        <f t="shared" si="11"/>
        <v>0.97152510645848122</v>
      </c>
      <c r="T120" s="124">
        <f t="shared" si="12"/>
        <v>0.98163656257392939</v>
      </c>
      <c r="U120" s="124">
        <f t="shared" si="13"/>
        <v>0.9918537674473622</v>
      </c>
      <c r="V120" s="124">
        <f t="shared" si="14"/>
        <v>1.002208126330731</v>
      </c>
      <c r="W120" s="124">
        <f t="shared" si="15"/>
        <v>1.0126057724154245</v>
      </c>
      <c r="X120" s="124">
        <f t="shared" si="16"/>
        <v>1.0231105748757985</v>
      </c>
    </row>
    <row r="121" spans="1:24" x14ac:dyDescent="0.2">
      <c r="A121" s="61" t="s">
        <v>186</v>
      </c>
      <c r="B121" s="61" t="s">
        <v>185</v>
      </c>
      <c r="C121" s="115">
        <v>290805</v>
      </c>
      <c r="D121" s="115">
        <v>12266</v>
      </c>
      <c r="E121" s="6">
        <f t="shared" si="9"/>
        <v>303071</v>
      </c>
      <c r="F121" s="123">
        <v>303071</v>
      </c>
      <c r="G121" s="116">
        <v>290805</v>
      </c>
      <c r="H121" s="116">
        <v>24876</v>
      </c>
      <c r="I121" s="5">
        <f t="shared" si="10"/>
        <v>315681</v>
      </c>
      <c r="K121" s="11">
        <v>298626.67</v>
      </c>
      <c r="L121" s="11">
        <v>301769.33899999998</v>
      </c>
      <c r="M121" s="11">
        <v>304911.17800000001</v>
      </c>
      <c r="N121" s="11">
        <v>308121.49300000002</v>
      </c>
      <c r="O121" s="11">
        <v>311387.41700000002</v>
      </c>
      <c r="P121" s="11">
        <v>314694.875</v>
      </c>
      <c r="Q121" s="119">
        <f>IFERROR(INDEX(Military!$E$9:$E$97,MATCH('Cross-border flows'!$A121,Military!$C$9:$C$97,0)),0)</f>
        <v>900</v>
      </c>
      <c r="S121" s="124">
        <f t="shared" si="11"/>
        <v>0.94312508513340998</v>
      </c>
      <c r="T121" s="124">
        <f t="shared" si="12"/>
        <v>0.95308028991291838</v>
      </c>
      <c r="U121" s="124">
        <f t="shared" si="13"/>
        <v>0.96303286545595079</v>
      </c>
      <c r="V121" s="124">
        <f t="shared" si="14"/>
        <v>0.97320235617601314</v>
      </c>
      <c r="W121" s="124">
        <f t="shared" si="15"/>
        <v>0.98354800257221697</v>
      </c>
      <c r="X121" s="124">
        <f t="shared" si="16"/>
        <v>0.99402521849588665</v>
      </c>
    </row>
    <row r="122" spans="1:24" x14ac:dyDescent="0.2">
      <c r="A122" s="61" t="s">
        <v>184</v>
      </c>
      <c r="B122" s="61" t="s">
        <v>183</v>
      </c>
      <c r="C122" s="115">
        <v>161861</v>
      </c>
      <c r="D122" s="115">
        <v>9985</v>
      </c>
      <c r="E122" s="6">
        <f t="shared" si="9"/>
        <v>171846</v>
      </c>
      <c r="F122" s="123">
        <v>171846</v>
      </c>
      <c r="G122" s="116">
        <v>161861</v>
      </c>
      <c r="H122" s="116">
        <v>15125</v>
      </c>
      <c r="I122" s="5">
        <f t="shared" si="10"/>
        <v>176986</v>
      </c>
      <c r="K122" s="11">
        <v>174112.766</v>
      </c>
      <c r="L122" s="11">
        <v>175214.52100000001</v>
      </c>
      <c r="M122" s="11">
        <v>176318.614</v>
      </c>
      <c r="N122" s="11">
        <v>177431.21400000001</v>
      </c>
      <c r="O122" s="11">
        <v>178577.62599999999</v>
      </c>
      <c r="P122" s="11">
        <v>179730.45199999999</v>
      </c>
      <c r="Q122" s="119">
        <f>IFERROR(INDEX(Military!$E$9:$E$97,MATCH('Cross-border flows'!$A122,Military!$C$9:$C$97,0)),0)</f>
        <v>2460</v>
      </c>
      <c r="S122" s="124">
        <f t="shared" si="11"/>
        <v>0.96986635101081442</v>
      </c>
      <c r="T122" s="124">
        <f t="shared" si="12"/>
        <v>0.97609144791113422</v>
      </c>
      <c r="U122" s="124">
        <f t="shared" si="13"/>
        <v>0.98232975489586749</v>
      </c>
      <c r="V122" s="124">
        <f t="shared" si="14"/>
        <v>0.98861612782931985</v>
      </c>
      <c r="W122" s="124">
        <f t="shared" si="15"/>
        <v>0.99509354412213391</v>
      </c>
      <c r="X122" s="124">
        <f t="shared" si="16"/>
        <v>1.0016072005695364</v>
      </c>
    </row>
    <row r="123" spans="1:24" x14ac:dyDescent="0.2">
      <c r="A123" s="61" t="s">
        <v>182</v>
      </c>
      <c r="B123" s="61" t="s">
        <v>181</v>
      </c>
      <c r="C123" s="115">
        <v>212138</v>
      </c>
      <c r="D123" s="115">
        <v>33234</v>
      </c>
      <c r="E123" s="6">
        <f t="shared" si="9"/>
        <v>245372</v>
      </c>
      <c r="F123" s="123">
        <v>245372</v>
      </c>
      <c r="G123" s="116">
        <v>212138</v>
      </c>
      <c r="H123" s="116">
        <v>8170</v>
      </c>
      <c r="I123" s="5">
        <f t="shared" si="10"/>
        <v>220308</v>
      </c>
      <c r="K123" s="11">
        <v>225482.29800000001</v>
      </c>
      <c r="L123" s="11">
        <v>227162.443</v>
      </c>
      <c r="M123" s="11">
        <v>228821.57699999999</v>
      </c>
      <c r="N123" s="11">
        <v>230464.49600000001</v>
      </c>
      <c r="O123" s="11">
        <v>232099.791</v>
      </c>
      <c r="P123" s="11">
        <v>233778.99799999999</v>
      </c>
      <c r="Q123" s="119">
        <f>IFERROR(INDEX(Military!$E$9:$E$97,MATCH('Cross-border flows'!$A123,Military!$C$9:$C$97,0)),0)</f>
        <v>0</v>
      </c>
      <c r="S123" s="124">
        <f t="shared" si="11"/>
        <v>1.0234866550465711</v>
      </c>
      <c r="T123" s="124">
        <f t="shared" si="12"/>
        <v>1.0311130008896636</v>
      </c>
      <c r="U123" s="124">
        <f t="shared" si="13"/>
        <v>1.0386439757067378</v>
      </c>
      <c r="V123" s="124">
        <f t="shared" si="14"/>
        <v>1.0461013490204623</v>
      </c>
      <c r="W123" s="124">
        <f t="shared" si="15"/>
        <v>1.0535241162372677</v>
      </c>
      <c r="X123" s="124">
        <f t="shared" si="16"/>
        <v>1.0611462044047424</v>
      </c>
    </row>
    <row r="124" spans="1:24" x14ac:dyDescent="0.2">
      <c r="A124" s="61" t="s">
        <v>180</v>
      </c>
      <c r="B124" s="61" t="s">
        <v>179</v>
      </c>
      <c r="C124" s="115">
        <v>191367</v>
      </c>
      <c r="D124" s="115">
        <v>22596</v>
      </c>
      <c r="E124" s="6">
        <f t="shared" si="9"/>
        <v>213963</v>
      </c>
      <c r="F124" s="123">
        <v>213963</v>
      </c>
      <c r="G124" s="116">
        <v>191367</v>
      </c>
      <c r="H124" s="116">
        <v>25458</v>
      </c>
      <c r="I124" s="5">
        <f t="shared" si="10"/>
        <v>216825</v>
      </c>
      <c r="K124" s="11">
        <v>202357.84599999999</v>
      </c>
      <c r="L124" s="11">
        <v>206395.092</v>
      </c>
      <c r="M124" s="11">
        <v>210327.92499999999</v>
      </c>
      <c r="N124" s="11">
        <v>214273.39799999999</v>
      </c>
      <c r="O124" s="11">
        <v>218118.33300000001</v>
      </c>
      <c r="P124" s="11">
        <v>221895.65599999999</v>
      </c>
      <c r="Q124" s="119">
        <f>IFERROR(INDEX(Military!$E$9:$E$97,MATCH('Cross-border flows'!$A124,Military!$C$9:$C$97,0)),0)</f>
        <v>0</v>
      </c>
      <c r="S124" s="124">
        <f t="shared" si="11"/>
        <v>0.93327727891156453</v>
      </c>
      <c r="T124" s="124">
        <f t="shared" si="12"/>
        <v>0.95189711518505704</v>
      </c>
      <c r="U124" s="124">
        <f t="shared" si="13"/>
        <v>0.97003539720973131</v>
      </c>
      <c r="V124" s="124">
        <f t="shared" si="14"/>
        <v>0.98823197509512273</v>
      </c>
      <c r="W124" s="124">
        <f t="shared" si="15"/>
        <v>1.005964870287098</v>
      </c>
      <c r="X124" s="124">
        <f t="shared" si="16"/>
        <v>1.0233859379684076</v>
      </c>
    </row>
    <row r="125" spans="1:24" x14ac:dyDescent="0.2">
      <c r="A125" s="61" t="s">
        <v>178</v>
      </c>
      <c r="B125" s="61" t="s">
        <v>177</v>
      </c>
      <c r="C125" s="115">
        <v>365225</v>
      </c>
      <c r="D125" s="115">
        <v>35791</v>
      </c>
      <c r="E125" s="6">
        <f t="shared" si="9"/>
        <v>401016</v>
      </c>
      <c r="F125" s="123">
        <v>401016</v>
      </c>
      <c r="G125" s="116">
        <v>365225</v>
      </c>
      <c r="H125" s="116">
        <v>29390</v>
      </c>
      <c r="I125" s="5">
        <f t="shared" si="10"/>
        <v>394615</v>
      </c>
      <c r="K125" s="11">
        <v>381776.03499999997</v>
      </c>
      <c r="L125" s="11">
        <v>388036.14899999998</v>
      </c>
      <c r="M125" s="11">
        <v>394048.73800000001</v>
      </c>
      <c r="N125" s="11">
        <v>400021.64500000002</v>
      </c>
      <c r="O125" s="11">
        <v>405751.45</v>
      </c>
      <c r="P125" s="11">
        <v>411427.55699999997</v>
      </c>
      <c r="Q125" s="119">
        <f>IFERROR(INDEX(Military!$E$9:$E$97,MATCH('Cross-border flows'!$A125,Military!$C$9:$C$97,0)),0)</f>
        <v>0</v>
      </c>
      <c r="S125" s="124">
        <f t="shared" si="11"/>
        <v>0.96746457940017483</v>
      </c>
      <c r="T125" s="124">
        <f t="shared" si="12"/>
        <v>0.98332843150919247</v>
      </c>
      <c r="U125" s="124">
        <f t="shared" si="13"/>
        <v>0.99856502667156599</v>
      </c>
      <c r="V125" s="124">
        <f t="shared" si="14"/>
        <v>1.0137010630614651</v>
      </c>
      <c r="W125" s="124">
        <f t="shared" si="15"/>
        <v>1.0282210508977105</v>
      </c>
      <c r="X125" s="124">
        <f t="shared" si="16"/>
        <v>1.0426049617982083</v>
      </c>
    </row>
    <row r="126" spans="1:24" x14ac:dyDescent="0.2">
      <c r="A126" s="61" t="s">
        <v>176</v>
      </c>
      <c r="B126" s="61" t="s">
        <v>175</v>
      </c>
      <c r="C126" s="115">
        <v>219217</v>
      </c>
      <c r="D126" s="115">
        <v>15138</v>
      </c>
      <c r="E126" s="6">
        <f t="shared" si="9"/>
        <v>234355</v>
      </c>
      <c r="F126" s="123">
        <v>234355</v>
      </c>
      <c r="G126" s="116">
        <v>219217</v>
      </c>
      <c r="H126" s="116">
        <v>26320</v>
      </c>
      <c r="I126" s="5">
        <f t="shared" si="10"/>
        <v>245537</v>
      </c>
      <c r="K126" s="11">
        <v>240685.473</v>
      </c>
      <c r="L126" s="11">
        <v>243043.31599999999</v>
      </c>
      <c r="M126" s="11">
        <v>245395.59400000001</v>
      </c>
      <c r="N126" s="11">
        <v>247806.06700000001</v>
      </c>
      <c r="O126" s="11">
        <v>250216.49400000001</v>
      </c>
      <c r="P126" s="11">
        <v>252667.12599999999</v>
      </c>
      <c r="Q126" s="119">
        <f>IFERROR(INDEX(Military!$E$9:$E$97,MATCH('Cross-border flows'!$A126,Military!$C$9:$C$97,0)),0)</f>
        <v>0</v>
      </c>
      <c r="S126" s="124">
        <f t="shared" si="11"/>
        <v>0.98024115713721349</v>
      </c>
      <c r="T126" s="124">
        <f t="shared" si="12"/>
        <v>0.98984395834436356</v>
      </c>
      <c r="U126" s="124">
        <f t="shared" si="13"/>
        <v>0.99942409494292106</v>
      </c>
      <c r="V126" s="124">
        <f t="shared" si="14"/>
        <v>1.0092412426640385</v>
      </c>
      <c r="W126" s="124">
        <f t="shared" si="15"/>
        <v>1.0190582030406823</v>
      </c>
      <c r="X126" s="124">
        <f t="shared" si="16"/>
        <v>1.0290389065599075</v>
      </c>
    </row>
    <row r="127" spans="1:24" x14ac:dyDescent="0.2">
      <c r="A127" s="61" t="s">
        <v>174</v>
      </c>
      <c r="B127" s="61" t="s">
        <v>173</v>
      </c>
      <c r="C127" s="115">
        <v>330773</v>
      </c>
      <c r="D127" s="115">
        <v>38971</v>
      </c>
      <c r="E127" s="6">
        <f t="shared" si="9"/>
        <v>369744</v>
      </c>
      <c r="F127" s="123">
        <v>369744</v>
      </c>
      <c r="G127" s="116">
        <v>330773</v>
      </c>
      <c r="H127" s="116">
        <v>49003</v>
      </c>
      <c r="I127" s="5">
        <f t="shared" si="10"/>
        <v>379776</v>
      </c>
      <c r="K127" s="11">
        <v>322418.19199999998</v>
      </c>
      <c r="L127" s="11">
        <v>325436.06</v>
      </c>
      <c r="M127" s="11">
        <v>328218.98599999998</v>
      </c>
      <c r="N127" s="11">
        <v>331076.26199999999</v>
      </c>
      <c r="O127" s="11">
        <v>333708.68800000002</v>
      </c>
      <c r="P127" s="11">
        <v>336314.84299999999</v>
      </c>
      <c r="Q127" s="119">
        <f>IFERROR(INDEX(Military!$E$9:$E$97,MATCH('Cross-border flows'!$A127,Military!$C$9:$C$97,0)),0)</f>
        <v>0</v>
      </c>
      <c r="S127" s="124">
        <f t="shared" si="11"/>
        <v>0.84896937141894169</v>
      </c>
      <c r="T127" s="124">
        <f t="shared" si="12"/>
        <v>0.85691581353218738</v>
      </c>
      <c r="U127" s="124">
        <f t="shared" si="13"/>
        <v>0.86424362255645426</v>
      </c>
      <c r="V127" s="124">
        <f t="shared" si="14"/>
        <v>0.87176720487866532</v>
      </c>
      <c r="W127" s="124">
        <f t="shared" si="15"/>
        <v>0.87869872767104829</v>
      </c>
      <c r="X127" s="124">
        <f t="shared" si="16"/>
        <v>0.8855610754760701</v>
      </c>
    </row>
    <row r="128" spans="1:24" x14ac:dyDescent="0.2">
      <c r="A128" s="61" t="s">
        <v>172</v>
      </c>
      <c r="B128" s="61" t="s">
        <v>171</v>
      </c>
      <c r="C128" s="115">
        <v>322194</v>
      </c>
      <c r="D128" s="115">
        <v>17897</v>
      </c>
      <c r="E128" s="6">
        <f t="shared" si="9"/>
        <v>340091</v>
      </c>
      <c r="F128" s="123">
        <v>340091</v>
      </c>
      <c r="G128" s="116">
        <v>322194</v>
      </c>
      <c r="H128" s="116">
        <v>16322</v>
      </c>
      <c r="I128" s="5">
        <f t="shared" si="10"/>
        <v>338516</v>
      </c>
      <c r="K128" s="11">
        <v>323944.03700000001</v>
      </c>
      <c r="L128" s="11">
        <v>327535.359</v>
      </c>
      <c r="M128" s="11">
        <v>331159.163</v>
      </c>
      <c r="N128" s="11">
        <v>334860.38699999999</v>
      </c>
      <c r="O128" s="11">
        <v>338614.89399999997</v>
      </c>
      <c r="P128" s="11">
        <v>342399.16700000002</v>
      </c>
      <c r="Q128" s="119">
        <f>IFERROR(INDEX(Military!$E$9:$E$97,MATCH('Cross-border flows'!$A128,Military!$C$9:$C$97,0)),0)</f>
        <v>0</v>
      </c>
      <c r="S128" s="124">
        <f t="shared" si="11"/>
        <v>0.95695339954389158</v>
      </c>
      <c r="T128" s="124">
        <f t="shared" si="12"/>
        <v>0.96756241654751918</v>
      </c>
      <c r="U128" s="124">
        <f t="shared" si="13"/>
        <v>0.97826738765671339</v>
      </c>
      <c r="V128" s="124">
        <f t="shared" si="14"/>
        <v>0.98920106287442833</v>
      </c>
      <c r="W128" s="124">
        <f t="shared" si="15"/>
        <v>1.0002921398102305</v>
      </c>
      <c r="X128" s="124">
        <f t="shared" si="16"/>
        <v>1.0114711475971594</v>
      </c>
    </row>
    <row r="129" spans="1:24" x14ac:dyDescent="0.2">
      <c r="A129" s="61" t="s">
        <v>170</v>
      </c>
      <c r="B129" s="61" t="s">
        <v>169</v>
      </c>
      <c r="C129" s="115">
        <v>219020</v>
      </c>
      <c r="D129" s="115">
        <v>41129</v>
      </c>
      <c r="E129" s="6">
        <f t="shared" si="9"/>
        <v>260149</v>
      </c>
      <c r="F129" s="123">
        <v>260149</v>
      </c>
      <c r="G129" s="116">
        <v>219020</v>
      </c>
      <c r="H129" s="116">
        <v>28844</v>
      </c>
      <c r="I129" s="5">
        <f t="shared" si="10"/>
        <v>247864</v>
      </c>
      <c r="K129" s="11">
        <v>234537.592</v>
      </c>
      <c r="L129" s="11">
        <v>237956.45300000001</v>
      </c>
      <c r="M129" s="11">
        <v>240942.29300000001</v>
      </c>
      <c r="N129" s="11">
        <v>243850.05100000001</v>
      </c>
      <c r="O129" s="11">
        <v>246378.856</v>
      </c>
      <c r="P129" s="11">
        <v>248745.503</v>
      </c>
      <c r="Q129" s="119">
        <f>IFERROR(INDEX(Military!$E$9:$E$97,MATCH('Cross-border flows'!$A129,Military!$C$9:$C$97,0)),0)</f>
        <v>0</v>
      </c>
      <c r="S129" s="124">
        <f t="shared" si="11"/>
        <v>0.94623499983862125</v>
      </c>
      <c r="T129" s="124">
        <f t="shared" si="12"/>
        <v>0.96002829374172938</v>
      </c>
      <c r="U129" s="124">
        <f t="shared" si="13"/>
        <v>0.97207457718748991</v>
      </c>
      <c r="V129" s="124">
        <f t="shared" si="14"/>
        <v>0.98380584110641323</v>
      </c>
      <c r="W129" s="124">
        <f t="shared" si="15"/>
        <v>0.99400823031985286</v>
      </c>
      <c r="X129" s="124">
        <f t="shared" si="16"/>
        <v>1.0035563978633444</v>
      </c>
    </row>
    <row r="130" spans="1:24" x14ac:dyDescent="0.2">
      <c r="A130" s="61" t="s">
        <v>168</v>
      </c>
      <c r="B130" s="61" t="s">
        <v>167</v>
      </c>
      <c r="C130" s="115">
        <v>274937</v>
      </c>
      <c r="D130" s="115">
        <v>22910</v>
      </c>
      <c r="E130" s="6">
        <f t="shared" si="9"/>
        <v>297847</v>
      </c>
      <c r="F130" s="123">
        <v>297847</v>
      </c>
      <c r="G130" s="116">
        <v>274937</v>
      </c>
      <c r="H130" s="116">
        <v>17917</v>
      </c>
      <c r="I130" s="5">
        <f t="shared" si="10"/>
        <v>292854</v>
      </c>
      <c r="K130" s="11">
        <v>271099.34600000002</v>
      </c>
      <c r="L130" s="11">
        <v>274941.42300000001</v>
      </c>
      <c r="M130" s="11">
        <v>278621.43800000002</v>
      </c>
      <c r="N130" s="11">
        <v>282330.35100000002</v>
      </c>
      <c r="O130" s="11">
        <v>285842.95600000001</v>
      </c>
      <c r="P130" s="11">
        <v>289259.353</v>
      </c>
      <c r="Q130" s="119">
        <f>IFERROR(INDEX(Military!$E$9:$E$97,MATCH('Cross-border flows'!$A130,Military!$C$9:$C$97,0)),0)</f>
        <v>0</v>
      </c>
      <c r="S130" s="124">
        <f t="shared" si="11"/>
        <v>0.92571501840507564</v>
      </c>
      <c r="T130" s="124">
        <f t="shared" si="12"/>
        <v>0.93883444651601144</v>
      </c>
      <c r="U130" s="124">
        <f t="shared" si="13"/>
        <v>0.95140048624912077</v>
      </c>
      <c r="V130" s="124">
        <f t="shared" si="14"/>
        <v>0.96406520313876543</v>
      </c>
      <c r="W130" s="124">
        <f t="shared" si="15"/>
        <v>0.97605959283465482</v>
      </c>
      <c r="X130" s="124">
        <f t="shared" si="16"/>
        <v>0.98772546388302707</v>
      </c>
    </row>
    <row r="131" spans="1:24" x14ac:dyDescent="0.2">
      <c r="A131" s="61" t="s">
        <v>166</v>
      </c>
      <c r="B131" s="61" t="s">
        <v>165</v>
      </c>
      <c r="C131" s="115">
        <v>381658</v>
      </c>
      <c r="D131" s="115">
        <v>18308</v>
      </c>
      <c r="E131" s="6">
        <f t="shared" si="9"/>
        <v>399966</v>
      </c>
      <c r="F131" s="123">
        <v>399966</v>
      </c>
      <c r="G131" s="116">
        <v>381658</v>
      </c>
      <c r="H131" s="116">
        <v>25991</v>
      </c>
      <c r="I131" s="5">
        <f t="shared" si="10"/>
        <v>407649</v>
      </c>
      <c r="K131" s="11">
        <v>380843.88799999998</v>
      </c>
      <c r="L131" s="11">
        <v>385207.64199999999</v>
      </c>
      <c r="M131" s="11">
        <v>389515.82299999997</v>
      </c>
      <c r="N131" s="11">
        <v>393855.94900000002</v>
      </c>
      <c r="O131" s="11">
        <v>398117.08600000001</v>
      </c>
      <c r="P131" s="11">
        <v>402392.04399999999</v>
      </c>
      <c r="Q131" s="119">
        <f>IFERROR(INDEX(Military!$E$9:$E$97,MATCH('Cross-border flows'!$A131,Military!$C$9:$C$97,0)),0)</f>
        <v>0</v>
      </c>
      <c r="S131" s="124">
        <f t="shared" si="11"/>
        <v>0.93424462711793721</v>
      </c>
      <c r="T131" s="124">
        <f t="shared" si="12"/>
        <v>0.94494931178538399</v>
      </c>
      <c r="U131" s="124">
        <f t="shared" si="13"/>
        <v>0.955517670839374</v>
      </c>
      <c r="V131" s="124">
        <f t="shared" si="14"/>
        <v>0.96616439387806674</v>
      </c>
      <c r="W131" s="124">
        <f t="shared" si="15"/>
        <v>0.97661734972979208</v>
      </c>
      <c r="X131" s="124">
        <f t="shared" si="16"/>
        <v>0.98710420974907331</v>
      </c>
    </row>
    <row r="132" spans="1:24" x14ac:dyDescent="0.2">
      <c r="A132" s="61" t="s">
        <v>164</v>
      </c>
      <c r="B132" s="61" t="s">
        <v>163</v>
      </c>
      <c r="C132" s="115">
        <v>368856</v>
      </c>
      <c r="D132" s="115">
        <v>57288</v>
      </c>
      <c r="E132" s="6">
        <f t="shared" si="9"/>
        <v>426144</v>
      </c>
      <c r="F132" s="123">
        <v>426144</v>
      </c>
      <c r="G132" s="116">
        <v>368856</v>
      </c>
      <c r="H132" s="116">
        <v>38310</v>
      </c>
      <c r="I132" s="5">
        <f t="shared" si="10"/>
        <v>407166</v>
      </c>
      <c r="K132" s="11">
        <v>351142.16499999998</v>
      </c>
      <c r="L132" s="11">
        <v>354992.44699999999</v>
      </c>
      <c r="M132" s="11">
        <v>358592.85700000002</v>
      </c>
      <c r="N132" s="11">
        <v>362210.565</v>
      </c>
      <c r="O132" s="11">
        <v>365625.15600000002</v>
      </c>
      <c r="P132" s="11">
        <v>368981.00199999998</v>
      </c>
      <c r="Q132" s="119">
        <f>IFERROR(INDEX(Military!$E$9:$E$97,MATCH('Cross-border flows'!$A132,Military!$C$9:$C$97,0)),0)</f>
        <v>0</v>
      </c>
      <c r="S132" s="124">
        <f t="shared" si="11"/>
        <v>0.86240541941124749</v>
      </c>
      <c r="T132" s="124">
        <f t="shared" si="12"/>
        <v>0.87186171487796127</v>
      </c>
      <c r="U132" s="124">
        <f t="shared" si="13"/>
        <v>0.88070432452611469</v>
      </c>
      <c r="V132" s="124">
        <f t="shared" si="14"/>
        <v>0.8895894180751831</v>
      </c>
      <c r="W132" s="124">
        <f t="shared" si="15"/>
        <v>0.89797565612059949</v>
      </c>
      <c r="X132" s="124">
        <f t="shared" si="16"/>
        <v>0.90621761640215537</v>
      </c>
    </row>
    <row r="133" spans="1:24" x14ac:dyDescent="0.2">
      <c r="A133" s="61" t="s">
        <v>162</v>
      </c>
      <c r="B133" s="61" t="s">
        <v>161</v>
      </c>
      <c r="C133" s="115">
        <v>309287</v>
      </c>
      <c r="D133" s="115">
        <v>14962</v>
      </c>
      <c r="E133" s="6">
        <f t="shared" si="9"/>
        <v>324249</v>
      </c>
      <c r="F133" s="123">
        <v>324249</v>
      </c>
      <c r="G133" s="116">
        <v>309287</v>
      </c>
      <c r="H133" s="116">
        <v>31977</v>
      </c>
      <c r="I133" s="5">
        <f t="shared" si="10"/>
        <v>341264</v>
      </c>
      <c r="K133" s="11">
        <v>331469.217</v>
      </c>
      <c r="L133" s="11">
        <v>336359.42700000003</v>
      </c>
      <c r="M133" s="11">
        <v>341140.196</v>
      </c>
      <c r="N133" s="11">
        <v>345927.234</v>
      </c>
      <c r="O133" s="11">
        <v>350592.18400000001</v>
      </c>
      <c r="P133" s="11">
        <v>355198.26500000001</v>
      </c>
      <c r="Q133" s="119">
        <f>IFERROR(INDEX(Military!$E$9:$E$97,MATCH('Cross-border flows'!$A133,Military!$C$9:$C$97,0)),0)</f>
        <v>0</v>
      </c>
      <c r="S133" s="124">
        <f t="shared" si="11"/>
        <v>0.9712985166908904</v>
      </c>
      <c r="T133" s="124">
        <f t="shared" si="12"/>
        <v>0.98562821452013694</v>
      </c>
      <c r="U133" s="124">
        <f t="shared" si="13"/>
        <v>0.99963721927891602</v>
      </c>
      <c r="V133" s="124">
        <f t="shared" si="14"/>
        <v>1.0136645939800273</v>
      </c>
      <c r="W133" s="124">
        <f t="shared" si="15"/>
        <v>1.0273342163251911</v>
      </c>
      <c r="X133" s="124">
        <f t="shared" si="16"/>
        <v>1.0408313358572836</v>
      </c>
    </row>
    <row r="134" spans="1:24" x14ac:dyDescent="0.2">
      <c r="A134" s="61" t="s">
        <v>160</v>
      </c>
      <c r="B134" s="61" t="s">
        <v>159</v>
      </c>
      <c r="C134" s="115">
        <v>268635</v>
      </c>
      <c r="D134" s="115">
        <v>37047</v>
      </c>
      <c r="E134" s="6">
        <f t="shared" ref="E134:E197" si="17">SUM(C134,D134)</f>
        <v>305682</v>
      </c>
      <c r="F134" s="123">
        <v>305682</v>
      </c>
      <c r="G134" s="116">
        <v>268635</v>
      </c>
      <c r="H134" s="116">
        <v>40231</v>
      </c>
      <c r="I134" s="5">
        <f t="shared" ref="I134:I197" si="18">SUM(G134,H134)</f>
        <v>308866</v>
      </c>
      <c r="K134" s="11">
        <v>272048.71299999999</v>
      </c>
      <c r="L134" s="11">
        <v>276453.74</v>
      </c>
      <c r="M134" s="11">
        <v>280574.42099999997</v>
      </c>
      <c r="N134" s="11">
        <v>284605.32799999998</v>
      </c>
      <c r="O134" s="11">
        <v>288391.53700000001</v>
      </c>
      <c r="P134" s="11">
        <v>292062.68300000002</v>
      </c>
      <c r="Q134" s="119">
        <f>IFERROR(INDEX(Military!$E$9:$E$97,MATCH('Cross-border flows'!$A134,Military!$C$9:$C$97,0)),0)</f>
        <v>1160</v>
      </c>
      <c r="S134" s="124">
        <f t="shared" si="11"/>
        <v>0.87704283734694011</v>
      </c>
      <c r="T134" s="124">
        <f t="shared" si="12"/>
        <v>0.89130477294360655</v>
      </c>
      <c r="U134" s="124">
        <f t="shared" si="13"/>
        <v>0.90464609571788401</v>
      </c>
      <c r="V134" s="124">
        <f t="shared" si="14"/>
        <v>0.91769676170248582</v>
      </c>
      <c r="W134" s="124">
        <f t="shared" si="15"/>
        <v>0.92995518121126963</v>
      </c>
      <c r="X134" s="124">
        <f t="shared" si="16"/>
        <v>0.94184106699992887</v>
      </c>
    </row>
    <row r="135" spans="1:24" x14ac:dyDescent="0.2">
      <c r="A135" s="61" t="s">
        <v>158</v>
      </c>
      <c r="B135" s="61" t="s">
        <v>157</v>
      </c>
      <c r="C135" s="115">
        <v>252764</v>
      </c>
      <c r="D135" s="115">
        <v>33026</v>
      </c>
      <c r="E135" s="6">
        <f t="shared" si="17"/>
        <v>285790</v>
      </c>
      <c r="F135" s="123">
        <v>285790</v>
      </c>
      <c r="G135" s="116">
        <v>252764</v>
      </c>
      <c r="H135" s="116">
        <v>28855</v>
      </c>
      <c r="I135" s="5">
        <f t="shared" si="18"/>
        <v>281619</v>
      </c>
      <c r="K135" s="11">
        <v>269006.65700000001</v>
      </c>
      <c r="L135" s="11">
        <v>272233.27600000001</v>
      </c>
      <c r="M135" s="11">
        <v>275349.7</v>
      </c>
      <c r="N135" s="11">
        <v>278501.50699999998</v>
      </c>
      <c r="O135" s="11">
        <v>281521.23</v>
      </c>
      <c r="P135" s="11">
        <v>284494.35600000003</v>
      </c>
      <c r="Q135" s="119">
        <f>IFERROR(INDEX(Military!$E$9:$E$97,MATCH('Cross-border flows'!$A135,Military!$C$9:$C$97,0)),0)</f>
        <v>1790</v>
      </c>
      <c r="S135" s="124">
        <f t="shared" ref="S135:S198" si="19">(K135-$Q135)/$I135</f>
        <v>0.94885876663151281</v>
      </c>
      <c r="T135" s="124">
        <f t="shared" ref="T135:T198" si="20">(L135-$Q135)/$I135</f>
        <v>0.9603161576456134</v>
      </c>
      <c r="U135" s="124">
        <f t="shared" ref="U135:U198" si="21">(M135-$Q135)/$I135</f>
        <v>0.9713822575891542</v>
      </c>
      <c r="V135" s="124">
        <f t="shared" ref="V135:V198" si="22">(N135-$Q135)/$I135</f>
        <v>0.98257399891342556</v>
      </c>
      <c r="W135" s="124">
        <f t="shared" ref="W135:W198" si="23">(O135-$Q135)/$I135</f>
        <v>0.99329672358754195</v>
      </c>
      <c r="X135" s="124">
        <f t="shared" ref="X135:X198" si="24">(P135-$Q135)/$I135</f>
        <v>1.0038539871244483</v>
      </c>
    </row>
    <row r="136" spans="1:24" x14ac:dyDescent="0.2">
      <c r="A136" s="61" t="s">
        <v>156</v>
      </c>
      <c r="B136" s="61" t="s">
        <v>155</v>
      </c>
      <c r="C136" s="115">
        <v>190224</v>
      </c>
      <c r="D136" s="115">
        <v>19625</v>
      </c>
      <c r="E136" s="6">
        <f t="shared" si="17"/>
        <v>209849</v>
      </c>
      <c r="F136" s="123">
        <v>209849</v>
      </c>
      <c r="G136" s="116">
        <v>190224</v>
      </c>
      <c r="H136" s="116">
        <v>26392</v>
      </c>
      <c r="I136" s="5">
        <f t="shared" si="18"/>
        <v>216616</v>
      </c>
      <c r="K136" s="11">
        <v>180048.592</v>
      </c>
      <c r="L136" s="11">
        <v>180646.516</v>
      </c>
      <c r="M136" s="11">
        <v>181209.87700000001</v>
      </c>
      <c r="N136" s="11">
        <v>181872.66200000001</v>
      </c>
      <c r="O136" s="11">
        <v>182454.755</v>
      </c>
      <c r="P136" s="11">
        <v>183041.61900000001</v>
      </c>
      <c r="Q136" s="119">
        <f>IFERROR(INDEX(Military!$E$9:$E$97,MATCH('Cross-border flows'!$A136,Military!$C$9:$C$97,0)),0)</f>
        <v>0</v>
      </c>
      <c r="S136" s="124">
        <f t="shared" si="19"/>
        <v>0.83118787162536467</v>
      </c>
      <c r="T136" s="124">
        <f t="shared" si="20"/>
        <v>0.83394816634043656</v>
      </c>
      <c r="U136" s="124">
        <f t="shared" si="21"/>
        <v>0.83654890220482336</v>
      </c>
      <c r="V136" s="124">
        <f t="shared" si="22"/>
        <v>0.83960862540163239</v>
      </c>
      <c r="W136" s="124">
        <f t="shared" si="23"/>
        <v>0.84229583687262255</v>
      </c>
      <c r="X136" s="124">
        <f t="shared" si="24"/>
        <v>0.84500507349410947</v>
      </c>
    </row>
    <row r="137" spans="1:24" x14ac:dyDescent="0.2">
      <c r="A137" s="61" t="s">
        <v>154</v>
      </c>
      <c r="B137" s="61" t="s">
        <v>153</v>
      </c>
      <c r="C137" s="115">
        <v>264148</v>
      </c>
      <c r="D137" s="115">
        <v>37592</v>
      </c>
      <c r="E137" s="6">
        <f t="shared" si="17"/>
        <v>301740</v>
      </c>
      <c r="F137" s="123">
        <v>301740</v>
      </c>
      <c r="G137" s="116">
        <v>264148</v>
      </c>
      <c r="H137" s="116">
        <v>24633</v>
      </c>
      <c r="I137" s="5">
        <f t="shared" si="18"/>
        <v>288781</v>
      </c>
      <c r="K137" s="11">
        <v>269575.065</v>
      </c>
      <c r="L137" s="11">
        <v>273301.17200000002</v>
      </c>
      <c r="M137" s="11">
        <v>276756.96899999998</v>
      </c>
      <c r="N137" s="11">
        <v>280225.49</v>
      </c>
      <c r="O137" s="11">
        <v>283471.20199999999</v>
      </c>
      <c r="P137" s="11">
        <v>286631.29399999999</v>
      </c>
      <c r="Q137" s="119">
        <f>IFERROR(INDEX(Military!$E$9:$E$97,MATCH('Cross-border flows'!$A137,Military!$C$9:$C$97,0)),0)</f>
        <v>0</v>
      </c>
      <c r="S137" s="124">
        <f t="shared" si="19"/>
        <v>0.93349307953085559</v>
      </c>
      <c r="T137" s="124">
        <f t="shared" si="20"/>
        <v>0.94639596095310985</v>
      </c>
      <c r="U137" s="124">
        <f t="shared" si="21"/>
        <v>0.95836280433962062</v>
      </c>
      <c r="V137" s="124">
        <f t="shared" si="22"/>
        <v>0.97037370879663132</v>
      </c>
      <c r="W137" s="124">
        <f t="shared" si="23"/>
        <v>0.98161306318628994</v>
      </c>
      <c r="X137" s="124">
        <f t="shared" si="24"/>
        <v>0.99255592992613773</v>
      </c>
    </row>
    <row r="138" spans="1:24" x14ac:dyDescent="0.2">
      <c r="A138" s="61" t="s">
        <v>152</v>
      </c>
      <c r="B138" s="61" t="s">
        <v>151</v>
      </c>
      <c r="C138" s="115">
        <v>233137</v>
      </c>
      <c r="D138" s="115">
        <v>26192</v>
      </c>
      <c r="E138" s="6">
        <f t="shared" si="17"/>
        <v>259329</v>
      </c>
      <c r="F138" s="123">
        <v>259329</v>
      </c>
      <c r="G138" s="116">
        <v>233137</v>
      </c>
      <c r="H138" s="116">
        <v>43457</v>
      </c>
      <c r="I138" s="5">
        <f t="shared" si="18"/>
        <v>276594</v>
      </c>
      <c r="K138" s="11">
        <v>250791.302</v>
      </c>
      <c r="L138" s="11">
        <v>253820.96599999999</v>
      </c>
      <c r="M138" s="11">
        <v>256754.06200000001</v>
      </c>
      <c r="N138" s="11">
        <v>259746.337</v>
      </c>
      <c r="O138" s="11">
        <v>262642.09700000001</v>
      </c>
      <c r="P138" s="11">
        <v>265521.17599999998</v>
      </c>
      <c r="Q138" s="119">
        <f>IFERROR(INDEX(Military!$E$9:$E$97,MATCH('Cross-border flows'!$A138,Military!$C$9:$C$97,0)),0)</f>
        <v>0</v>
      </c>
      <c r="S138" s="124">
        <f t="shared" si="19"/>
        <v>0.90671273418801568</v>
      </c>
      <c r="T138" s="124">
        <f t="shared" si="20"/>
        <v>0.91766620389451681</v>
      </c>
      <c r="U138" s="124">
        <f t="shared" si="21"/>
        <v>0.92827054093725825</v>
      </c>
      <c r="V138" s="124">
        <f t="shared" si="22"/>
        <v>0.93908883417572331</v>
      </c>
      <c r="W138" s="124">
        <f t="shared" si="23"/>
        <v>0.94955818636702172</v>
      </c>
      <c r="X138" s="124">
        <f t="shared" si="24"/>
        <v>0.95996722994714268</v>
      </c>
    </row>
    <row r="139" spans="1:24" x14ac:dyDescent="0.2">
      <c r="A139" s="61" t="s">
        <v>150</v>
      </c>
      <c r="B139" s="61" t="s">
        <v>149</v>
      </c>
      <c r="C139" s="115">
        <v>245118</v>
      </c>
      <c r="D139" s="115">
        <v>21468</v>
      </c>
      <c r="E139" s="6">
        <f t="shared" si="17"/>
        <v>266586</v>
      </c>
      <c r="F139" s="123">
        <v>266586</v>
      </c>
      <c r="G139" s="116">
        <v>245118</v>
      </c>
      <c r="H139" s="116">
        <v>10828</v>
      </c>
      <c r="I139" s="5">
        <f t="shared" si="18"/>
        <v>255946</v>
      </c>
      <c r="K139" s="11">
        <v>246998.39</v>
      </c>
      <c r="L139" s="11">
        <v>249708.682</v>
      </c>
      <c r="M139" s="11">
        <v>252482.54699999999</v>
      </c>
      <c r="N139" s="11">
        <v>255316.95300000001</v>
      </c>
      <c r="O139" s="11">
        <v>258219.87899999999</v>
      </c>
      <c r="P139" s="11">
        <v>261185.02</v>
      </c>
      <c r="Q139" s="119">
        <f>IFERROR(INDEX(Military!$E$9:$E$97,MATCH('Cross-border flows'!$A139,Military!$C$9:$C$97,0)),0)</f>
        <v>0</v>
      </c>
      <c r="S139" s="124">
        <f t="shared" si="19"/>
        <v>0.96504102427855887</v>
      </c>
      <c r="T139" s="124">
        <f t="shared" si="20"/>
        <v>0.97563033608651828</v>
      </c>
      <c r="U139" s="124">
        <f t="shared" si="21"/>
        <v>0.98646803231931735</v>
      </c>
      <c r="V139" s="124">
        <f t="shared" si="22"/>
        <v>0.99754226672813795</v>
      </c>
      <c r="W139" s="124">
        <f t="shared" si="23"/>
        <v>1.0088842138576106</v>
      </c>
      <c r="X139" s="124">
        <f t="shared" si="24"/>
        <v>1.0204692396052293</v>
      </c>
    </row>
    <row r="140" spans="1:24" x14ac:dyDescent="0.2">
      <c r="A140" s="61" t="s">
        <v>148</v>
      </c>
      <c r="B140" s="61" t="s">
        <v>147</v>
      </c>
      <c r="C140" s="115">
        <v>286911</v>
      </c>
      <c r="D140" s="115">
        <v>17622</v>
      </c>
      <c r="E140" s="6">
        <f t="shared" si="17"/>
        <v>304533</v>
      </c>
      <c r="F140" s="123">
        <v>304533</v>
      </c>
      <c r="G140" s="116">
        <v>286911</v>
      </c>
      <c r="H140" s="116">
        <v>32603</v>
      </c>
      <c r="I140" s="5">
        <f t="shared" si="18"/>
        <v>319514</v>
      </c>
      <c r="K140" s="11">
        <v>295704.09899999999</v>
      </c>
      <c r="L140" s="11">
        <v>300395.071</v>
      </c>
      <c r="M140" s="11">
        <v>304868.79499999998</v>
      </c>
      <c r="N140" s="11">
        <v>309286.22600000002</v>
      </c>
      <c r="O140" s="11">
        <v>313513.92300000001</v>
      </c>
      <c r="P140" s="11">
        <v>317637.23800000001</v>
      </c>
      <c r="Q140" s="119">
        <f>IFERROR(INDEX(Military!$E$9:$E$97,MATCH('Cross-border flows'!$A140,Military!$C$9:$C$97,0)),0)</f>
        <v>1720</v>
      </c>
      <c r="S140" s="124">
        <f t="shared" si="19"/>
        <v>0.92009770776867361</v>
      </c>
      <c r="T140" s="124">
        <f t="shared" si="20"/>
        <v>0.9347792929261316</v>
      </c>
      <c r="U140" s="124">
        <f t="shared" si="21"/>
        <v>0.94878094543588065</v>
      </c>
      <c r="V140" s="124">
        <f t="shared" si="22"/>
        <v>0.96260641474239006</v>
      </c>
      <c r="W140" s="124">
        <f t="shared" si="23"/>
        <v>0.97583806343384016</v>
      </c>
      <c r="X140" s="124">
        <f t="shared" si="24"/>
        <v>0.988743022214989</v>
      </c>
    </row>
    <row r="141" spans="1:24" x14ac:dyDescent="0.2">
      <c r="A141" s="61" t="s">
        <v>146</v>
      </c>
      <c r="B141" s="61" t="s">
        <v>145</v>
      </c>
      <c r="C141" s="115">
        <v>209807</v>
      </c>
      <c r="D141" s="115">
        <v>24508</v>
      </c>
      <c r="E141" s="6">
        <f t="shared" si="17"/>
        <v>234315</v>
      </c>
      <c r="F141" s="123">
        <v>234315</v>
      </c>
      <c r="G141" s="116">
        <v>209807</v>
      </c>
      <c r="H141" s="116">
        <v>26111</v>
      </c>
      <c r="I141" s="5">
        <f t="shared" si="18"/>
        <v>235918</v>
      </c>
      <c r="K141" s="11">
        <v>223619.92499999999</v>
      </c>
      <c r="L141" s="11">
        <v>227669.37</v>
      </c>
      <c r="M141" s="11">
        <v>231279.557</v>
      </c>
      <c r="N141" s="11">
        <v>234770.57500000001</v>
      </c>
      <c r="O141" s="11">
        <v>237919.30300000001</v>
      </c>
      <c r="P141" s="11">
        <v>240888.30900000001</v>
      </c>
      <c r="Q141" s="119">
        <f>IFERROR(INDEX(Military!$E$9:$E$97,MATCH('Cross-border flows'!$A141,Military!$C$9:$C$97,0)),0)</f>
        <v>0</v>
      </c>
      <c r="S141" s="124">
        <f t="shared" si="19"/>
        <v>0.947871400232284</v>
      </c>
      <c r="T141" s="124">
        <f t="shared" si="20"/>
        <v>0.96503602946786593</v>
      </c>
      <c r="U141" s="124">
        <f t="shared" si="21"/>
        <v>0.98033874905687568</v>
      </c>
      <c r="V141" s="124">
        <f t="shared" si="22"/>
        <v>0.99513633974516569</v>
      </c>
      <c r="W141" s="124">
        <f t="shared" si="23"/>
        <v>1.0084830449562985</v>
      </c>
      <c r="X141" s="124">
        <f t="shared" si="24"/>
        <v>1.0210679515763952</v>
      </c>
    </row>
    <row r="142" spans="1:24" x14ac:dyDescent="0.2">
      <c r="A142" s="61" t="s">
        <v>144</v>
      </c>
      <c r="B142" s="61" t="s">
        <v>143</v>
      </c>
      <c r="C142" s="115">
        <v>176194</v>
      </c>
      <c r="D142" s="115">
        <v>26378</v>
      </c>
      <c r="E142" s="6">
        <f t="shared" si="17"/>
        <v>202572</v>
      </c>
      <c r="F142" s="123">
        <v>202572</v>
      </c>
      <c r="G142" s="116">
        <v>176194</v>
      </c>
      <c r="H142" s="116">
        <v>7919</v>
      </c>
      <c r="I142" s="5">
        <f t="shared" si="18"/>
        <v>184113</v>
      </c>
      <c r="K142" s="11">
        <v>172516.65599999999</v>
      </c>
      <c r="L142" s="11">
        <v>175417.54399999999</v>
      </c>
      <c r="M142" s="11">
        <v>178122.96100000001</v>
      </c>
      <c r="N142" s="11">
        <v>180770.68299999999</v>
      </c>
      <c r="O142" s="11">
        <v>183254.361</v>
      </c>
      <c r="P142" s="11">
        <v>185654.397</v>
      </c>
      <c r="Q142" s="119">
        <f>IFERROR(INDEX(Military!$E$9:$E$97,MATCH('Cross-border flows'!$A142,Military!$C$9:$C$97,0)),0)</f>
        <v>0</v>
      </c>
      <c r="S142" s="124">
        <f t="shared" si="19"/>
        <v>0.93701507226540215</v>
      </c>
      <c r="T142" s="124">
        <f t="shared" si="20"/>
        <v>0.95277109166653084</v>
      </c>
      <c r="U142" s="124">
        <f t="shared" si="21"/>
        <v>0.96746542069272679</v>
      </c>
      <c r="V142" s="124">
        <f t="shared" si="22"/>
        <v>0.9818463823847311</v>
      </c>
      <c r="W142" s="124">
        <f t="shared" si="23"/>
        <v>0.99533634778641378</v>
      </c>
      <c r="X142" s="124">
        <f t="shared" si="24"/>
        <v>1.0083720160988088</v>
      </c>
    </row>
    <row r="143" spans="1:24" x14ac:dyDescent="0.2">
      <c r="A143" s="61" t="s">
        <v>142</v>
      </c>
      <c r="B143" s="61" t="s">
        <v>141</v>
      </c>
      <c r="C143" s="115">
        <v>332104</v>
      </c>
      <c r="D143" s="115">
        <v>51835</v>
      </c>
      <c r="E143" s="6">
        <f t="shared" si="17"/>
        <v>383939</v>
      </c>
      <c r="F143" s="123">
        <v>383939</v>
      </c>
      <c r="G143" s="116">
        <v>332104</v>
      </c>
      <c r="H143" s="116">
        <v>26854</v>
      </c>
      <c r="I143" s="5">
        <f t="shared" si="18"/>
        <v>358958</v>
      </c>
      <c r="K143" s="11">
        <v>321327.46899999998</v>
      </c>
      <c r="L143" s="11">
        <v>325105.40399999998</v>
      </c>
      <c r="M143" s="11">
        <v>328613.81900000002</v>
      </c>
      <c r="N143" s="11">
        <v>332098.739</v>
      </c>
      <c r="O143" s="11">
        <v>335336.897</v>
      </c>
      <c r="P143" s="11">
        <v>338466.10399999999</v>
      </c>
      <c r="Q143" s="119">
        <f>IFERROR(INDEX(Military!$E$9:$E$97,MATCH('Cross-border flows'!$A143,Military!$C$9:$C$97,0)),0)</f>
        <v>3190</v>
      </c>
      <c r="S143" s="124">
        <f t="shared" si="19"/>
        <v>0.88628048128193271</v>
      </c>
      <c r="T143" s="124">
        <f t="shared" si="20"/>
        <v>0.89680520840878319</v>
      </c>
      <c r="U143" s="124">
        <f t="shared" si="21"/>
        <v>0.90657909560449979</v>
      </c>
      <c r="V143" s="124">
        <f t="shared" si="22"/>
        <v>0.91628752946027114</v>
      </c>
      <c r="W143" s="124">
        <f t="shared" si="23"/>
        <v>0.92530852355985937</v>
      </c>
      <c r="X143" s="124">
        <f t="shared" si="24"/>
        <v>0.93402599747045612</v>
      </c>
    </row>
    <row r="144" spans="1:24" x14ac:dyDescent="0.2">
      <c r="A144" s="61" t="s">
        <v>140</v>
      </c>
      <c r="B144" s="61" t="s">
        <v>139</v>
      </c>
      <c r="C144" s="115">
        <v>287475</v>
      </c>
      <c r="D144" s="115">
        <v>25326</v>
      </c>
      <c r="E144" s="6">
        <f t="shared" si="17"/>
        <v>312801</v>
      </c>
      <c r="F144" s="123">
        <v>312801</v>
      </c>
      <c r="G144" s="116">
        <v>287475</v>
      </c>
      <c r="H144" s="116">
        <v>23785</v>
      </c>
      <c r="I144" s="5">
        <f t="shared" si="18"/>
        <v>311260</v>
      </c>
      <c r="K144" s="11">
        <v>293946.98499999999</v>
      </c>
      <c r="L144" s="11">
        <v>298245.48700000002</v>
      </c>
      <c r="M144" s="11">
        <v>302409.77899999998</v>
      </c>
      <c r="N144" s="11">
        <v>306563.83899999998</v>
      </c>
      <c r="O144" s="11">
        <v>310563.24200000003</v>
      </c>
      <c r="P144" s="11">
        <v>314492.60399999999</v>
      </c>
      <c r="Q144" s="119">
        <f>IFERROR(INDEX(Military!$E$9:$E$97,MATCH('Cross-border flows'!$A144,Military!$C$9:$C$97,0)),0)</f>
        <v>0</v>
      </c>
      <c r="S144" s="124">
        <f t="shared" si="19"/>
        <v>0.94437764248538192</v>
      </c>
      <c r="T144" s="124">
        <f t="shared" si="20"/>
        <v>0.95818764698322956</v>
      </c>
      <c r="U144" s="124">
        <f t="shared" si="21"/>
        <v>0.97156646854719519</v>
      </c>
      <c r="V144" s="124">
        <f t="shared" si="22"/>
        <v>0.98491241727173418</v>
      </c>
      <c r="W144" s="124">
        <f t="shared" si="23"/>
        <v>0.9977614920002571</v>
      </c>
      <c r="X144" s="124">
        <f t="shared" si="24"/>
        <v>1.0103855426331685</v>
      </c>
    </row>
    <row r="145" spans="1:24" x14ac:dyDescent="0.2">
      <c r="A145" s="61" t="s">
        <v>138</v>
      </c>
      <c r="B145" s="61" t="s">
        <v>137</v>
      </c>
      <c r="C145" s="115">
        <v>358972</v>
      </c>
      <c r="D145" s="115">
        <v>12404</v>
      </c>
      <c r="E145" s="6">
        <f t="shared" si="17"/>
        <v>371376</v>
      </c>
      <c r="F145" s="123">
        <v>371376</v>
      </c>
      <c r="G145" s="116">
        <v>358972</v>
      </c>
      <c r="H145" s="116">
        <v>8567</v>
      </c>
      <c r="I145" s="5">
        <f t="shared" si="18"/>
        <v>367539</v>
      </c>
      <c r="K145" s="11">
        <v>330328.06199999998</v>
      </c>
      <c r="L145" s="11">
        <v>335954.739</v>
      </c>
      <c r="M145" s="11">
        <v>341076.28899999999</v>
      </c>
      <c r="N145" s="11">
        <v>346149.82900000003</v>
      </c>
      <c r="O145" s="11">
        <v>350790.158</v>
      </c>
      <c r="P145" s="11">
        <v>355276.83899999998</v>
      </c>
      <c r="Q145" s="119">
        <f>IFERROR(INDEX(Military!$E$9:$E$97,MATCH('Cross-border flows'!$A145,Military!$C$9:$C$97,0)),0)</f>
        <v>0</v>
      </c>
      <c r="S145" s="124">
        <f t="shared" si="19"/>
        <v>0.89875649114787814</v>
      </c>
      <c r="T145" s="124">
        <f t="shared" si="20"/>
        <v>0.91406555222711061</v>
      </c>
      <c r="U145" s="124">
        <f t="shared" si="21"/>
        <v>0.92800026391757062</v>
      </c>
      <c r="V145" s="124">
        <f t="shared" si="22"/>
        <v>0.94180435001455631</v>
      </c>
      <c r="W145" s="124">
        <f t="shared" si="23"/>
        <v>0.95442975575381117</v>
      </c>
      <c r="X145" s="124">
        <f t="shared" si="24"/>
        <v>0.96663711606115266</v>
      </c>
    </row>
    <row r="146" spans="1:24" x14ac:dyDescent="0.2">
      <c r="A146" s="61" t="s">
        <v>136</v>
      </c>
      <c r="B146" s="61" t="s">
        <v>135</v>
      </c>
      <c r="C146" s="115">
        <v>278539</v>
      </c>
      <c r="D146" s="115">
        <v>22331</v>
      </c>
      <c r="E146" s="6">
        <f t="shared" si="17"/>
        <v>300870</v>
      </c>
      <c r="F146" s="123">
        <v>300870</v>
      </c>
      <c r="G146" s="116">
        <v>278539</v>
      </c>
      <c r="H146" s="116">
        <v>36097</v>
      </c>
      <c r="I146" s="5">
        <f t="shared" si="18"/>
        <v>314636</v>
      </c>
      <c r="K146" s="11">
        <v>300473.022</v>
      </c>
      <c r="L146" s="11">
        <v>305979.49200000003</v>
      </c>
      <c r="M146" s="11">
        <v>311395.00300000003</v>
      </c>
      <c r="N146" s="11">
        <v>316786.72600000002</v>
      </c>
      <c r="O146" s="11">
        <v>322093.38</v>
      </c>
      <c r="P146" s="11">
        <v>327340.26</v>
      </c>
      <c r="Q146" s="119">
        <f>IFERROR(INDEX(Military!$E$9:$E$97,MATCH('Cross-border flows'!$A146,Military!$C$9:$C$97,0)),0)</f>
        <v>0</v>
      </c>
      <c r="S146" s="124">
        <f t="shared" si="19"/>
        <v>0.95498614907385038</v>
      </c>
      <c r="T146" s="124">
        <f t="shared" si="20"/>
        <v>0.97248722968763912</v>
      </c>
      <c r="U146" s="124">
        <f t="shared" si="21"/>
        <v>0.98969921750848611</v>
      </c>
      <c r="V146" s="124">
        <f t="shared" si="22"/>
        <v>1.0068356005034389</v>
      </c>
      <c r="W146" s="124">
        <f t="shared" si="23"/>
        <v>1.0237016107502002</v>
      </c>
      <c r="X146" s="124">
        <f t="shared" si="24"/>
        <v>1.0403776427363685</v>
      </c>
    </row>
    <row r="147" spans="1:24" x14ac:dyDescent="0.2">
      <c r="A147" s="61" t="s">
        <v>134</v>
      </c>
      <c r="B147" s="61" t="s">
        <v>133</v>
      </c>
      <c r="C147" s="115">
        <v>193129</v>
      </c>
      <c r="D147" s="115">
        <v>16657</v>
      </c>
      <c r="E147" s="6">
        <f t="shared" si="17"/>
        <v>209786</v>
      </c>
      <c r="F147" s="123">
        <v>209786</v>
      </c>
      <c r="G147" s="116">
        <v>193129</v>
      </c>
      <c r="H147" s="116">
        <v>21030</v>
      </c>
      <c r="I147" s="5">
        <f t="shared" si="18"/>
        <v>214159</v>
      </c>
      <c r="K147" s="11">
        <v>196510.10399999999</v>
      </c>
      <c r="L147" s="11">
        <v>199126.98</v>
      </c>
      <c r="M147" s="11">
        <v>201653.05</v>
      </c>
      <c r="N147" s="11">
        <v>204131.26800000001</v>
      </c>
      <c r="O147" s="11">
        <v>206546.02499999999</v>
      </c>
      <c r="P147" s="11">
        <v>208936.467</v>
      </c>
      <c r="Q147" s="119">
        <f>IFERROR(INDEX(Military!$E$9:$E$97,MATCH('Cross-border flows'!$A147,Military!$C$9:$C$97,0)),0)</f>
        <v>210</v>
      </c>
      <c r="S147" s="124">
        <f t="shared" si="19"/>
        <v>0.9166091735579639</v>
      </c>
      <c r="T147" s="124">
        <f t="shared" si="20"/>
        <v>0.92882848724545786</v>
      </c>
      <c r="U147" s="124">
        <f t="shared" si="21"/>
        <v>0.94062378886715003</v>
      </c>
      <c r="V147" s="124">
        <f t="shared" si="22"/>
        <v>0.95219564902712472</v>
      </c>
      <c r="W147" s="124">
        <f t="shared" si="23"/>
        <v>0.96347118262599285</v>
      </c>
      <c r="X147" s="124">
        <f t="shared" si="24"/>
        <v>0.97463317908656655</v>
      </c>
    </row>
    <row r="148" spans="1:24" x14ac:dyDescent="0.2">
      <c r="A148" s="61" t="s">
        <v>132</v>
      </c>
      <c r="B148" s="61" t="s">
        <v>131</v>
      </c>
      <c r="C148" s="115">
        <v>294419</v>
      </c>
      <c r="D148" s="115">
        <v>17823</v>
      </c>
      <c r="E148" s="6">
        <f t="shared" si="17"/>
        <v>312242</v>
      </c>
      <c r="F148" s="123">
        <v>312242</v>
      </c>
      <c r="G148" s="116">
        <v>294419</v>
      </c>
      <c r="H148" s="116">
        <v>37230</v>
      </c>
      <c r="I148" s="5">
        <f t="shared" si="18"/>
        <v>331649</v>
      </c>
      <c r="K148" s="11">
        <v>306486.57699999999</v>
      </c>
      <c r="L148" s="11">
        <v>310934.13299999997</v>
      </c>
      <c r="M148" s="11">
        <v>315060.337</v>
      </c>
      <c r="N148" s="11">
        <v>319133.598</v>
      </c>
      <c r="O148" s="11">
        <v>322903.451</v>
      </c>
      <c r="P148" s="11">
        <v>326536.15999999997</v>
      </c>
      <c r="Q148" s="119">
        <f>IFERROR(INDEX(Military!$E$9:$E$97,MATCH('Cross-border flows'!$A148,Military!$C$9:$C$97,0)),0)</f>
        <v>0</v>
      </c>
      <c r="S148" s="124">
        <f t="shared" si="19"/>
        <v>0.92412935663909734</v>
      </c>
      <c r="T148" s="124">
        <f t="shared" si="20"/>
        <v>0.93753978754647227</v>
      </c>
      <c r="U148" s="124">
        <f t="shared" si="21"/>
        <v>0.94998126633880997</v>
      </c>
      <c r="V148" s="124">
        <f t="shared" si="22"/>
        <v>0.96226310949226446</v>
      </c>
      <c r="W148" s="124">
        <f t="shared" si="23"/>
        <v>0.97363010592524024</v>
      </c>
      <c r="X148" s="124">
        <f t="shared" si="24"/>
        <v>0.98458358083395392</v>
      </c>
    </row>
    <row r="149" spans="1:24" x14ac:dyDescent="0.2">
      <c r="A149" s="61" t="s">
        <v>130</v>
      </c>
      <c r="B149" s="61" t="s">
        <v>129</v>
      </c>
      <c r="C149" s="115">
        <v>193256</v>
      </c>
      <c r="D149" s="115">
        <v>27407</v>
      </c>
      <c r="E149" s="6">
        <f t="shared" si="17"/>
        <v>220663</v>
      </c>
      <c r="F149" s="123">
        <v>220663</v>
      </c>
      <c r="G149" s="116">
        <v>193256</v>
      </c>
      <c r="H149" s="116">
        <v>44265</v>
      </c>
      <c r="I149" s="5">
        <f t="shared" si="18"/>
        <v>237521</v>
      </c>
      <c r="K149" s="11">
        <v>210322.15</v>
      </c>
      <c r="L149" s="11">
        <v>213186.84</v>
      </c>
      <c r="M149" s="11">
        <v>215915.82199999999</v>
      </c>
      <c r="N149" s="11">
        <v>218672.54500000001</v>
      </c>
      <c r="O149" s="11">
        <v>221315.99299999999</v>
      </c>
      <c r="P149" s="11">
        <v>223899.30300000001</v>
      </c>
      <c r="Q149" s="119">
        <f>IFERROR(INDEX(Military!$E$9:$E$97,MATCH('Cross-border flows'!$A149,Military!$C$9:$C$97,0)),0)</f>
        <v>0</v>
      </c>
      <c r="S149" s="124">
        <f t="shared" si="19"/>
        <v>0.88548865152975942</v>
      </c>
      <c r="T149" s="124">
        <f t="shared" si="20"/>
        <v>0.8975494377339267</v>
      </c>
      <c r="U149" s="124">
        <f t="shared" si="21"/>
        <v>0.90903887235233927</v>
      </c>
      <c r="V149" s="124">
        <f t="shared" si="22"/>
        <v>0.92064510085424034</v>
      </c>
      <c r="W149" s="124">
        <f t="shared" si="23"/>
        <v>0.93177442415617984</v>
      </c>
      <c r="X149" s="124">
        <f t="shared" si="24"/>
        <v>0.94265055721388846</v>
      </c>
    </row>
    <row r="150" spans="1:24" x14ac:dyDescent="0.2">
      <c r="A150" s="61" t="s">
        <v>128</v>
      </c>
      <c r="B150" s="61" t="s">
        <v>127</v>
      </c>
      <c r="C150" s="115">
        <v>179859</v>
      </c>
      <c r="D150" s="115">
        <v>10580</v>
      </c>
      <c r="E150" s="6">
        <f t="shared" si="17"/>
        <v>190439</v>
      </c>
      <c r="F150" s="123">
        <v>190439</v>
      </c>
      <c r="G150" s="116">
        <v>179859</v>
      </c>
      <c r="H150" s="116">
        <v>29448</v>
      </c>
      <c r="I150" s="5">
        <f t="shared" si="18"/>
        <v>209307</v>
      </c>
      <c r="K150" s="11">
        <v>201532.06299999999</v>
      </c>
      <c r="L150" s="11">
        <v>204328.00700000001</v>
      </c>
      <c r="M150" s="11">
        <v>207130.995</v>
      </c>
      <c r="N150" s="11">
        <v>209961.82</v>
      </c>
      <c r="O150" s="11">
        <v>212774.77600000001</v>
      </c>
      <c r="P150" s="11">
        <v>215582.37899999999</v>
      </c>
      <c r="Q150" s="119">
        <f>IFERROR(INDEX(Military!$E$9:$E$97,MATCH('Cross-border flows'!$A150,Military!$C$9:$C$97,0)),0)</f>
        <v>0</v>
      </c>
      <c r="S150" s="124">
        <f t="shared" si="19"/>
        <v>0.96285390837382412</v>
      </c>
      <c r="T150" s="124">
        <f t="shared" si="20"/>
        <v>0.97621200915401785</v>
      </c>
      <c r="U150" s="124">
        <f t="shared" si="21"/>
        <v>0.98960376384927407</v>
      </c>
      <c r="V150" s="124">
        <f t="shared" si="22"/>
        <v>1.0031285145742856</v>
      </c>
      <c r="W150" s="124">
        <f t="shared" si="23"/>
        <v>1.0165678930948321</v>
      </c>
      <c r="X150" s="124">
        <f t="shared" si="24"/>
        <v>1.029981696742106</v>
      </c>
    </row>
    <row r="151" spans="1:24" x14ac:dyDescent="0.2">
      <c r="A151" s="61" t="s">
        <v>126</v>
      </c>
      <c r="B151" s="61" t="s">
        <v>125</v>
      </c>
      <c r="C151" s="115">
        <v>290988</v>
      </c>
      <c r="D151" s="115">
        <v>3769</v>
      </c>
      <c r="E151" s="6">
        <f t="shared" si="17"/>
        <v>294757</v>
      </c>
      <c r="F151" s="123">
        <v>294757</v>
      </c>
      <c r="G151" s="116">
        <v>290988</v>
      </c>
      <c r="H151" s="116">
        <v>7279</v>
      </c>
      <c r="I151" s="5">
        <f t="shared" si="18"/>
        <v>298267</v>
      </c>
      <c r="K151" s="11">
        <v>282713.56199999998</v>
      </c>
      <c r="L151" s="11">
        <v>289176.19500000001</v>
      </c>
      <c r="M151" s="11">
        <v>295168.42</v>
      </c>
      <c r="N151" s="11">
        <v>300996.38</v>
      </c>
      <c r="O151" s="11">
        <v>306382.478</v>
      </c>
      <c r="P151" s="11">
        <v>311519.50599999999</v>
      </c>
      <c r="Q151" s="119">
        <f>IFERROR(INDEX(Military!$E$9:$E$97,MATCH('Cross-border flows'!$A151,Military!$C$9:$C$97,0)),0)</f>
        <v>0</v>
      </c>
      <c r="S151" s="124">
        <f t="shared" si="19"/>
        <v>0.94785397647074598</v>
      </c>
      <c r="T151" s="124">
        <f t="shared" si="20"/>
        <v>0.9695212510938187</v>
      </c>
      <c r="U151" s="124">
        <f t="shared" si="21"/>
        <v>0.98961138845396901</v>
      </c>
      <c r="V151" s="124">
        <f t="shared" si="22"/>
        <v>1.0091507944224469</v>
      </c>
      <c r="W151" s="124">
        <f t="shared" si="23"/>
        <v>1.027208769324129</v>
      </c>
      <c r="X151" s="124">
        <f t="shared" si="24"/>
        <v>1.0444316870454995</v>
      </c>
    </row>
    <row r="152" spans="1:24" x14ac:dyDescent="0.2">
      <c r="A152" s="61" t="s">
        <v>124</v>
      </c>
      <c r="B152" s="61" t="s">
        <v>123</v>
      </c>
      <c r="C152" s="115">
        <v>280024</v>
      </c>
      <c r="D152" s="115">
        <v>17709</v>
      </c>
      <c r="E152" s="6">
        <f t="shared" si="17"/>
        <v>297733</v>
      </c>
      <c r="F152" s="123">
        <v>297733</v>
      </c>
      <c r="G152" s="116">
        <v>280024</v>
      </c>
      <c r="H152" s="116">
        <v>10202</v>
      </c>
      <c r="I152" s="5">
        <f t="shared" si="18"/>
        <v>290226</v>
      </c>
      <c r="K152" s="11">
        <v>271973.14199999999</v>
      </c>
      <c r="L152" s="11">
        <v>275482.28000000003</v>
      </c>
      <c r="M152" s="11">
        <v>278829.63299999997</v>
      </c>
      <c r="N152" s="11">
        <v>282234.79499999998</v>
      </c>
      <c r="O152" s="11">
        <v>285500.70299999998</v>
      </c>
      <c r="P152" s="11">
        <v>288723.86700000003</v>
      </c>
      <c r="Q152" s="119">
        <f>IFERROR(INDEX(Military!$E$9:$E$97,MATCH('Cross-border flows'!$A152,Military!$C$9:$C$97,0)),0)</f>
        <v>0</v>
      </c>
      <c r="S152" s="124">
        <f t="shared" si="19"/>
        <v>0.93710812263546339</v>
      </c>
      <c r="T152" s="124">
        <f t="shared" si="20"/>
        <v>0.94919917581471003</v>
      </c>
      <c r="U152" s="124">
        <f t="shared" si="21"/>
        <v>0.96073278410617924</v>
      </c>
      <c r="V152" s="124">
        <f t="shared" si="22"/>
        <v>0.97246557854913063</v>
      </c>
      <c r="W152" s="124">
        <f t="shared" si="23"/>
        <v>0.98371856070786212</v>
      </c>
      <c r="X152" s="124">
        <f t="shared" si="24"/>
        <v>0.99482426453867001</v>
      </c>
    </row>
    <row r="153" spans="1:24" x14ac:dyDescent="0.2">
      <c r="A153" s="61" t="s">
        <v>122</v>
      </c>
      <c r="B153" s="61" t="s">
        <v>121</v>
      </c>
      <c r="C153" s="115">
        <v>338999</v>
      </c>
      <c r="D153" s="115">
        <v>44067</v>
      </c>
      <c r="E153" s="6">
        <f t="shared" si="17"/>
        <v>383066</v>
      </c>
      <c r="F153" s="123">
        <v>383066</v>
      </c>
      <c r="G153" s="116">
        <v>338999</v>
      </c>
      <c r="H153" s="116">
        <v>23722</v>
      </c>
      <c r="I153" s="5">
        <f t="shared" si="18"/>
        <v>362721</v>
      </c>
      <c r="K153" s="11">
        <v>317002.38099999999</v>
      </c>
      <c r="L153" s="11">
        <v>320297.37699999998</v>
      </c>
      <c r="M153" s="11">
        <v>323390.72100000002</v>
      </c>
      <c r="N153" s="11">
        <v>326473.94900000002</v>
      </c>
      <c r="O153" s="11">
        <v>329366.065</v>
      </c>
      <c r="P153" s="11">
        <v>332146.19099999999</v>
      </c>
      <c r="Q153" s="119">
        <f>IFERROR(INDEX(Military!$E$9:$E$97,MATCH('Cross-border flows'!$A153,Military!$C$9:$C$97,0)),0)</f>
        <v>0</v>
      </c>
      <c r="S153" s="124">
        <f t="shared" si="19"/>
        <v>0.87395651478684722</v>
      </c>
      <c r="T153" s="124">
        <f t="shared" si="20"/>
        <v>0.88304062075258938</v>
      </c>
      <c r="U153" s="124">
        <f t="shared" si="21"/>
        <v>0.89156878427220931</v>
      </c>
      <c r="V153" s="124">
        <f t="shared" si="22"/>
        <v>0.90006905858773001</v>
      </c>
      <c r="W153" s="124">
        <f t="shared" si="23"/>
        <v>0.90804244860374783</v>
      </c>
      <c r="X153" s="124">
        <f t="shared" si="24"/>
        <v>0.91570708891958275</v>
      </c>
    </row>
    <row r="154" spans="1:24" x14ac:dyDescent="0.2">
      <c r="A154" s="61" t="s">
        <v>120</v>
      </c>
      <c r="B154" s="61" t="s">
        <v>119</v>
      </c>
      <c r="C154" s="115">
        <v>201570</v>
      </c>
      <c r="D154" s="115">
        <v>42654</v>
      </c>
      <c r="E154" s="6">
        <f t="shared" si="17"/>
        <v>244224</v>
      </c>
      <c r="F154" s="123">
        <v>244224</v>
      </c>
      <c r="G154" s="116">
        <v>201570</v>
      </c>
      <c r="H154" s="116">
        <v>36422</v>
      </c>
      <c r="I154" s="5">
        <f t="shared" si="18"/>
        <v>237992</v>
      </c>
      <c r="K154" s="11">
        <v>220674.04300000001</v>
      </c>
      <c r="L154" s="11">
        <v>221788.484</v>
      </c>
      <c r="M154" s="11">
        <v>222697.27600000001</v>
      </c>
      <c r="N154" s="11">
        <v>223715.34400000001</v>
      </c>
      <c r="O154" s="11">
        <v>224560.342</v>
      </c>
      <c r="P154" s="11">
        <v>225398.1</v>
      </c>
      <c r="Q154" s="119">
        <f>IFERROR(INDEX(Military!$E$9:$E$97,MATCH('Cross-border flows'!$A154,Military!$C$9:$C$97,0)),0)</f>
        <v>0</v>
      </c>
      <c r="S154" s="124">
        <f t="shared" si="19"/>
        <v>0.92723302884130565</v>
      </c>
      <c r="T154" s="124">
        <f t="shared" si="20"/>
        <v>0.93191571145248575</v>
      </c>
      <c r="U154" s="124">
        <f t="shared" si="21"/>
        <v>0.93573429358970051</v>
      </c>
      <c r="V154" s="124">
        <f t="shared" si="22"/>
        <v>0.94001203401795019</v>
      </c>
      <c r="W154" s="124">
        <f t="shared" si="23"/>
        <v>0.94356256512823966</v>
      </c>
      <c r="X154" s="124">
        <f t="shared" si="24"/>
        <v>0.94708267504790078</v>
      </c>
    </row>
    <row r="155" spans="1:24" x14ac:dyDescent="0.2">
      <c r="A155" s="61" t="s">
        <v>118</v>
      </c>
      <c r="B155" s="61" t="s">
        <v>117</v>
      </c>
      <c r="C155" s="115">
        <v>150031</v>
      </c>
      <c r="D155" s="115">
        <v>60541</v>
      </c>
      <c r="E155" s="6">
        <f t="shared" si="17"/>
        <v>210572</v>
      </c>
      <c r="F155" s="123">
        <v>210572</v>
      </c>
      <c r="G155" s="116">
        <v>150031</v>
      </c>
      <c r="H155" s="116">
        <v>19863</v>
      </c>
      <c r="I155" s="5">
        <f t="shared" si="18"/>
        <v>169894</v>
      </c>
      <c r="K155" s="11">
        <v>167542.33199999999</v>
      </c>
      <c r="L155" s="11">
        <v>169862.09</v>
      </c>
      <c r="M155" s="11">
        <v>171851.375</v>
      </c>
      <c r="N155" s="11">
        <v>173795.644</v>
      </c>
      <c r="O155" s="11">
        <v>175491.30300000001</v>
      </c>
      <c r="P155" s="11">
        <v>177100.25399999999</v>
      </c>
      <c r="Q155" s="119">
        <f>IFERROR(INDEX(Military!$E$9:$E$97,MATCH('Cross-border flows'!$A155,Military!$C$9:$C$97,0)),0)</f>
        <v>2040</v>
      </c>
      <c r="S155" s="124">
        <f t="shared" si="19"/>
        <v>0.97415054092551823</v>
      </c>
      <c r="T155" s="124">
        <f t="shared" si="20"/>
        <v>0.98780468998316595</v>
      </c>
      <c r="U155" s="124">
        <f t="shared" si="21"/>
        <v>0.99951366734552127</v>
      </c>
      <c r="V155" s="124">
        <f t="shared" si="22"/>
        <v>1.010957679494273</v>
      </c>
      <c r="W155" s="124">
        <f t="shared" si="23"/>
        <v>1.0209383674526471</v>
      </c>
      <c r="X155" s="124">
        <f t="shared" si="24"/>
        <v>1.0304086901244305</v>
      </c>
    </row>
    <row r="156" spans="1:24" x14ac:dyDescent="0.2">
      <c r="A156" s="61" t="s">
        <v>116</v>
      </c>
      <c r="B156" s="61" t="s">
        <v>115</v>
      </c>
      <c r="C156" s="115">
        <v>122368</v>
      </c>
      <c r="D156" s="115">
        <v>5393</v>
      </c>
      <c r="E156" s="6">
        <f t="shared" si="17"/>
        <v>127761</v>
      </c>
      <c r="F156" s="123">
        <v>127761</v>
      </c>
      <c r="G156" s="116">
        <v>122368</v>
      </c>
      <c r="H156" s="116">
        <v>6791</v>
      </c>
      <c r="I156" s="5">
        <f t="shared" si="18"/>
        <v>129159</v>
      </c>
      <c r="K156" s="11">
        <v>124044.539</v>
      </c>
      <c r="L156" s="11">
        <v>125377.62300000001</v>
      </c>
      <c r="M156" s="11">
        <v>126707.405</v>
      </c>
      <c r="N156" s="11">
        <v>128026.27899999999</v>
      </c>
      <c r="O156" s="11">
        <v>129345.43399999999</v>
      </c>
      <c r="P156" s="11">
        <v>130654.584</v>
      </c>
      <c r="Q156" s="119">
        <f>IFERROR(INDEX(Military!$E$9:$E$97,MATCH('Cross-border flows'!$A156,Military!$C$9:$C$97,0)),0)</f>
        <v>0</v>
      </c>
      <c r="S156" s="124">
        <f t="shared" si="19"/>
        <v>0.96040182255979067</v>
      </c>
      <c r="T156" s="124">
        <f t="shared" si="20"/>
        <v>0.97072308549926845</v>
      </c>
      <c r="U156" s="124">
        <f t="shared" si="21"/>
        <v>0.98101878305034873</v>
      </c>
      <c r="V156" s="124">
        <f t="shared" si="22"/>
        <v>0.9912300265564149</v>
      </c>
      <c r="W156" s="124">
        <f t="shared" si="23"/>
        <v>1.0014434456754853</v>
      </c>
      <c r="X156" s="124">
        <f t="shared" si="24"/>
        <v>1.0115794021322557</v>
      </c>
    </row>
    <row r="157" spans="1:24" x14ac:dyDescent="0.2">
      <c r="A157" s="61" t="s">
        <v>114</v>
      </c>
      <c r="B157" s="61" t="s">
        <v>113</v>
      </c>
      <c r="C157" s="115">
        <v>303479</v>
      </c>
      <c r="D157" s="115">
        <v>6931</v>
      </c>
      <c r="E157" s="6">
        <f t="shared" si="17"/>
        <v>310410</v>
      </c>
      <c r="F157" s="123">
        <v>310410</v>
      </c>
      <c r="G157" s="116">
        <v>303479</v>
      </c>
      <c r="H157" s="116">
        <v>1046</v>
      </c>
      <c r="I157" s="5">
        <f t="shared" si="18"/>
        <v>304525</v>
      </c>
      <c r="K157" s="11">
        <v>281599.54200000002</v>
      </c>
      <c r="L157" s="11">
        <v>283713.36599999998</v>
      </c>
      <c r="M157" s="11">
        <v>285707.80800000002</v>
      </c>
      <c r="N157" s="11">
        <v>287724.11599999998</v>
      </c>
      <c r="O157" s="11">
        <v>289564.848</v>
      </c>
      <c r="P157" s="11">
        <v>291311.86499999999</v>
      </c>
      <c r="Q157" s="119">
        <f>IFERROR(INDEX(Military!$E$9:$E$97,MATCH('Cross-border flows'!$A157,Military!$C$9:$C$97,0)),0)</f>
        <v>0</v>
      </c>
      <c r="S157" s="124">
        <f t="shared" si="19"/>
        <v>0.92471732041704302</v>
      </c>
      <c r="T157" s="124">
        <f t="shared" si="20"/>
        <v>0.93165870125605443</v>
      </c>
      <c r="U157" s="124">
        <f t="shared" si="21"/>
        <v>0.93820805516788452</v>
      </c>
      <c r="V157" s="124">
        <f t="shared" si="22"/>
        <v>0.94482921270831621</v>
      </c>
      <c r="W157" s="124">
        <f t="shared" si="23"/>
        <v>0.95087381331581966</v>
      </c>
      <c r="X157" s="124">
        <f t="shared" si="24"/>
        <v>0.95661067235859121</v>
      </c>
    </row>
    <row r="158" spans="1:24" x14ac:dyDescent="0.2">
      <c r="A158" s="61" t="s">
        <v>112</v>
      </c>
      <c r="B158" s="61" t="s">
        <v>111</v>
      </c>
      <c r="C158" s="115">
        <v>209222</v>
      </c>
      <c r="D158" s="115">
        <v>8169</v>
      </c>
      <c r="E158" s="6">
        <f t="shared" si="17"/>
        <v>217391</v>
      </c>
      <c r="F158" s="123">
        <v>217391</v>
      </c>
      <c r="G158" s="116">
        <v>209222</v>
      </c>
      <c r="H158" s="116">
        <v>5575</v>
      </c>
      <c r="I158" s="5">
        <f t="shared" si="18"/>
        <v>214797</v>
      </c>
      <c r="K158" s="11">
        <v>202791.66899999999</v>
      </c>
      <c r="L158" s="11">
        <v>203978.802</v>
      </c>
      <c r="M158" s="11">
        <v>205115.758</v>
      </c>
      <c r="N158" s="11">
        <v>206304.47500000001</v>
      </c>
      <c r="O158" s="11">
        <v>207381.96799999999</v>
      </c>
      <c r="P158" s="11">
        <v>208459.45</v>
      </c>
      <c r="Q158" s="119">
        <f>IFERROR(INDEX(Military!$E$9:$E$97,MATCH('Cross-border flows'!$A158,Military!$C$9:$C$97,0)),0)</f>
        <v>490</v>
      </c>
      <c r="S158" s="124">
        <f t="shared" si="19"/>
        <v>0.94182725550170621</v>
      </c>
      <c r="T158" s="124">
        <f t="shared" si="20"/>
        <v>0.94735402263532542</v>
      </c>
      <c r="U158" s="124">
        <f t="shared" si="21"/>
        <v>0.95264718780988566</v>
      </c>
      <c r="V158" s="124">
        <f t="shared" si="22"/>
        <v>0.95818132934817524</v>
      </c>
      <c r="W158" s="124">
        <f t="shared" si="23"/>
        <v>0.96319766104740756</v>
      </c>
      <c r="X158" s="124">
        <f t="shared" si="24"/>
        <v>0.96821394153549634</v>
      </c>
    </row>
    <row r="159" spans="1:24" x14ac:dyDescent="0.2">
      <c r="A159" s="61" t="s">
        <v>110</v>
      </c>
      <c r="B159" s="61" t="s">
        <v>109</v>
      </c>
      <c r="C159" s="115">
        <v>189371</v>
      </c>
      <c r="D159" s="115">
        <v>3025</v>
      </c>
      <c r="E159" s="6">
        <f t="shared" si="17"/>
        <v>192396</v>
      </c>
      <c r="F159" s="123">
        <v>192396</v>
      </c>
      <c r="G159" s="116">
        <v>189371</v>
      </c>
      <c r="H159" s="116">
        <v>4163</v>
      </c>
      <c r="I159" s="5">
        <f t="shared" si="18"/>
        <v>193534</v>
      </c>
      <c r="K159" s="11">
        <v>185507.133</v>
      </c>
      <c r="L159" s="11">
        <v>186825.807</v>
      </c>
      <c r="M159" s="11">
        <v>188180.57399999999</v>
      </c>
      <c r="N159" s="11">
        <v>189541.11300000001</v>
      </c>
      <c r="O159" s="11">
        <v>190949.516</v>
      </c>
      <c r="P159" s="11">
        <v>192402.47700000001</v>
      </c>
      <c r="Q159" s="119">
        <f>IFERROR(INDEX(Military!$E$9:$E$97,MATCH('Cross-border flows'!$A159,Military!$C$9:$C$97,0)),0)</f>
        <v>0</v>
      </c>
      <c r="S159" s="124">
        <f t="shared" si="19"/>
        <v>0.95852477084129917</v>
      </c>
      <c r="T159" s="124">
        <f t="shared" si="20"/>
        <v>0.96533842632302336</v>
      </c>
      <c r="U159" s="124">
        <f t="shared" si="21"/>
        <v>0.97233857616749508</v>
      </c>
      <c r="V159" s="124">
        <f t="shared" si="22"/>
        <v>0.97936855022890046</v>
      </c>
      <c r="W159" s="124">
        <f t="shared" si="23"/>
        <v>0.9866458400074406</v>
      </c>
      <c r="X159" s="124">
        <f t="shared" si="24"/>
        <v>0.9941533632333337</v>
      </c>
    </row>
    <row r="160" spans="1:24" x14ac:dyDescent="0.2">
      <c r="A160" s="61" t="s">
        <v>108</v>
      </c>
      <c r="B160" s="61" t="s">
        <v>107</v>
      </c>
      <c r="C160" s="115">
        <v>496058</v>
      </c>
      <c r="D160" s="115">
        <v>7864</v>
      </c>
      <c r="E160" s="6">
        <f t="shared" si="17"/>
        <v>503922</v>
      </c>
      <c r="F160" s="123">
        <v>503922</v>
      </c>
      <c r="G160" s="116">
        <v>496058</v>
      </c>
      <c r="H160" s="116">
        <v>20822</v>
      </c>
      <c r="I160" s="5">
        <f t="shared" si="18"/>
        <v>516880</v>
      </c>
      <c r="K160" s="11">
        <v>487188.467</v>
      </c>
      <c r="L160" s="11">
        <v>491154.44699999999</v>
      </c>
      <c r="M160" s="11">
        <v>495090.98800000001</v>
      </c>
      <c r="N160" s="11">
        <v>499091.12800000003</v>
      </c>
      <c r="O160" s="11">
        <v>503103.57900000003</v>
      </c>
      <c r="P160" s="11">
        <v>507189.86700000003</v>
      </c>
      <c r="Q160" s="119">
        <f>IFERROR(INDEX(Military!$E$9:$E$97,MATCH('Cross-border flows'!$A160,Military!$C$9:$C$97,0)),0)</f>
        <v>860</v>
      </c>
      <c r="S160" s="124">
        <f t="shared" si="19"/>
        <v>0.94089240636124438</v>
      </c>
      <c r="T160" s="124">
        <f t="shared" si="20"/>
        <v>0.94856532850951858</v>
      </c>
      <c r="U160" s="124">
        <f t="shared" si="21"/>
        <v>0.95618129546509834</v>
      </c>
      <c r="V160" s="124">
        <f t="shared" si="22"/>
        <v>0.96392030645410931</v>
      </c>
      <c r="W160" s="124">
        <f t="shared" si="23"/>
        <v>0.97168313535056494</v>
      </c>
      <c r="X160" s="124">
        <f t="shared" si="24"/>
        <v>0.97958881558582267</v>
      </c>
    </row>
    <row r="161" spans="1:24" x14ac:dyDescent="0.2">
      <c r="A161" s="61" t="s">
        <v>106</v>
      </c>
      <c r="B161" s="61" t="s">
        <v>105</v>
      </c>
      <c r="C161" s="115">
        <v>114036</v>
      </c>
      <c r="D161" s="115">
        <v>15052</v>
      </c>
      <c r="E161" s="6">
        <f t="shared" si="17"/>
        <v>129088</v>
      </c>
      <c r="F161" s="123">
        <v>129088</v>
      </c>
      <c r="G161" s="116">
        <v>114036</v>
      </c>
      <c r="H161" s="116">
        <v>711</v>
      </c>
      <c r="I161" s="5">
        <f t="shared" si="18"/>
        <v>114747</v>
      </c>
      <c r="K161" s="11">
        <v>111888.16899999999</v>
      </c>
      <c r="L161" s="11">
        <v>113142.201</v>
      </c>
      <c r="M161" s="11">
        <v>114352.35</v>
      </c>
      <c r="N161" s="11">
        <v>115562.22100000001</v>
      </c>
      <c r="O161" s="11">
        <v>116729.374</v>
      </c>
      <c r="P161" s="11">
        <v>117877.609</v>
      </c>
      <c r="Q161" s="119">
        <f>IFERROR(INDEX(Military!$E$9:$E$97,MATCH('Cross-border flows'!$A161,Military!$C$9:$C$97,0)),0)</f>
        <v>0</v>
      </c>
      <c r="S161" s="124">
        <f t="shared" si="19"/>
        <v>0.97508578873521745</v>
      </c>
      <c r="T161" s="124">
        <f t="shared" si="20"/>
        <v>0.98601445789432407</v>
      </c>
      <c r="U161" s="124">
        <f t="shared" si="21"/>
        <v>0.99656069439723916</v>
      </c>
      <c r="V161" s="124">
        <f t="shared" si="22"/>
        <v>1.0071045081788632</v>
      </c>
      <c r="W161" s="124">
        <f t="shared" si="23"/>
        <v>1.0172760420751741</v>
      </c>
      <c r="X161" s="124">
        <f t="shared" si="24"/>
        <v>1.0272827089161372</v>
      </c>
    </row>
    <row r="162" spans="1:24" x14ac:dyDescent="0.2">
      <c r="A162" s="61" t="s">
        <v>104</v>
      </c>
      <c r="B162" s="61" t="s">
        <v>103</v>
      </c>
      <c r="C162" s="115">
        <v>254116</v>
      </c>
      <c r="D162" s="115">
        <v>4897</v>
      </c>
      <c r="E162" s="6">
        <f t="shared" si="17"/>
        <v>259013</v>
      </c>
      <c r="F162" s="123">
        <v>259013</v>
      </c>
      <c r="G162" s="116">
        <v>254116</v>
      </c>
      <c r="H162" s="116">
        <v>8676</v>
      </c>
      <c r="I162" s="5">
        <f t="shared" si="18"/>
        <v>262792</v>
      </c>
      <c r="K162" s="11">
        <v>256066.00899999999</v>
      </c>
      <c r="L162" s="11">
        <v>258602.739</v>
      </c>
      <c r="M162" s="11">
        <v>261153.875</v>
      </c>
      <c r="N162" s="11">
        <v>263708.04499999998</v>
      </c>
      <c r="O162" s="11">
        <v>266286.44699999999</v>
      </c>
      <c r="P162" s="11">
        <v>268871.44300000003</v>
      </c>
      <c r="Q162" s="119">
        <f>IFERROR(INDEX(Military!$E$9:$E$97,MATCH('Cross-border flows'!$A162,Military!$C$9:$C$97,0)),0)</f>
        <v>0</v>
      </c>
      <c r="S162" s="124">
        <f t="shared" si="19"/>
        <v>0.97440564781271877</v>
      </c>
      <c r="T162" s="124">
        <f t="shared" si="20"/>
        <v>0.98405864333769677</v>
      </c>
      <c r="U162" s="124">
        <f t="shared" si="21"/>
        <v>0.99376645788304063</v>
      </c>
      <c r="V162" s="124">
        <f t="shared" si="22"/>
        <v>1.0034858176809034</v>
      </c>
      <c r="W162" s="124">
        <f t="shared" si="23"/>
        <v>1.0132973872872841</v>
      </c>
      <c r="X162" s="124">
        <f t="shared" si="24"/>
        <v>1.0231340489817042</v>
      </c>
    </row>
    <row r="163" spans="1:24" x14ac:dyDescent="0.2">
      <c r="A163" s="61" t="s">
        <v>102</v>
      </c>
      <c r="B163" s="61" t="s">
        <v>101</v>
      </c>
      <c r="C163" s="115">
        <v>171577</v>
      </c>
      <c r="D163" s="115">
        <v>7685</v>
      </c>
      <c r="E163" s="6">
        <f t="shared" si="17"/>
        <v>179262</v>
      </c>
      <c r="F163" s="123">
        <v>179262</v>
      </c>
      <c r="G163" s="116">
        <v>171577</v>
      </c>
      <c r="H163" s="116">
        <v>18112</v>
      </c>
      <c r="I163" s="5">
        <f t="shared" si="18"/>
        <v>189689</v>
      </c>
      <c r="K163" s="11">
        <v>181399.88099999999</v>
      </c>
      <c r="L163" s="11">
        <v>183356.60699999999</v>
      </c>
      <c r="M163" s="11">
        <v>185341.32</v>
      </c>
      <c r="N163" s="11">
        <v>187338.796</v>
      </c>
      <c r="O163" s="11">
        <v>189373.359</v>
      </c>
      <c r="P163" s="11">
        <v>191420.147</v>
      </c>
      <c r="Q163" s="119">
        <f>IFERROR(INDEX(Military!$E$9:$E$97,MATCH('Cross-border flows'!$A163,Military!$C$9:$C$97,0)),0)</f>
        <v>0</v>
      </c>
      <c r="S163" s="124">
        <f t="shared" si="19"/>
        <v>0.95630153039975963</v>
      </c>
      <c r="T163" s="124">
        <f t="shared" si="20"/>
        <v>0.9666169730453531</v>
      </c>
      <c r="U163" s="124">
        <f t="shared" si="21"/>
        <v>0.97707995719308982</v>
      </c>
      <c r="V163" s="124">
        <f t="shared" si="22"/>
        <v>0.98761022515802177</v>
      </c>
      <c r="W163" s="124">
        <f t="shared" si="23"/>
        <v>0.99833600788659327</v>
      </c>
      <c r="X163" s="124">
        <f t="shared" si="24"/>
        <v>1.0091262382109663</v>
      </c>
    </row>
    <row r="164" spans="1:24" x14ac:dyDescent="0.2">
      <c r="A164" s="61" t="s">
        <v>100</v>
      </c>
      <c r="B164" s="61" t="s">
        <v>99</v>
      </c>
      <c r="C164" s="115">
        <v>202608</v>
      </c>
      <c r="D164" s="115">
        <v>17956</v>
      </c>
      <c r="E164" s="6">
        <f t="shared" si="17"/>
        <v>220564</v>
      </c>
      <c r="F164" s="123">
        <v>220564</v>
      </c>
      <c r="G164" s="116">
        <v>202608</v>
      </c>
      <c r="H164" s="116">
        <v>8224</v>
      </c>
      <c r="I164" s="5">
        <f t="shared" si="18"/>
        <v>210832</v>
      </c>
      <c r="K164" s="11">
        <v>211606.45499999999</v>
      </c>
      <c r="L164" s="11">
        <v>213538.44099999999</v>
      </c>
      <c r="M164" s="11">
        <v>215286.99</v>
      </c>
      <c r="N164" s="11">
        <v>216987.391</v>
      </c>
      <c r="O164" s="11">
        <v>218598.62899999999</v>
      </c>
      <c r="P164" s="11">
        <v>220173.478</v>
      </c>
      <c r="Q164" s="119">
        <f>IFERROR(INDEX(Military!$E$9:$E$97,MATCH('Cross-border flows'!$A164,Military!$C$9:$C$97,0)),0)</f>
        <v>0</v>
      </c>
      <c r="S164" s="124">
        <f t="shared" si="19"/>
        <v>1.0036733275783563</v>
      </c>
      <c r="T164" s="124">
        <f t="shared" si="20"/>
        <v>1.0128369554906276</v>
      </c>
      <c r="U164" s="124">
        <f t="shared" si="21"/>
        <v>1.021130520983532</v>
      </c>
      <c r="V164" s="124">
        <f t="shared" si="22"/>
        <v>1.0291957150717159</v>
      </c>
      <c r="W164" s="124">
        <f t="shared" si="23"/>
        <v>1.0368379989754875</v>
      </c>
      <c r="X164" s="124">
        <f t="shared" si="24"/>
        <v>1.0443076857403051</v>
      </c>
    </row>
    <row r="165" spans="1:24" x14ac:dyDescent="0.2">
      <c r="A165" s="61" t="s">
        <v>98</v>
      </c>
      <c r="B165" s="61" t="s">
        <v>97</v>
      </c>
      <c r="C165" s="115">
        <v>182414</v>
      </c>
      <c r="D165" s="115">
        <v>3703</v>
      </c>
      <c r="E165" s="6">
        <f t="shared" si="17"/>
        <v>186117</v>
      </c>
      <c r="F165" s="123">
        <v>186117</v>
      </c>
      <c r="G165" s="116">
        <v>182414</v>
      </c>
      <c r="H165" s="116">
        <v>6743</v>
      </c>
      <c r="I165" s="5">
        <f t="shared" si="18"/>
        <v>189157</v>
      </c>
      <c r="K165" s="11">
        <v>184158.16</v>
      </c>
      <c r="L165" s="11">
        <v>185281.99900000001</v>
      </c>
      <c r="M165" s="11">
        <v>186441.497</v>
      </c>
      <c r="N165" s="11">
        <v>187680.899</v>
      </c>
      <c r="O165" s="11">
        <v>188971.61199999999</v>
      </c>
      <c r="P165" s="11">
        <v>190317.391</v>
      </c>
      <c r="Q165" s="119">
        <f>IFERROR(INDEX(Military!$E$9:$E$97,MATCH('Cross-border flows'!$A165,Military!$C$9:$C$97,0)),0)</f>
        <v>0</v>
      </c>
      <c r="S165" s="124">
        <f t="shared" si="19"/>
        <v>0.97357306364554319</v>
      </c>
      <c r="T165" s="124">
        <f t="shared" si="20"/>
        <v>0.97951436637290723</v>
      </c>
      <c r="U165" s="124">
        <f t="shared" si="21"/>
        <v>0.98564418446052748</v>
      </c>
      <c r="V165" s="124">
        <f t="shared" si="22"/>
        <v>0.9921964241344492</v>
      </c>
      <c r="W165" s="124">
        <f t="shared" si="23"/>
        <v>0.99901992524728134</v>
      </c>
      <c r="X165" s="124">
        <f t="shared" si="24"/>
        <v>1.0061345390337129</v>
      </c>
    </row>
    <row r="166" spans="1:24" x14ac:dyDescent="0.2">
      <c r="A166" s="61" t="s">
        <v>96</v>
      </c>
      <c r="B166" s="61" t="s">
        <v>95</v>
      </c>
      <c r="C166" s="115">
        <v>276505</v>
      </c>
      <c r="D166" s="115">
        <v>17589</v>
      </c>
      <c r="E166" s="6">
        <f t="shared" si="17"/>
        <v>294094</v>
      </c>
      <c r="F166" s="123">
        <v>294094</v>
      </c>
      <c r="G166" s="116">
        <v>276505</v>
      </c>
      <c r="H166" s="116">
        <v>1548</v>
      </c>
      <c r="I166" s="5">
        <f t="shared" si="18"/>
        <v>278053</v>
      </c>
      <c r="K166" s="11">
        <v>275315.87699999998</v>
      </c>
      <c r="L166" s="11">
        <v>277856.75199999998</v>
      </c>
      <c r="M166" s="11">
        <v>280382.54399999999</v>
      </c>
      <c r="N166" s="11">
        <v>282935.93800000002</v>
      </c>
      <c r="O166" s="11">
        <v>285474.56400000001</v>
      </c>
      <c r="P166" s="11">
        <v>288011.23599999998</v>
      </c>
      <c r="Q166" s="119">
        <f>IFERROR(INDEX(Military!$E$9:$E$97,MATCH('Cross-border flows'!$A166,Military!$C$9:$C$97,0)),0)</f>
        <v>630</v>
      </c>
      <c r="S166" s="124">
        <f t="shared" si="19"/>
        <v>0.98789035543583414</v>
      </c>
      <c r="T166" s="124">
        <f t="shared" si="20"/>
        <v>0.99702845141034258</v>
      </c>
      <c r="U166" s="124">
        <f t="shared" si="21"/>
        <v>1.0061123023308505</v>
      </c>
      <c r="V166" s="124">
        <f t="shared" si="22"/>
        <v>1.0152954220957875</v>
      </c>
      <c r="W166" s="124">
        <f t="shared" si="23"/>
        <v>1.024425429684269</v>
      </c>
      <c r="X166" s="124">
        <f t="shared" si="24"/>
        <v>1.0335484098355348</v>
      </c>
    </row>
    <row r="167" spans="1:24" x14ac:dyDescent="0.2">
      <c r="A167" s="61" t="s">
        <v>94</v>
      </c>
      <c r="B167" s="61" t="s">
        <v>93</v>
      </c>
      <c r="C167" s="115">
        <v>221560</v>
      </c>
      <c r="D167" s="115">
        <v>12597</v>
      </c>
      <c r="E167" s="6">
        <f t="shared" si="17"/>
        <v>234157</v>
      </c>
      <c r="F167" s="123">
        <v>234157</v>
      </c>
      <c r="G167" s="116">
        <v>221560</v>
      </c>
      <c r="H167" s="116">
        <v>15549</v>
      </c>
      <c r="I167" s="5">
        <f t="shared" si="18"/>
        <v>237109</v>
      </c>
      <c r="K167" s="11">
        <v>227287.443</v>
      </c>
      <c r="L167" s="11">
        <v>228804.08600000001</v>
      </c>
      <c r="M167" s="11">
        <v>230286.53</v>
      </c>
      <c r="N167" s="11">
        <v>231834.19099999999</v>
      </c>
      <c r="O167" s="11">
        <v>233362.91500000001</v>
      </c>
      <c r="P167" s="11">
        <v>234964.19200000001</v>
      </c>
      <c r="Q167" s="119">
        <f>IFERROR(INDEX(Military!$E$9:$E$97,MATCH('Cross-border flows'!$A167,Military!$C$9:$C$97,0)),0)</f>
        <v>0</v>
      </c>
      <c r="S167" s="124">
        <f t="shared" si="19"/>
        <v>0.95857788190241622</v>
      </c>
      <c r="T167" s="124">
        <f t="shared" si="20"/>
        <v>0.9649742776528939</v>
      </c>
      <c r="U167" s="124">
        <f t="shared" si="21"/>
        <v>0.97122644016043258</v>
      </c>
      <c r="V167" s="124">
        <f t="shared" si="22"/>
        <v>0.97775365338304321</v>
      </c>
      <c r="W167" s="124">
        <f t="shared" si="23"/>
        <v>0.98420100038378977</v>
      </c>
      <c r="X167" s="124">
        <f t="shared" si="24"/>
        <v>0.99095433745661288</v>
      </c>
    </row>
    <row r="168" spans="1:24" x14ac:dyDescent="0.2">
      <c r="A168" s="61" t="s">
        <v>92</v>
      </c>
      <c r="B168" s="61" t="s">
        <v>91</v>
      </c>
      <c r="C168" s="115">
        <v>357873</v>
      </c>
      <c r="D168" s="115">
        <v>7375</v>
      </c>
      <c r="E168" s="6">
        <f t="shared" si="17"/>
        <v>365248</v>
      </c>
      <c r="F168" s="123">
        <v>365248</v>
      </c>
      <c r="G168" s="116">
        <v>357873</v>
      </c>
      <c r="H168" s="116">
        <v>9939</v>
      </c>
      <c r="I168" s="5">
        <f t="shared" si="18"/>
        <v>367812</v>
      </c>
      <c r="K168" s="11">
        <v>345652.54200000002</v>
      </c>
      <c r="L168" s="11">
        <v>348482.005</v>
      </c>
      <c r="M168" s="11">
        <v>351272.728</v>
      </c>
      <c r="N168" s="11">
        <v>354084.81800000003</v>
      </c>
      <c r="O168" s="11">
        <v>356908.413</v>
      </c>
      <c r="P168" s="11">
        <v>359690.56400000001</v>
      </c>
      <c r="Q168" s="119">
        <f>IFERROR(INDEX(Military!$E$9:$E$97,MATCH('Cross-border flows'!$A168,Military!$C$9:$C$97,0)),0)</f>
        <v>1460</v>
      </c>
      <c r="S168" s="124">
        <f t="shared" si="19"/>
        <v>0.93578388415821134</v>
      </c>
      <c r="T168" s="124">
        <f t="shared" si="20"/>
        <v>0.94347657227061654</v>
      </c>
      <c r="U168" s="124">
        <f t="shared" si="21"/>
        <v>0.95106393483627505</v>
      </c>
      <c r="V168" s="124">
        <f t="shared" si="22"/>
        <v>0.95870938957945917</v>
      </c>
      <c r="W168" s="124">
        <f t="shared" si="23"/>
        <v>0.96638612388937828</v>
      </c>
      <c r="X168" s="124">
        <f t="shared" si="24"/>
        <v>0.97395018107076448</v>
      </c>
    </row>
    <row r="169" spans="1:24" x14ac:dyDescent="0.2">
      <c r="A169" s="61" t="s">
        <v>90</v>
      </c>
      <c r="B169" s="61" t="s">
        <v>89</v>
      </c>
      <c r="C169" s="115">
        <v>196752</v>
      </c>
      <c r="D169" s="115">
        <v>3606</v>
      </c>
      <c r="E169" s="6">
        <f t="shared" si="17"/>
        <v>200358</v>
      </c>
      <c r="F169" s="123">
        <v>200358</v>
      </c>
      <c r="G169" s="116">
        <v>196752</v>
      </c>
      <c r="H169" s="116">
        <v>8355</v>
      </c>
      <c r="I169" s="5">
        <f t="shared" si="18"/>
        <v>205107</v>
      </c>
      <c r="K169" s="11">
        <v>205234.15299999999</v>
      </c>
      <c r="L169" s="11">
        <v>206126.95300000001</v>
      </c>
      <c r="M169" s="11">
        <v>207070.66</v>
      </c>
      <c r="N169" s="11">
        <v>208088.67499999999</v>
      </c>
      <c r="O169" s="11">
        <v>209118.44699999999</v>
      </c>
      <c r="P169" s="11">
        <v>210220.024</v>
      </c>
      <c r="Q169" s="119">
        <f>IFERROR(INDEX(Military!$E$9:$E$97,MATCH('Cross-border flows'!$A169,Military!$C$9:$C$97,0)),0)</f>
        <v>1100</v>
      </c>
      <c r="S169" s="124">
        <f t="shared" si="19"/>
        <v>0.99525688055502737</v>
      </c>
      <c r="T169" s="124">
        <f t="shared" si="20"/>
        <v>0.99960973053089364</v>
      </c>
      <c r="U169" s="124">
        <f t="shared" si="21"/>
        <v>1.004210777789154</v>
      </c>
      <c r="V169" s="124">
        <f t="shared" si="22"/>
        <v>1.0091741139990347</v>
      </c>
      <c r="W169" s="124">
        <f t="shared" si="23"/>
        <v>1.0141947715095048</v>
      </c>
      <c r="X169" s="124">
        <f t="shared" si="24"/>
        <v>1.0195655145850702</v>
      </c>
    </row>
    <row r="170" spans="1:24" x14ac:dyDescent="0.2">
      <c r="A170" s="61" t="s">
        <v>88</v>
      </c>
      <c r="B170" s="61" t="s">
        <v>87</v>
      </c>
      <c r="C170" s="115">
        <v>92755</v>
      </c>
      <c r="D170" s="115">
        <v>2005</v>
      </c>
      <c r="E170" s="6">
        <f t="shared" si="17"/>
        <v>94760</v>
      </c>
      <c r="F170" s="123">
        <v>94760</v>
      </c>
      <c r="G170" s="116">
        <v>92755</v>
      </c>
      <c r="H170" s="116">
        <v>6973</v>
      </c>
      <c r="I170" s="5">
        <f t="shared" si="18"/>
        <v>99728</v>
      </c>
      <c r="K170" s="11">
        <v>95346.319000000003</v>
      </c>
      <c r="L170" s="11">
        <v>95837.707999999999</v>
      </c>
      <c r="M170" s="11">
        <v>96336.489000000001</v>
      </c>
      <c r="N170" s="11">
        <v>96815.354000000007</v>
      </c>
      <c r="O170" s="11">
        <v>97314.472999999998</v>
      </c>
      <c r="P170" s="11">
        <v>97832.428</v>
      </c>
      <c r="Q170" s="119">
        <f>IFERROR(INDEX(Military!$E$9:$E$97,MATCH('Cross-border flows'!$A170,Military!$C$9:$C$97,0)),0)</f>
        <v>1100</v>
      </c>
      <c r="S170" s="124">
        <f t="shared" si="19"/>
        <v>0.94503368161399004</v>
      </c>
      <c r="T170" s="124">
        <f t="shared" si="20"/>
        <v>0.94996097384886891</v>
      </c>
      <c r="U170" s="124">
        <f t="shared" si="21"/>
        <v>0.95496238769452912</v>
      </c>
      <c r="V170" s="124">
        <f t="shared" si="22"/>
        <v>0.95976409834750531</v>
      </c>
      <c r="W170" s="124">
        <f t="shared" si="23"/>
        <v>0.96476890141184024</v>
      </c>
      <c r="X170" s="124">
        <f t="shared" si="24"/>
        <v>0.96996257821273868</v>
      </c>
    </row>
    <row r="171" spans="1:24" x14ac:dyDescent="0.2">
      <c r="A171" s="61" t="s">
        <v>86</v>
      </c>
      <c r="B171" s="61" t="s">
        <v>85</v>
      </c>
      <c r="C171" s="115">
        <v>107336</v>
      </c>
      <c r="D171" s="115">
        <v>1901</v>
      </c>
      <c r="E171" s="6">
        <f t="shared" si="17"/>
        <v>109237</v>
      </c>
      <c r="F171" s="123">
        <v>109237</v>
      </c>
      <c r="G171" s="116">
        <v>107336</v>
      </c>
      <c r="H171" s="116">
        <v>6247</v>
      </c>
      <c r="I171" s="5">
        <f t="shared" si="18"/>
        <v>113583</v>
      </c>
      <c r="K171" s="11">
        <v>111975.39599999999</v>
      </c>
      <c r="L171" s="11">
        <v>113285.853</v>
      </c>
      <c r="M171" s="11">
        <v>114577.571</v>
      </c>
      <c r="N171" s="11">
        <v>115852.844</v>
      </c>
      <c r="O171" s="11">
        <v>117157.049</v>
      </c>
      <c r="P171" s="11">
        <v>118442.815</v>
      </c>
      <c r="Q171" s="119">
        <f>IFERROR(INDEX(Military!$E$9:$E$97,MATCH('Cross-border flows'!$A171,Military!$C$9:$C$97,0)),0)</f>
        <v>0</v>
      </c>
      <c r="S171" s="124">
        <f t="shared" si="19"/>
        <v>0.98584643828741969</v>
      </c>
      <c r="T171" s="124">
        <f t="shared" si="20"/>
        <v>0.99738387786904736</v>
      </c>
      <c r="U171" s="124">
        <f t="shared" si="21"/>
        <v>1.0087563367757499</v>
      </c>
      <c r="V171" s="124">
        <f t="shared" si="22"/>
        <v>1.0199840116918906</v>
      </c>
      <c r="W171" s="124">
        <f t="shared" si="23"/>
        <v>1.0314664078251146</v>
      </c>
      <c r="X171" s="124">
        <f t="shared" si="24"/>
        <v>1.0427864645237404</v>
      </c>
    </row>
    <row r="172" spans="1:24" x14ac:dyDescent="0.2">
      <c r="A172" s="61" t="s">
        <v>84</v>
      </c>
      <c r="B172" s="61" t="s">
        <v>83</v>
      </c>
      <c r="C172" s="115">
        <v>143386</v>
      </c>
      <c r="D172" s="115">
        <v>308</v>
      </c>
      <c r="E172" s="6">
        <f t="shared" si="17"/>
        <v>143694</v>
      </c>
      <c r="F172" s="123">
        <v>143694</v>
      </c>
      <c r="G172" s="116">
        <v>143386</v>
      </c>
      <c r="H172" s="116">
        <v>465</v>
      </c>
      <c r="I172" s="5">
        <f t="shared" si="18"/>
        <v>143851</v>
      </c>
      <c r="K172" s="11">
        <v>138838.454</v>
      </c>
      <c r="L172" s="11">
        <v>140021.818</v>
      </c>
      <c r="M172" s="11">
        <v>141212.21900000001</v>
      </c>
      <c r="N172" s="11">
        <v>142439.198</v>
      </c>
      <c r="O172" s="11">
        <v>143684.41200000001</v>
      </c>
      <c r="P172" s="11">
        <v>144958.038</v>
      </c>
      <c r="Q172" s="119">
        <f>IFERROR(INDEX(Military!$E$9:$E$97,MATCH('Cross-border flows'!$A172,Military!$C$9:$C$97,0)),0)</f>
        <v>0</v>
      </c>
      <c r="S172" s="124">
        <f t="shared" si="19"/>
        <v>0.96515459746543297</v>
      </c>
      <c r="T172" s="124">
        <f t="shared" si="20"/>
        <v>0.97338091497452228</v>
      </c>
      <c r="U172" s="124">
        <f t="shared" si="21"/>
        <v>0.98165615115640492</v>
      </c>
      <c r="V172" s="124">
        <f t="shared" si="22"/>
        <v>0.99018566433323374</v>
      </c>
      <c r="W172" s="124">
        <f t="shared" si="23"/>
        <v>0.99884194061911291</v>
      </c>
      <c r="X172" s="124">
        <f t="shared" si="24"/>
        <v>1.0076957268284545</v>
      </c>
    </row>
    <row r="173" spans="1:24" x14ac:dyDescent="0.2">
      <c r="A173" s="61" t="s">
        <v>82</v>
      </c>
      <c r="B173" s="61" t="s">
        <v>81</v>
      </c>
      <c r="C173" s="115">
        <v>131711</v>
      </c>
      <c r="D173" s="115">
        <v>8307</v>
      </c>
      <c r="E173" s="6">
        <f t="shared" si="17"/>
        <v>140018</v>
      </c>
      <c r="F173" s="123">
        <v>140018</v>
      </c>
      <c r="G173" s="116">
        <v>131711</v>
      </c>
      <c r="H173" s="116">
        <v>9168</v>
      </c>
      <c r="I173" s="5">
        <f t="shared" si="18"/>
        <v>140879</v>
      </c>
      <c r="K173" s="11">
        <v>136859.59400000001</v>
      </c>
      <c r="L173" s="11">
        <v>138214.17300000001</v>
      </c>
      <c r="M173" s="11">
        <v>139516.95000000001</v>
      </c>
      <c r="N173" s="11">
        <v>140859.99799999999</v>
      </c>
      <c r="O173" s="11">
        <v>142180.56099999999</v>
      </c>
      <c r="P173" s="11">
        <v>143518.16699999999</v>
      </c>
      <c r="Q173" s="119">
        <f>IFERROR(INDEX(Military!$E$9:$E$97,MATCH('Cross-border flows'!$A173,Military!$C$9:$C$97,0)),0)</f>
        <v>1420</v>
      </c>
      <c r="S173" s="124">
        <f t="shared" si="19"/>
        <v>0.9613895186649537</v>
      </c>
      <c r="T173" s="124">
        <f t="shared" si="20"/>
        <v>0.9710047132645746</v>
      </c>
      <c r="U173" s="124">
        <f t="shared" si="21"/>
        <v>0.9802522022444794</v>
      </c>
      <c r="V173" s="124">
        <f t="shared" si="22"/>
        <v>0.98978554646185724</v>
      </c>
      <c r="W173" s="124">
        <f t="shared" si="23"/>
        <v>0.99915928562809209</v>
      </c>
      <c r="X173" s="124">
        <f t="shared" si="24"/>
        <v>1.0086540009511709</v>
      </c>
    </row>
    <row r="174" spans="1:24" x14ac:dyDescent="0.2">
      <c r="A174" s="61" t="s">
        <v>80</v>
      </c>
      <c r="B174" s="61" t="s">
        <v>79</v>
      </c>
      <c r="C174" s="115">
        <v>323325</v>
      </c>
      <c r="D174" s="115">
        <v>14378</v>
      </c>
      <c r="E174" s="6">
        <f t="shared" si="17"/>
        <v>337703</v>
      </c>
      <c r="F174" s="123">
        <v>337703</v>
      </c>
      <c r="G174" s="116">
        <v>323325</v>
      </c>
      <c r="H174" s="116">
        <v>12906</v>
      </c>
      <c r="I174" s="5">
        <f t="shared" si="18"/>
        <v>336231</v>
      </c>
      <c r="K174" s="11">
        <v>322560.28600000002</v>
      </c>
      <c r="L174" s="11">
        <v>324426.82</v>
      </c>
      <c r="M174" s="11">
        <v>326351.33100000001</v>
      </c>
      <c r="N174" s="11">
        <v>328321.40399999998</v>
      </c>
      <c r="O174" s="11">
        <v>330285.78000000003</v>
      </c>
      <c r="P174" s="11">
        <v>332314.59700000001</v>
      </c>
      <c r="Q174" s="119">
        <f>IFERROR(INDEX(Military!$E$9:$E$97,MATCH('Cross-border flows'!$A174,Military!$C$9:$C$97,0)),0)</f>
        <v>220</v>
      </c>
      <c r="S174" s="124">
        <f t="shared" si="19"/>
        <v>0.95868699197872898</v>
      </c>
      <c r="T174" s="124">
        <f t="shared" si="20"/>
        <v>0.96423833614390109</v>
      </c>
      <c r="U174" s="124">
        <f t="shared" si="21"/>
        <v>0.96996211235727825</v>
      </c>
      <c r="V174" s="124">
        <f t="shared" si="22"/>
        <v>0.97582139659936173</v>
      </c>
      <c r="W174" s="124">
        <f t="shared" si="23"/>
        <v>0.98166373713310207</v>
      </c>
      <c r="X174" s="124">
        <f t="shared" si="24"/>
        <v>0.98769773459318155</v>
      </c>
    </row>
    <row r="175" spans="1:24" x14ac:dyDescent="0.2">
      <c r="A175" s="61" t="s">
        <v>78</v>
      </c>
      <c r="B175" s="61" t="s">
        <v>77</v>
      </c>
      <c r="C175" s="115">
        <v>216073</v>
      </c>
      <c r="D175" s="115">
        <v>5446</v>
      </c>
      <c r="E175" s="6">
        <f t="shared" si="17"/>
        <v>221519</v>
      </c>
      <c r="F175" s="123">
        <v>221519</v>
      </c>
      <c r="G175" s="116">
        <v>216073</v>
      </c>
      <c r="H175" s="116">
        <v>14095</v>
      </c>
      <c r="I175" s="5">
        <f t="shared" si="18"/>
        <v>230168</v>
      </c>
      <c r="K175" s="11">
        <v>222668.90100000001</v>
      </c>
      <c r="L175" s="11">
        <v>224901.81</v>
      </c>
      <c r="M175" s="11">
        <v>227138.85800000001</v>
      </c>
      <c r="N175" s="11">
        <v>229329.49799999999</v>
      </c>
      <c r="O175" s="11">
        <v>231482.342</v>
      </c>
      <c r="P175" s="11">
        <v>233639.67499999999</v>
      </c>
      <c r="Q175" s="119">
        <f>IFERROR(INDEX(Military!$E$9:$E$97,MATCH('Cross-border flows'!$A175,Military!$C$9:$C$97,0)),0)</f>
        <v>1870</v>
      </c>
      <c r="S175" s="124">
        <f t="shared" si="19"/>
        <v>0.9592945196552084</v>
      </c>
      <c r="T175" s="124">
        <f t="shared" si="20"/>
        <v>0.96899573355114521</v>
      </c>
      <c r="U175" s="124">
        <f t="shared" si="21"/>
        <v>0.97871492996420006</v>
      </c>
      <c r="V175" s="124">
        <f t="shared" si="22"/>
        <v>0.98823249973932081</v>
      </c>
      <c r="W175" s="124">
        <f t="shared" si="23"/>
        <v>0.99758585902471242</v>
      </c>
      <c r="X175" s="124">
        <f t="shared" si="24"/>
        <v>1.0069587214556324</v>
      </c>
    </row>
    <row r="176" spans="1:24" x14ac:dyDescent="0.2">
      <c r="A176" s="61" t="s">
        <v>76</v>
      </c>
      <c r="B176" s="61" t="s">
        <v>75</v>
      </c>
      <c r="C176" s="115">
        <v>196299</v>
      </c>
      <c r="D176" s="115">
        <v>6654</v>
      </c>
      <c r="E176" s="6">
        <f t="shared" si="17"/>
        <v>202953</v>
      </c>
      <c r="F176" s="123">
        <v>202953</v>
      </c>
      <c r="G176" s="116">
        <v>196299</v>
      </c>
      <c r="H176" s="116">
        <v>1823</v>
      </c>
      <c r="I176" s="5">
        <f t="shared" si="18"/>
        <v>198122</v>
      </c>
      <c r="K176" s="11">
        <v>199196.878</v>
      </c>
      <c r="L176" s="11">
        <v>200289.185</v>
      </c>
      <c r="M176" s="11">
        <v>201395.27</v>
      </c>
      <c r="N176" s="11">
        <v>202513.617</v>
      </c>
      <c r="O176" s="11">
        <v>203636.883</v>
      </c>
      <c r="P176" s="11">
        <v>204774.54199999999</v>
      </c>
      <c r="Q176" s="119">
        <f>IFERROR(INDEX(Military!$E$9:$E$97,MATCH('Cross-border flows'!$A176,Military!$C$9:$C$97,0)),0)</f>
        <v>2910</v>
      </c>
      <c r="S176" s="124">
        <f t="shared" si="19"/>
        <v>0.99073741432046925</v>
      </c>
      <c r="T176" s="124">
        <f t="shared" si="20"/>
        <v>0.99625071925379316</v>
      </c>
      <c r="U176" s="124">
        <f t="shared" si="21"/>
        <v>1.0018335671959702</v>
      </c>
      <c r="V176" s="124">
        <f t="shared" si="22"/>
        <v>1.0074783062961206</v>
      </c>
      <c r="W176" s="124">
        <f t="shared" si="23"/>
        <v>1.0131478735324699</v>
      </c>
      <c r="X176" s="124">
        <f t="shared" si="24"/>
        <v>1.0188900879256215</v>
      </c>
    </row>
    <row r="177" spans="1:24" x14ac:dyDescent="0.2">
      <c r="A177" s="61" t="s">
        <v>74</v>
      </c>
      <c r="B177" s="61" t="s">
        <v>73</v>
      </c>
      <c r="C177" s="115">
        <v>142537</v>
      </c>
      <c r="D177" s="115">
        <v>46</v>
      </c>
      <c r="E177" s="6">
        <f t="shared" si="17"/>
        <v>142583</v>
      </c>
      <c r="F177" s="123">
        <v>142583</v>
      </c>
      <c r="G177" s="116">
        <v>142537</v>
      </c>
      <c r="H177" s="116">
        <v>17</v>
      </c>
      <c r="I177" s="5">
        <f t="shared" si="18"/>
        <v>142554</v>
      </c>
      <c r="K177" s="11">
        <v>139957.22700000001</v>
      </c>
      <c r="L177" s="11">
        <v>140483.74100000001</v>
      </c>
      <c r="M177" s="11">
        <v>141055.85800000001</v>
      </c>
      <c r="N177" s="11">
        <v>141652.41800000001</v>
      </c>
      <c r="O177" s="11">
        <v>142280.45499999999</v>
      </c>
      <c r="P177" s="11">
        <v>142939.56599999999</v>
      </c>
      <c r="Q177" s="119">
        <f>IFERROR(INDEX(Military!$E$9:$E$97,MATCH('Cross-border flows'!$A177,Military!$C$9:$C$97,0)),0)</f>
        <v>0</v>
      </c>
      <c r="S177" s="124">
        <f t="shared" si="19"/>
        <v>0.98178393450902823</v>
      </c>
      <c r="T177" s="124">
        <f t="shared" si="20"/>
        <v>0.98547736997909574</v>
      </c>
      <c r="U177" s="124">
        <f t="shared" si="21"/>
        <v>0.98949070527659699</v>
      </c>
      <c r="V177" s="124">
        <f t="shared" si="22"/>
        <v>0.9936755054225066</v>
      </c>
      <c r="W177" s="124">
        <f t="shared" si="23"/>
        <v>0.99808111312204484</v>
      </c>
      <c r="X177" s="124">
        <f t="shared" si="24"/>
        <v>1.0027047013763204</v>
      </c>
    </row>
    <row r="178" spans="1:24" x14ac:dyDescent="0.2">
      <c r="A178" s="61" t="s">
        <v>72</v>
      </c>
      <c r="B178" s="61" t="s">
        <v>71</v>
      </c>
      <c r="C178" s="115">
        <v>107983</v>
      </c>
      <c r="D178" s="115">
        <v>9346</v>
      </c>
      <c r="E178" s="6">
        <f t="shared" si="17"/>
        <v>117329</v>
      </c>
      <c r="F178" s="123">
        <v>117329</v>
      </c>
      <c r="G178" s="116">
        <v>107983</v>
      </c>
      <c r="H178" s="116">
        <v>4076</v>
      </c>
      <c r="I178" s="5">
        <f t="shared" si="18"/>
        <v>112059</v>
      </c>
      <c r="K178" s="11">
        <v>106924.83</v>
      </c>
      <c r="L178" s="11">
        <v>107575.804</v>
      </c>
      <c r="M178" s="11">
        <v>108247.893</v>
      </c>
      <c r="N178" s="11">
        <v>108893.853</v>
      </c>
      <c r="O178" s="11">
        <v>109567.98</v>
      </c>
      <c r="P178" s="11">
        <v>110263.652</v>
      </c>
      <c r="Q178" s="119">
        <f>IFERROR(INDEX(Military!$E$9:$E$97,MATCH('Cross-border flows'!$A178,Military!$C$9:$C$97,0)),0)</f>
        <v>280</v>
      </c>
      <c r="S178" s="124">
        <f t="shared" si="19"/>
        <v>0.95168464826564581</v>
      </c>
      <c r="T178" s="124">
        <f t="shared" si="20"/>
        <v>0.95749385591518754</v>
      </c>
      <c r="U178" s="124">
        <f t="shared" si="21"/>
        <v>0.96349149108951526</v>
      </c>
      <c r="V178" s="124">
        <f t="shared" si="22"/>
        <v>0.96925595445256518</v>
      </c>
      <c r="W178" s="124">
        <f t="shared" si="23"/>
        <v>0.9752717764748926</v>
      </c>
      <c r="X178" s="124">
        <f t="shared" si="24"/>
        <v>0.98147986328630454</v>
      </c>
    </row>
    <row r="179" spans="1:24" x14ac:dyDescent="0.2">
      <c r="A179" s="61" t="s">
        <v>70</v>
      </c>
      <c r="B179" s="61" t="s">
        <v>69</v>
      </c>
      <c r="C179" s="115">
        <v>82617</v>
      </c>
      <c r="D179" s="115">
        <v>26727</v>
      </c>
      <c r="E179" s="6">
        <f t="shared" si="17"/>
        <v>109344</v>
      </c>
      <c r="F179" s="123">
        <v>109344</v>
      </c>
      <c r="G179" s="116">
        <v>82617</v>
      </c>
      <c r="H179" s="116">
        <v>26289</v>
      </c>
      <c r="I179" s="5">
        <f t="shared" si="18"/>
        <v>108906</v>
      </c>
      <c r="K179" s="11">
        <v>101435.095</v>
      </c>
      <c r="L179" s="11">
        <v>102226.25900000001</v>
      </c>
      <c r="M179" s="11">
        <v>102947.94500000001</v>
      </c>
      <c r="N179" s="11">
        <v>103733.762</v>
      </c>
      <c r="O179" s="11">
        <v>104438.68700000001</v>
      </c>
      <c r="P179" s="11">
        <v>105160.49</v>
      </c>
      <c r="Q179" s="119">
        <f>IFERROR(INDEX(Military!$E$9:$E$97,MATCH('Cross-border flows'!$A179,Military!$C$9:$C$97,0)),0)</f>
        <v>0</v>
      </c>
      <c r="S179" s="124">
        <f t="shared" si="19"/>
        <v>0.93140042789194355</v>
      </c>
      <c r="T179" s="124">
        <f t="shared" si="20"/>
        <v>0.93866507814078204</v>
      </c>
      <c r="U179" s="124">
        <f t="shared" si="21"/>
        <v>0.94529176537564508</v>
      </c>
      <c r="V179" s="124">
        <f t="shared" si="22"/>
        <v>0.95250731823774637</v>
      </c>
      <c r="W179" s="124">
        <f t="shared" si="23"/>
        <v>0.95898010210640372</v>
      </c>
      <c r="X179" s="124">
        <f t="shared" si="24"/>
        <v>0.96560786366224083</v>
      </c>
    </row>
    <row r="180" spans="1:24" x14ac:dyDescent="0.2">
      <c r="A180" s="61" t="s">
        <v>68</v>
      </c>
      <c r="B180" s="61" t="s">
        <v>67</v>
      </c>
      <c r="C180" s="115">
        <v>694770</v>
      </c>
      <c r="D180" s="115">
        <v>21423</v>
      </c>
      <c r="E180" s="6">
        <f t="shared" si="17"/>
        <v>716193</v>
      </c>
      <c r="F180" s="123">
        <v>716193</v>
      </c>
      <c r="G180" s="116">
        <v>694770</v>
      </c>
      <c r="H180" s="116">
        <v>12476</v>
      </c>
      <c r="I180" s="5">
        <f t="shared" si="18"/>
        <v>707246</v>
      </c>
      <c r="K180" s="11">
        <v>658375.755</v>
      </c>
      <c r="L180" s="11">
        <v>662637.99800000002</v>
      </c>
      <c r="M180" s="11">
        <v>666620.11199999996</v>
      </c>
      <c r="N180" s="11">
        <v>670691.93700000003</v>
      </c>
      <c r="O180" s="11">
        <v>674485.92599999998</v>
      </c>
      <c r="P180" s="11">
        <v>678246.83799999999</v>
      </c>
      <c r="Q180" s="119">
        <f>IFERROR(INDEX(Military!$E$9:$E$97,MATCH('Cross-border flows'!$A180,Military!$C$9:$C$97,0)),0)</f>
        <v>8640</v>
      </c>
      <c r="S180" s="124">
        <f t="shared" si="19"/>
        <v>0.91868424140963678</v>
      </c>
      <c r="T180" s="124">
        <f t="shared" si="20"/>
        <v>0.92471077673115154</v>
      </c>
      <c r="U180" s="124">
        <f t="shared" si="21"/>
        <v>0.93034122780475248</v>
      </c>
      <c r="V180" s="124">
        <f t="shared" si="22"/>
        <v>0.93609852441724661</v>
      </c>
      <c r="W180" s="124">
        <f t="shared" si="23"/>
        <v>0.94146297893519371</v>
      </c>
      <c r="X180" s="124">
        <f t="shared" si="24"/>
        <v>0.94678066471920663</v>
      </c>
    </row>
    <row r="181" spans="1:24" x14ac:dyDescent="0.2">
      <c r="A181" s="61" t="s">
        <v>66</v>
      </c>
      <c r="B181" s="61" t="s">
        <v>65</v>
      </c>
      <c r="C181" s="115">
        <v>211527</v>
      </c>
      <c r="D181" s="115">
        <v>9989</v>
      </c>
      <c r="E181" s="6">
        <f t="shared" si="17"/>
        <v>221516</v>
      </c>
      <c r="F181" s="123">
        <v>221516</v>
      </c>
      <c r="G181" s="116">
        <v>211527</v>
      </c>
      <c r="H181" s="116">
        <v>3406</v>
      </c>
      <c r="I181" s="5">
        <f t="shared" si="18"/>
        <v>214933</v>
      </c>
      <c r="K181" s="11">
        <v>211516.71799999999</v>
      </c>
      <c r="L181" s="11">
        <v>213011.845</v>
      </c>
      <c r="M181" s="11">
        <v>214409.046</v>
      </c>
      <c r="N181" s="11">
        <v>215787.34899999999</v>
      </c>
      <c r="O181" s="11">
        <v>217039.117</v>
      </c>
      <c r="P181" s="11">
        <v>218212.065</v>
      </c>
      <c r="Q181" s="119">
        <f>IFERROR(INDEX(Military!$E$9:$E$97,MATCH('Cross-border flows'!$A181,Military!$C$9:$C$97,0)),0)</f>
        <v>7060</v>
      </c>
      <c r="S181" s="124">
        <f t="shared" si="19"/>
        <v>0.95125791758361911</v>
      </c>
      <c r="T181" s="124">
        <f t="shared" si="20"/>
        <v>0.95821416441402674</v>
      </c>
      <c r="U181" s="124">
        <f t="shared" si="21"/>
        <v>0.96471479949565675</v>
      </c>
      <c r="V181" s="124">
        <f t="shared" si="22"/>
        <v>0.97112750950296134</v>
      </c>
      <c r="W181" s="124">
        <f t="shared" si="23"/>
        <v>0.97695150116547946</v>
      </c>
      <c r="X181" s="124">
        <f t="shared" si="24"/>
        <v>0.98240877389698189</v>
      </c>
    </row>
    <row r="182" spans="1:24" x14ac:dyDescent="0.2">
      <c r="A182" s="61" t="s">
        <v>64</v>
      </c>
      <c r="B182" s="61" t="s">
        <v>63</v>
      </c>
      <c r="C182" s="115">
        <v>146590</v>
      </c>
      <c r="D182" s="115">
        <v>5212</v>
      </c>
      <c r="E182" s="6">
        <f t="shared" si="17"/>
        <v>151802</v>
      </c>
      <c r="F182" s="123">
        <v>151802</v>
      </c>
      <c r="G182" s="116">
        <v>146590</v>
      </c>
      <c r="H182" s="116">
        <v>11640</v>
      </c>
      <c r="I182" s="5">
        <f t="shared" si="18"/>
        <v>158230</v>
      </c>
      <c r="K182" s="11">
        <v>147441.00099999999</v>
      </c>
      <c r="L182" s="11">
        <v>149354.11900000001</v>
      </c>
      <c r="M182" s="11">
        <v>151206.614</v>
      </c>
      <c r="N182" s="11">
        <v>153053.85699999999</v>
      </c>
      <c r="O182" s="11">
        <v>154823.44500000001</v>
      </c>
      <c r="P182" s="11">
        <v>156558.35200000001</v>
      </c>
      <c r="Q182" s="119">
        <f>IFERROR(INDEX(Military!$E$9:$E$97,MATCH('Cross-border flows'!$A182,Military!$C$9:$C$97,0)),0)</f>
        <v>0</v>
      </c>
      <c r="S182" s="124">
        <f t="shared" si="19"/>
        <v>0.93181445364343041</v>
      </c>
      <c r="T182" s="124">
        <f t="shared" si="20"/>
        <v>0.94390519496934844</v>
      </c>
      <c r="U182" s="124">
        <f t="shared" si="21"/>
        <v>0.95561280414586358</v>
      </c>
      <c r="V182" s="124">
        <f t="shared" si="22"/>
        <v>0.96728722113379251</v>
      </c>
      <c r="W182" s="124">
        <f t="shared" si="23"/>
        <v>0.97847086519623339</v>
      </c>
      <c r="X182" s="124">
        <f t="shared" si="24"/>
        <v>0.98943532831953496</v>
      </c>
    </row>
    <row r="183" spans="1:24" x14ac:dyDescent="0.2">
      <c r="A183" s="61" t="s">
        <v>62</v>
      </c>
      <c r="B183" s="61" t="s">
        <v>61</v>
      </c>
      <c r="C183" s="115">
        <v>199361</v>
      </c>
      <c r="D183" s="115">
        <v>12756</v>
      </c>
      <c r="E183" s="6">
        <f t="shared" si="17"/>
        <v>212117</v>
      </c>
      <c r="F183" s="123">
        <v>212117</v>
      </c>
      <c r="G183" s="116">
        <v>199361</v>
      </c>
      <c r="H183" s="116">
        <v>18630</v>
      </c>
      <c r="I183" s="5">
        <f t="shared" si="18"/>
        <v>217991</v>
      </c>
      <c r="K183" s="11">
        <v>211717.81700000001</v>
      </c>
      <c r="L183" s="11">
        <v>212709.13099999999</v>
      </c>
      <c r="M183" s="11">
        <v>213712.236</v>
      </c>
      <c r="N183" s="11">
        <v>214740.28599999999</v>
      </c>
      <c r="O183" s="11">
        <v>215823.19</v>
      </c>
      <c r="P183" s="11">
        <v>216908.405</v>
      </c>
      <c r="Q183" s="119">
        <f>IFERROR(INDEX(Military!$E$9:$E$97,MATCH('Cross-border flows'!$A183,Military!$C$9:$C$97,0)),0)</f>
        <v>1030</v>
      </c>
      <c r="S183" s="124">
        <f t="shared" si="19"/>
        <v>0.96649777743117837</v>
      </c>
      <c r="T183" s="124">
        <f t="shared" si="20"/>
        <v>0.97104527709859578</v>
      </c>
      <c r="U183" s="124">
        <f t="shared" si="21"/>
        <v>0.97564686615502472</v>
      </c>
      <c r="V183" s="124">
        <f t="shared" si="22"/>
        <v>0.98036288654118742</v>
      </c>
      <c r="W183" s="124">
        <f t="shared" si="23"/>
        <v>0.98533054116913088</v>
      </c>
      <c r="X183" s="124">
        <f t="shared" si="24"/>
        <v>0.99030879715217601</v>
      </c>
    </row>
    <row r="184" spans="1:24" x14ac:dyDescent="0.2">
      <c r="A184" s="61" t="s">
        <v>60</v>
      </c>
      <c r="B184" s="61" t="s">
        <v>59</v>
      </c>
      <c r="C184" s="115">
        <v>100434</v>
      </c>
      <c r="D184" s="115">
        <v>37544</v>
      </c>
      <c r="E184" s="6">
        <f t="shared" si="17"/>
        <v>137978</v>
      </c>
      <c r="F184" s="123">
        <v>137978</v>
      </c>
      <c r="G184" s="116">
        <v>100434</v>
      </c>
      <c r="H184" s="116">
        <v>26607</v>
      </c>
      <c r="I184" s="5">
        <f t="shared" si="18"/>
        <v>127041</v>
      </c>
      <c r="K184" s="11">
        <v>108634.861</v>
      </c>
      <c r="L184" s="11">
        <v>109151.88</v>
      </c>
      <c r="M184" s="11">
        <v>109585.875</v>
      </c>
      <c r="N184" s="11">
        <v>110015.291</v>
      </c>
      <c r="O184" s="11">
        <v>110393.03</v>
      </c>
      <c r="P184" s="11">
        <v>110719.63400000001</v>
      </c>
      <c r="Q184" s="119">
        <f>IFERROR(INDEX(Military!$E$9:$E$97,MATCH('Cross-border flows'!$A184,Military!$C$9:$C$97,0)),0)</f>
        <v>0</v>
      </c>
      <c r="S184" s="124">
        <f t="shared" si="19"/>
        <v>0.85511654505238466</v>
      </c>
      <c r="T184" s="124">
        <f t="shared" si="20"/>
        <v>0.85918624695964296</v>
      </c>
      <c r="U184" s="124">
        <f t="shared" si="21"/>
        <v>0.86260242756275529</v>
      </c>
      <c r="V184" s="124">
        <f t="shared" si="22"/>
        <v>0.86598256468384216</v>
      </c>
      <c r="W184" s="124">
        <f t="shared" si="23"/>
        <v>0.86895592761391993</v>
      </c>
      <c r="X184" s="124">
        <f t="shared" si="24"/>
        <v>0.87152678269220174</v>
      </c>
    </row>
    <row r="185" spans="1:24" x14ac:dyDescent="0.2">
      <c r="A185" s="61" t="s">
        <v>58</v>
      </c>
      <c r="B185" s="61" t="s">
        <v>57</v>
      </c>
      <c r="C185" s="115">
        <v>259197</v>
      </c>
      <c r="D185" s="115">
        <v>15265</v>
      </c>
      <c r="E185" s="6">
        <f t="shared" si="17"/>
        <v>274462</v>
      </c>
      <c r="F185" s="123">
        <v>274462</v>
      </c>
      <c r="G185" s="116">
        <v>259197</v>
      </c>
      <c r="H185" s="116">
        <v>1191</v>
      </c>
      <c r="I185" s="5">
        <f t="shared" si="18"/>
        <v>260388</v>
      </c>
      <c r="K185" s="11">
        <v>245095.80900000001</v>
      </c>
      <c r="L185" s="11">
        <v>246882.14600000001</v>
      </c>
      <c r="M185" s="11">
        <v>248396.74600000001</v>
      </c>
      <c r="N185" s="11">
        <v>249873.6</v>
      </c>
      <c r="O185" s="11">
        <v>251127.11199999999</v>
      </c>
      <c r="P185" s="11">
        <v>252281.43599999999</v>
      </c>
      <c r="Q185" s="119">
        <f>IFERROR(INDEX(Military!$E$9:$E$97,MATCH('Cross-border flows'!$A185,Military!$C$9:$C$97,0)),0)</f>
        <v>0</v>
      </c>
      <c r="S185" s="124">
        <f t="shared" si="19"/>
        <v>0.94127152172911199</v>
      </c>
      <c r="T185" s="124">
        <f t="shared" si="20"/>
        <v>0.94813181098975374</v>
      </c>
      <c r="U185" s="124">
        <f t="shared" si="21"/>
        <v>0.95394851529256341</v>
      </c>
      <c r="V185" s="124">
        <f t="shared" si="22"/>
        <v>0.95962025899811054</v>
      </c>
      <c r="W185" s="124">
        <f t="shared" si="23"/>
        <v>0.96443427500499257</v>
      </c>
      <c r="X185" s="124">
        <f t="shared" si="24"/>
        <v>0.96886736715977695</v>
      </c>
    </row>
    <row r="186" spans="1:24" x14ac:dyDescent="0.2">
      <c r="A186" s="61" t="s">
        <v>56</v>
      </c>
      <c r="B186" s="61" t="s">
        <v>55</v>
      </c>
      <c r="C186" s="115">
        <v>193645</v>
      </c>
      <c r="D186" s="115">
        <v>13793</v>
      </c>
      <c r="E186" s="6">
        <f t="shared" si="17"/>
        <v>207438</v>
      </c>
      <c r="F186" s="123">
        <v>207438</v>
      </c>
      <c r="G186" s="116">
        <v>193645</v>
      </c>
      <c r="H186" s="116">
        <v>14206</v>
      </c>
      <c r="I186" s="5">
        <f t="shared" si="18"/>
        <v>207851</v>
      </c>
      <c r="K186" s="11">
        <v>202444.63200000001</v>
      </c>
      <c r="L186" s="11">
        <v>204619.87400000001</v>
      </c>
      <c r="M186" s="11">
        <v>206762.45300000001</v>
      </c>
      <c r="N186" s="11">
        <v>208882.89300000001</v>
      </c>
      <c r="O186" s="11">
        <v>210947.81400000001</v>
      </c>
      <c r="P186" s="11">
        <v>213040.17199999999</v>
      </c>
      <c r="Q186" s="119">
        <f>IFERROR(INDEX(Military!$E$9:$E$97,MATCH('Cross-border flows'!$A186,Military!$C$9:$C$97,0)),0)</f>
        <v>2710</v>
      </c>
      <c r="S186" s="124">
        <f t="shared" si="19"/>
        <v>0.96095102741867977</v>
      </c>
      <c r="T186" s="124">
        <f t="shared" si="20"/>
        <v>0.97141641849209293</v>
      </c>
      <c r="U186" s="124">
        <f t="shared" si="21"/>
        <v>0.98172466334056607</v>
      </c>
      <c r="V186" s="124">
        <f t="shared" si="22"/>
        <v>0.99192639438828778</v>
      </c>
      <c r="W186" s="124">
        <f t="shared" si="23"/>
        <v>1.0018610158238355</v>
      </c>
      <c r="X186" s="124">
        <f t="shared" si="24"/>
        <v>1.0119276404732236</v>
      </c>
    </row>
    <row r="187" spans="1:24" x14ac:dyDescent="0.2">
      <c r="A187" s="61" t="s">
        <v>54</v>
      </c>
      <c r="B187" s="61" t="s">
        <v>53</v>
      </c>
      <c r="C187" s="115">
        <v>533413</v>
      </c>
      <c r="D187" s="115">
        <v>18491</v>
      </c>
      <c r="E187" s="6">
        <f t="shared" si="17"/>
        <v>551904</v>
      </c>
      <c r="F187" s="123">
        <v>551904</v>
      </c>
      <c r="G187" s="116">
        <v>533413</v>
      </c>
      <c r="H187" s="116">
        <v>34324</v>
      </c>
      <c r="I187" s="5">
        <f t="shared" si="18"/>
        <v>567737</v>
      </c>
      <c r="K187" s="11">
        <v>554879.07999999996</v>
      </c>
      <c r="L187" s="11">
        <v>558678.92700000003</v>
      </c>
      <c r="M187" s="11">
        <v>562449.29599999997</v>
      </c>
      <c r="N187" s="11">
        <v>566244.17099999997</v>
      </c>
      <c r="O187" s="11">
        <v>570058.41</v>
      </c>
      <c r="P187" s="11">
        <v>573896.56000000006</v>
      </c>
      <c r="Q187" s="119">
        <f>IFERROR(INDEX(Military!$E$9:$E$97,MATCH('Cross-border flows'!$A187,Military!$C$9:$C$97,0)),0)</f>
        <v>3060</v>
      </c>
      <c r="S187" s="124">
        <f t="shared" si="19"/>
        <v>0.97196251081046325</v>
      </c>
      <c r="T187" s="124">
        <f t="shared" si="20"/>
        <v>0.97865548132321833</v>
      </c>
      <c r="U187" s="124">
        <f t="shared" si="21"/>
        <v>0.98529652990733385</v>
      </c>
      <c r="V187" s="124">
        <f t="shared" si="22"/>
        <v>0.99198074284395765</v>
      </c>
      <c r="W187" s="124">
        <f t="shared" si="23"/>
        <v>0.99869906312253742</v>
      </c>
      <c r="X187" s="124">
        <f t="shared" si="24"/>
        <v>1.0054594997331512</v>
      </c>
    </row>
    <row r="188" spans="1:24" x14ac:dyDescent="0.2">
      <c r="A188" s="61" t="s">
        <v>52</v>
      </c>
      <c r="B188" s="61" t="s">
        <v>51</v>
      </c>
      <c r="C188" s="115">
        <v>142125</v>
      </c>
      <c r="D188" s="115">
        <v>9913</v>
      </c>
      <c r="E188" s="6">
        <f t="shared" si="17"/>
        <v>152038</v>
      </c>
      <c r="F188" s="123">
        <v>152038</v>
      </c>
      <c r="G188" s="116">
        <v>142125</v>
      </c>
      <c r="H188" s="116">
        <v>7772</v>
      </c>
      <c r="I188" s="5">
        <f t="shared" si="18"/>
        <v>149897</v>
      </c>
      <c r="K188" s="11">
        <v>142202.79999999999</v>
      </c>
      <c r="L188" s="11">
        <v>143427.81599999999</v>
      </c>
      <c r="M188" s="11">
        <v>144586.606</v>
      </c>
      <c r="N188" s="11">
        <v>145819.88800000001</v>
      </c>
      <c r="O188" s="11">
        <v>147015.92600000001</v>
      </c>
      <c r="P188" s="11">
        <v>148166.647</v>
      </c>
      <c r="Q188" s="119">
        <f>IFERROR(INDEX(Military!$E$9:$E$97,MATCH('Cross-border flows'!$A188,Military!$C$9:$C$97,0)),0)</f>
        <v>1100</v>
      </c>
      <c r="S188" s="124">
        <f t="shared" si="19"/>
        <v>0.94133171444391806</v>
      </c>
      <c r="T188" s="124">
        <f t="shared" si="20"/>
        <v>0.94950409948164405</v>
      </c>
      <c r="U188" s="124">
        <f t="shared" si="21"/>
        <v>0.95723467447647381</v>
      </c>
      <c r="V188" s="124">
        <f t="shared" si="22"/>
        <v>0.96546220404677885</v>
      </c>
      <c r="W188" s="124">
        <f t="shared" si="23"/>
        <v>0.97344126967184141</v>
      </c>
      <c r="X188" s="124">
        <f t="shared" si="24"/>
        <v>0.98111801436986734</v>
      </c>
    </row>
    <row r="189" spans="1:24" x14ac:dyDescent="0.2">
      <c r="A189" s="61" t="s">
        <v>50</v>
      </c>
      <c r="B189" s="61" t="s">
        <v>49</v>
      </c>
      <c r="C189" s="115">
        <v>149102</v>
      </c>
      <c r="D189" s="115">
        <v>10527</v>
      </c>
      <c r="E189" s="6">
        <f t="shared" si="17"/>
        <v>159629</v>
      </c>
      <c r="F189" s="123">
        <v>159629</v>
      </c>
      <c r="G189" s="116">
        <v>149102</v>
      </c>
      <c r="H189" s="116">
        <v>20906</v>
      </c>
      <c r="I189" s="5">
        <f t="shared" si="18"/>
        <v>170008</v>
      </c>
      <c r="K189" s="11">
        <v>161375.20300000001</v>
      </c>
      <c r="L189" s="11">
        <v>163015.076</v>
      </c>
      <c r="M189" s="11">
        <v>164575.74299999999</v>
      </c>
      <c r="N189" s="11">
        <v>166070.54999999999</v>
      </c>
      <c r="O189" s="11">
        <v>167522.34</v>
      </c>
      <c r="P189" s="11">
        <v>168956.40100000001</v>
      </c>
      <c r="Q189" s="119">
        <f>IFERROR(INDEX(Military!$E$9:$E$97,MATCH('Cross-border flows'!$A189,Military!$C$9:$C$97,0)),0)</f>
        <v>680</v>
      </c>
      <c r="S189" s="124">
        <f t="shared" si="19"/>
        <v>0.94522141899204748</v>
      </c>
      <c r="T189" s="124">
        <f t="shared" si="20"/>
        <v>0.95486727683403139</v>
      </c>
      <c r="U189" s="124">
        <f t="shared" si="21"/>
        <v>0.96404723895346089</v>
      </c>
      <c r="V189" s="124">
        <f t="shared" si="22"/>
        <v>0.97283980753846866</v>
      </c>
      <c r="W189" s="124">
        <f t="shared" si="23"/>
        <v>0.98137934685426564</v>
      </c>
      <c r="X189" s="124">
        <f t="shared" si="24"/>
        <v>0.98981460284221923</v>
      </c>
    </row>
    <row r="190" spans="1:24" x14ac:dyDescent="0.2">
      <c r="A190" s="61" t="s">
        <v>48</v>
      </c>
      <c r="B190" s="61" t="s">
        <v>47</v>
      </c>
      <c r="C190" s="115">
        <v>190906</v>
      </c>
      <c r="D190" s="115">
        <v>12514</v>
      </c>
      <c r="E190" s="6">
        <f t="shared" si="17"/>
        <v>203420</v>
      </c>
      <c r="F190" s="123">
        <v>203420</v>
      </c>
      <c r="G190" s="116">
        <v>190906</v>
      </c>
      <c r="H190" s="116">
        <v>3460</v>
      </c>
      <c r="I190" s="5">
        <f t="shared" si="18"/>
        <v>194366</v>
      </c>
      <c r="K190" s="11">
        <v>180374.992</v>
      </c>
      <c r="L190" s="11">
        <v>181303.383</v>
      </c>
      <c r="M190" s="11">
        <v>182099.07199999999</v>
      </c>
      <c r="N190" s="11">
        <v>182896.41</v>
      </c>
      <c r="O190" s="11">
        <v>183608.16</v>
      </c>
      <c r="P190" s="11">
        <v>184274.076</v>
      </c>
      <c r="Q190" s="119">
        <f>IFERROR(INDEX(Military!$E$9:$E$97,MATCH('Cross-border flows'!$A190,Military!$C$9:$C$97,0)),0)</f>
        <v>0</v>
      </c>
      <c r="S190" s="124">
        <f t="shared" si="19"/>
        <v>0.92801720465513515</v>
      </c>
      <c r="T190" s="124">
        <f t="shared" si="20"/>
        <v>0.93279371392115906</v>
      </c>
      <c r="U190" s="124">
        <f t="shared" si="21"/>
        <v>0.93688748032063218</v>
      </c>
      <c r="V190" s="124">
        <f t="shared" si="22"/>
        <v>0.94098973071421954</v>
      </c>
      <c r="W190" s="124">
        <f t="shared" si="23"/>
        <v>0.94465163660310958</v>
      </c>
      <c r="X190" s="124">
        <f t="shared" si="24"/>
        <v>0.94807772964407355</v>
      </c>
    </row>
    <row r="191" spans="1:24" x14ac:dyDescent="0.2">
      <c r="A191" s="61" t="s">
        <v>46</v>
      </c>
      <c r="B191" s="61" t="s">
        <v>45</v>
      </c>
      <c r="C191" s="115">
        <v>462698</v>
      </c>
      <c r="D191" s="115">
        <v>25925</v>
      </c>
      <c r="E191" s="6">
        <f t="shared" si="17"/>
        <v>488623</v>
      </c>
      <c r="F191" s="123">
        <v>488623</v>
      </c>
      <c r="G191" s="116">
        <v>462698</v>
      </c>
      <c r="H191" s="116">
        <v>10500</v>
      </c>
      <c r="I191" s="5">
        <f t="shared" si="18"/>
        <v>473198</v>
      </c>
      <c r="K191" s="11">
        <v>445810.34700000001</v>
      </c>
      <c r="L191" s="11">
        <v>450455.02899999998</v>
      </c>
      <c r="M191" s="11">
        <v>454866.29700000002</v>
      </c>
      <c r="N191" s="11">
        <v>459152.75300000003</v>
      </c>
      <c r="O191" s="11">
        <v>463187.43599999999</v>
      </c>
      <c r="P191" s="11">
        <v>467045.66100000002</v>
      </c>
      <c r="Q191" s="119">
        <f>IFERROR(INDEX(Military!$E$9:$E$97,MATCH('Cross-border flows'!$A191,Military!$C$9:$C$97,0)),0)</f>
        <v>0</v>
      </c>
      <c r="S191" s="124">
        <f t="shared" si="19"/>
        <v>0.94212221311163613</v>
      </c>
      <c r="T191" s="124">
        <f t="shared" si="20"/>
        <v>0.95193772797010967</v>
      </c>
      <c r="U191" s="124">
        <f t="shared" si="21"/>
        <v>0.96125997362626225</v>
      </c>
      <c r="V191" s="124">
        <f t="shared" si="22"/>
        <v>0.97031845654461779</v>
      </c>
      <c r="W191" s="124">
        <f t="shared" si="23"/>
        <v>0.97884487254806651</v>
      </c>
      <c r="X191" s="124">
        <f t="shared" si="24"/>
        <v>0.98699838334058898</v>
      </c>
    </row>
    <row r="192" spans="1:24" x14ac:dyDescent="0.2">
      <c r="A192" s="61" t="s">
        <v>44</v>
      </c>
      <c r="B192" s="61" t="s">
        <v>43</v>
      </c>
      <c r="C192" s="115">
        <v>773629</v>
      </c>
      <c r="D192" s="115">
        <v>13210</v>
      </c>
      <c r="E192" s="6">
        <f t="shared" si="17"/>
        <v>786839</v>
      </c>
      <c r="F192" s="123">
        <v>786839</v>
      </c>
      <c r="G192" s="116">
        <v>773629</v>
      </c>
      <c r="H192" s="116">
        <v>18160</v>
      </c>
      <c r="I192" s="5">
        <f t="shared" si="18"/>
        <v>791789</v>
      </c>
      <c r="K192" s="11">
        <v>762384.47600000002</v>
      </c>
      <c r="L192" s="11">
        <v>766904.94700000004</v>
      </c>
      <c r="M192" s="11">
        <v>771377.32499999995</v>
      </c>
      <c r="N192" s="11">
        <v>775982.98699999996</v>
      </c>
      <c r="O192" s="11">
        <v>780571.73800000001</v>
      </c>
      <c r="P192" s="11">
        <v>785228.58</v>
      </c>
      <c r="Q192" s="119">
        <f>IFERROR(INDEX(Military!$E$9:$E$97,MATCH('Cross-border flows'!$A192,Military!$C$9:$C$97,0)),0)</f>
        <v>0</v>
      </c>
      <c r="S192" s="124">
        <f t="shared" si="19"/>
        <v>0.96286318198408927</v>
      </c>
      <c r="T192" s="124">
        <f t="shared" si="20"/>
        <v>0.96857236839612582</v>
      </c>
      <c r="U192" s="124">
        <f t="shared" si="21"/>
        <v>0.97422081514140757</v>
      </c>
      <c r="V192" s="124">
        <f t="shared" si="22"/>
        <v>0.98003759461169571</v>
      </c>
      <c r="W192" s="124">
        <f t="shared" si="23"/>
        <v>0.98583301611919338</v>
      </c>
      <c r="X192" s="124">
        <f t="shared" si="24"/>
        <v>0.99171443402219528</v>
      </c>
    </row>
    <row r="193" spans="1:24" x14ac:dyDescent="0.2">
      <c r="A193" s="61" t="s">
        <v>42</v>
      </c>
      <c r="B193" s="61" t="s">
        <v>41</v>
      </c>
      <c r="C193" s="115">
        <v>619276</v>
      </c>
      <c r="D193" s="115">
        <v>16084</v>
      </c>
      <c r="E193" s="6">
        <f t="shared" si="17"/>
        <v>635360</v>
      </c>
      <c r="F193" s="123">
        <v>635360</v>
      </c>
      <c r="G193" s="116">
        <v>619276</v>
      </c>
      <c r="H193" s="116">
        <v>17573</v>
      </c>
      <c r="I193" s="5">
        <f t="shared" si="18"/>
        <v>636849</v>
      </c>
      <c r="K193" s="11">
        <v>613908.35</v>
      </c>
      <c r="L193" s="11">
        <v>618199.63600000006</v>
      </c>
      <c r="M193" s="11">
        <v>622417.29500000004</v>
      </c>
      <c r="N193" s="11">
        <v>626655.91700000002</v>
      </c>
      <c r="O193" s="11">
        <v>630853.973</v>
      </c>
      <c r="P193" s="11">
        <v>635055.90399999998</v>
      </c>
      <c r="Q193" s="119">
        <f>IFERROR(INDEX(Military!$E$9:$E$97,MATCH('Cross-border flows'!$A193,Military!$C$9:$C$97,0)),0)</f>
        <v>1990</v>
      </c>
      <c r="S193" s="124">
        <f t="shared" si="19"/>
        <v>0.96085312216867735</v>
      </c>
      <c r="T193" s="124">
        <f t="shared" si="20"/>
        <v>0.96759143219193255</v>
      </c>
      <c r="U193" s="124">
        <f t="shared" si="21"/>
        <v>0.97421413082222008</v>
      </c>
      <c r="V193" s="124">
        <f t="shared" si="22"/>
        <v>0.98086974620357414</v>
      </c>
      <c r="W193" s="124">
        <f t="shared" si="23"/>
        <v>0.98746166359686516</v>
      </c>
      <c r="X193" s="124">
        <f t="shared" si="24"/>
        <v>0.9940596656350249</v>
      </c>
    </row>
    <row r="194" spans="1:24" x14ac:dyDescent="0.2">
      <c r="A194" s="61" t="s">
        <v>40</v>
      </c>
      <c r="B194" s="61" t="s">
        <v>39</v>
      </c>
      <c r="C194" s="115">
        <v>558881</v>
      </c>
      <c r="D194" s="115">
        <v>1712</v>
      </c>
      <c r="E194" s="6">
        <f t="shared" si="17"/>
        <v>560593</v>
      </c>
      <c r="F194" s="123">
        <v>560593</v>
      </c>
      <c r="G194" s="116">
        <v>558881</v>
      </c>
      <c r="H194" s="116">
        <v>3362</v>
      </c>
      <c r="I194" s="5">
        <f t="shared" si="18"/>
        <v>562243</v>
      </c>
      <c r="K194" s="11">
        <v>553231.72199999995</v>
      </c>
      <c r="L194" s="11">
        <v>557825.41500000004</v>
      </c>
      <c r="M194" s="11">
        <v>562352.66500000004</v>
      </c>
      <c r="N194" s="11">
        <v>566879.52099999995</v>
      </c>
      <c r="O194" s="11">
        <v>571385.90500000003</v>
      </c>
      <c r="P194" s="11">
        <v>575914.49800000002</v>
      </c>
      <c r="Q194" s="119">
        <f>IFERROR(INDEX(Military!$E$9:$E$97,MATCH('Cross-border flows'!$A194,Military!$C$9:$C$97,0)),0)</f>
        <v>3130</v>
      </c>
      <c r="S194" s="124">
        <f t="shared" si="19"/>
        <v>0.9784056395544275</v>
      </c>
      <c r="T194" s="124">
        <f t="shared" si="20"/>
        <v>0.98657593780625108</v>
      </c>
      <c r="U194" s="124">
        <f t="shared" si="21"/>
        <v>0.99462806117639535</v>
      </c>
      <c r="V194" s="124">
        <f t="shared" si="22"/>
        <v>1.0026794837819233</v>
      </c>
      <c r="W194" s="124">
        <f t="shared" si="23"/>
        <v>1.0106944950848655</v>
      </c>
      <c r="X194" s="124">
        <f t="shared" si="24"/>
        <v>1.0187490071019114</v>
      </c>
    </row>
    <row r="195" spans="1:24" x14ac:dyDescent="0.2">
      <c r="A195" s="61" t="s">
        <v>38</v>
      </c>
      <c r="B195" s="61" t="s">
        <v>37</v>
      </c>
      <c r="C195" s="115">
        <v>213398</v>
      </c>
      <c r="D195" s="115">
        <v>2242</v>
      </c>
      <c r="E195" s="6">
        <f t="shared" si="17"/>
        <v>215640</v>
      </c>
      <c r="F195" s="123">
        <v>215640</v>
      </c>
      <c r="G195" s="116">
        <v>213398</v>
      </c>
      <c r="H195" s="116">
        <v>5164</v>
      </c>
      <c r="I195" s="5">
        <f t="shared" si="18"/>
        <v>218562</v>
      </c>
      <c r="K195" s="11">
        <v>210427.02900000001</v>
      </c>
      <c r="L195" s="11">
        <v>212562.486</v>
      </c>
      <c r="M195" s="11">
        <v>214723.242</v>
      </c>
      <c r="N195" s="11">
        <v>216897.36600000001</v>
      </c>
      <c r="O195" s="11">
        <v>219072.03</v>
      </c>
      <c r="P195" s="11">
        <v>221271.82</v>
      </c>
      <c r="Q195" s="119">
        <f>IFERROR(INDEX(Military!$E$9:$E$97,MATCH('Cross-border flows'!$A195,Military!$C$9:$C$97,0)),0)</f>
        <v>0</v>
      </c>
      <c r="S195" s="124">
        <f t="shared" si="19"/>
        <v>0.96277957284431881</v>
      </c>
      <c r="T195" s="124">
        <f t="shared" si="20"/>
        <v>0.97255005902215397</v>
      </c>
      <c r="U195" s="124">
        <f t="shared" si="21"/>
        <v>0.98243629725203829</v>
      </c>
      <c r="V195" s="124">
        <f t="shared" si="22"/>
        <v>0.99238369890465872</v>
      </c>
      <c r="W195" s="124">
        <f t="shared" si="23"/>
        <v>1.0023335712520933</v>
      </c>
      <c r="X195" s="124">
        <f t="shared" si="24"/>
        <v>1.0123984041141645</v>
      </c>
    </row>
    <row r="196" spans="1:24" x14ac:dyDescent="0.2">
      <c r="A196" s="61" t="s">
        <v>36</v>
      </c>
      <c r="B196" s="61" t="s">
        <v>35</v>
      </c>
      <c r="C196" s="115">
        <v>552349</v>
      </c>
      <c r="D196" s="115">
        <v>9144</v>
      </c>
      <c r="E196" s="6">
        <f t="shared" si="17"/>
        <v>561493</v>
      </c>
      <c r="F196" s="123">
        <v>561493</v>
      </c>
      <c r="G196" s="116">
        <v>552349</v>
      </c>
      <c r="H196" s="116">
        <v>15564</v>
      </c>
      <c r="I196" s="5">
        <f t="shared" si="18"/>
        <v>567913</v>
      </c>
      <c r="K196" s="11">
        <v>543602.348</v>
      </c>
      <c r="L196" s="11">
        <v>546953.53799999994</v>
      </c>
      <c r="M196" s="11">
        <v>550360.80099999998</v>
      </c>
      <c r="N196" s="11">
        <v>553868.88100000005</v>
      </c>
      <c r="O196" s="11">
        <v>557429.09100000001</v>
      </c>
      <c r="P196" s="11">
        <v>561109.076</v>
      </c>
      <c r="Q196" s="119">
        <f>IFERROR(INDEX(Military!$E$9:$E$97,MATCH('Cross-border flows'!$A196,Military!$C$9:$C$97,0)),0)</f>
        <v>3200</v>
      </c>
      <c r="S196" s="124">
        <f t="shared" si="19"/>
        <v>0.951558333758868</v>
      </c>
      <c r="T196" s="124">
        <f t="shared" si="20"/>
        <v>0.95745921998615979</v>
      </c>
      <c r="U196" s="124">
        <f t="shared" si="21"/>
        <v>0.96345884140704652</v>
      </c>
      <c r="V196" s="124">
        <f t="shared" si="22"/>
        <v>0.96963598473709889</v>
      </c>
      <c r="W196" s="124">
        <f t="shared" si="23"/>
        <v>0.97590492029589038</v>
      </c>
      <c r="X196" s="124">
        <f t="shared" si="24"/>
        <v>0.98238475963747973</v>
      </c>
    </row>
    <row r="197" spans="1:24" x14ac:dyDescent="0.2">
      <c r="A197" s="61" t="s">
        <v>34</v>
      </c>
      <c r="B197" s="61" t="s">
        <v>33</v>
      </c>
      <c r="C197" s="115">
        <v>250395</v>
      </c>
      <c r="D197" s="115">
        <v>13564</v>
      </c>
      <c r="E197" s="6">
        <f t="shared" si="17"/>
        <v>263959</v>
      </c>
      <c r="F197" s="123">
        <v>263959</v>
      </c>
      <c r="G197" s="116">
        <v>250395</v>
      </c>
      <c r="H197" s="116">
        <v>29683</v>
      </c>
      <c r="I197" s="5">
        <f t="shared" si="18"/>
        <v>280078</v>
      </c>
      <c r="K197" s="11">
        <v>273285.97499999998</v>
      </c>
      <c r="L197" s="11">
        <v>275591.83</v>
      </c>
      <c r="M197" s="11">
        <v>277848.989</v>
      </c>
      <c r="N197" s="11">
        <v>280120.11900000001</v>
      </c>
      <c r="O197" s="11">
        <v>282361.59499999997</v>
      </c>
      <c r="P197" s="11">
        <v>284578.022</v>
      </c>
      <c r="Q197" s="119">
        <f>IFERROR(INDEX(Military!$E$9:$E$97,MATCH('Cross-border flows'!$A197,Military!$C$9:$C$97,0)),0)</f>
        <v>1450</v>
      </c>
      <c r="S197" s="124">
        <f t="shared" si="19"/>
        <v>0.97057239411878116</v>
      </c>
      <c r="T197" s="124">
        <f t="shared" si="20"/>
        <v>0.9788052970958091</v>
      </c>
      <c r="U197" s="124">
        <f t="shared" si="21"/>
        <v>0.98686433422118125</v>
      </c>
      <c r="V197" s="124">
        <f t="shared" si="22"/>
        <v>0.99497325387927649</v>
      </c>
      <c r="W197" s="124">
        <f t="shared" si="23"/>
        <v>1.0029762958890023</v>
      </c>
      <c r="X197" s="124">
        <f t="shared" si="24"/>
        <v>1.010889902098701</v>
      </c>
    </row>
    <row r="198" spans="1:24" x14ac:dyDescent="0.2">
      <c r="A198" s="61" t="s">
        <v>32</v>
      </c>
      <c r="B198" s="61" t="s">
        <v>31</v>
      </c>
      <c r="C198" s="115">
        <v>227499</v>
      </c>
      <c r="D198" s="115">
        <v>3622</v>
      </c>
      <c r="E198" s="6">
        <f t="shared" ref="E198:E214" si="25">SUM(C198,D198)</f>
        <v>231121</v>
      </c>
      <c r="F198" s="123">
        <v>231121</v>
      </c>
      <c r="G198" s="116">
        <v>227499</v>
      </c>
      <c r="H198" s="116">
        <v>4341</v>
      </c>
      <c r="I198" s="5">
        <f t="shared" ref="I198:I214" si="26">SUM(G198,H198)</f>
        <v>231840</v>
      </c>
      <c r="K198" s="11">
        <v>225015.15299999999</v>
      </c>
      <c r="L198" s="11">
        <v>227690.45300000001</v>
      </c>
      <c r="M198" s="11">
        <v>230313.15299999999</v>
      </c>
      <c r="N198" s="11">
        <v>232910.00399999999</v>
      </c>
      <c r="O198" s="11">
        <v>235470.85200000001</v>
      </c>
      <c r="P198" s="11">
        <v>237994.845</v>
      </c>
      <c r="Q198" s="119">
        <f>IFERROR(INDEX(Military!$E$9:$E$97,MATCH('Cross-border flows'!$A198,Military!$C$9:$C$97,0)),0)</f>
        <v>740</v>
      </c>
      <c r="S198" s="124">
        <f t="shared" si="19"/>
        <v>0.96737039768806066</v>
      </c>
      <c r="T198" s="124">
        <f t="shared" si="20"/>
        <v>0.97890982142857141</v>
      </c>
      <c r="U198" s="124">
        <f t="shared" si="21"/>
        <v>0.99022236456176671</v>
      </c>
      <c r="V198" s="124">
        <f t="shared" si="22"/>
        <v>1.0014234126984127</v>
      </c>
      <c r="W198" s="124">
        <f t="shared" si="23"/>
        <v>1.0124691683919946</v>
      </c>
      <c r="X198" s="124">
        <f t="shared" si="24"/>
        <v>1.0233559566942718</v>
      </c>
    </row>
    <row r="199" spans="1:24" x14ac:dyDescent="0.2">
      <c r="A199" s="61" t="s">
        <v>30</v>
      </c>
      <c r="B199" s="61" t="s">
        <v>29</v>
      </c>
      <c r="C199" s="115">
        <v>333557</v>
      </c>
      <c r="D199" s="115">
        <v>932</v>
      </c>
      <c r="E199" s="6">
        <f t="shared" si="25"/>
        <v>334489</v>
      </c>
      <c r="F199" s="123">
        <v>334489</v>
      </c>
      <c r="G199" s="116">
        <v>333557</v>
      </c>
      <c r="H199" s="116">
        <v>1026</v>
      </c>
      <c r="I199" s="5">
        <f t="shared" si="26"/>
        <v>334583</v>
      </c>
      <c r="K199" s="11">
        <v>321268.57799999998</v>
      </c>
      <c r="L199" s="11">
        <v>321836.95699999999</v>
      </c>
      <c r="M199" s="11">
        <v>322447.223</v>
      </c>
      <c r="N199" s="11">
        <v>323083.53600000002</v>
      </c>
      <c r="O199" s="11">
        <v>323733.36800000002</v>
      </c>
      <c r="P199" s="11">
        <v>324430.853</v>
      </c>
      <c r="Q199" s="119">
        <f>IFERROR(INDEX(Military!$E$9:$E$97,MATCH('Cross-border flows'!$A199,Military!$C$9:$C$97,0)),0)</f>
        <v>0</v>
      </c>
      <c r="S199" s="124">
        <f t="shared" ref="S199:S214" si="27">(K199-$Q199)/$I199</f>
        <v>0.9602059219984278</v>
      </c>
      <c r="T199" s="124">
        <f t="shared" ref="T199:T214" si="28">(L199-$Q199)/$I199</f>
        <v>0.96190469031600523</v>
      </c>
      <c r="U199" s="124">
        <f t="shared" ref="U199:U214" si="29">(M199-$Q199)/$I199</f>
        <v>0.96372865029006261</v>
      </c>
      <c r="V199" s="124">
        <f t="shared" ref="V199:V214" si="30">(N199-$Q199)/$I199</f>
        <v>0.96563045940768066</v>
      </c>
      <c r="W199" s="124">
        <f t="shared" ref="W199:W214" si="31">(O199-$Q199)/$I199</f>
        <v>0.96757267404500535</v>
      </c>
      <c r="X199" s="124">
        <f t="shared" ref="X199:X214" si="32">(P199-$Q199)/$I199</f>
        <v>0.9696573137308232</v>
      </c>
    </row>
    <row r="200" spans="1:24" x14ac:dyDescent="0.2">
      <c r="A200" s="61" t="s">
        <v>28</v>
      </c>
      <c r="B200" s="61" t="s">
        <v>815</v>
      </c>
      <c r="C200" s="115">
        <v>598091</v>
      </c>
      <c r="D200" s="115">
        <v>119164</v>
      </c>
      <c r="E200" s="6">
        <f t="shared" si="25"/>
        <v>717255</v>
      </c>
      <c r="F200" s="123">
        <v>717255</v>
      </c>
      <c r="G200" s="116">
        <v>598091</v>
      </c>
      <c r="H200" s="116">
        <v>201386</v>
      </c>
      <c r="I200" s="5">
        <f t="shared" si="26"/>
        <v>799477</v>
      </c>
      <c r="K200" s="11">
        <v>737573.96100000001</v>
      </c>
      <c r="L200" s="11">
        <v>743291.89899999998</v>
      </c>
      <c r="M200" s="11">
        <v>748738.98699999996</v>
      </c>
      <c r="N200" s="11">
        <v>754203.44099999999</v>
      </c>
      <c r="O200" s="11">
        <v>759418.63100000005</v>
      </c>
      <c r="P200" s="11">
        <v>764487.25300000003</v>
      </c>
      <c r="Q200" s="119">
        <f>IFERROR(INDEX(Military!$E$9:$E$97,MATCH('Cross-border flows'!$A200,Military!$C$9:$C$97,0)),0)</f>
        <v>1260</v>
      </c>
      <c r="S200" s="124">
        <f t="shared" si="27"/>
        <v>0.92099455143800257</v>
      </c>
      <c r="T200" s="124">
        <f t="shared" si="28"/>
        <v>0.92814664962219051</v>
      </c>
      <c r="U200" s="124">
        <f t="shared" si="29"/>
        <v>0.93495996382635138</v>
      </c>
      <c r="V200" s="124">
        <f t="shared" si="30"/>
        <v>0.94179499973107417</v>
      </c>
      <c r="W200" s="124">
        <f t="shared" si="31"/>
        <v>0.94831825180711893</v>
      </c>
      <c r="X200" s="124">
        <f t="shared" si="32"/>
        <v>0.95465817403127295</v>
      </c>
    </row>
    <row r="201" spans="1:24" x14ac:dyDescent="0.2">
      <c r="A201" s="61" t="s">
        <v>27</v>
      </c>
      <c r="B201" s="61" t="s">
        <v>26</v>
      </c>
      <c r="C201" s="115">
        <v>496454</v>
      </c>
      <c r="D201" s="115">
        <v>12760</v>
      </c>
      <c r="E201" s="6">
        <f t="shared" si="25"/>
        <v>509214</v>
      </c>
      <c r="F201" s="123">
        <v>509214</v>
      </c>
      <c r="G201" s="116">
        <v>496454</v>
      </c>
      <c r="H201" s="116">
        <v>19985</v>
      </c>
      <c r="I201" s="5">
        <f t="shared" si="26"/>
        <v>516439</v>
      </c>
      <c r="K201" s="11">
        <v>486719.33999999997</v>
      </c>
      <c r="L201" s="11">
        <v>488361.88500000001</v>
      </c>
      <c r="M201" s="11">
        <v>489804.91099999996</v>
      </c>
      <c r="N201" s="11">
        <v>491279.24100000004</v>
      </c>
      <c r="O201" s="11">
        <v>492519.54499999998</v>
      </c>
      <c r="P201" s="11">
        <v>493649.48499999999</v>
      </c>
      <c r="Q201" s="119">
        <f>IFERROR(INDEX(Military!$E$9:$E$97,MATCH('Cross-border flows'!$A201,Military!$C$9:$C$97,0)),0)</f>
        <v>0</v>
      </c>
      <c r="S201" s="124">
        <f t="shared" si="27"/>
        <v>0.94245271948865206</v>
      </c>
      <c r="T201" s="124">
        <f t="shared" si="28"/>
        <v>0.9456332403246076</v>
      </c>
      <c r="U201" s="124">
        <f t="shared" si="29"/>
        <v>0.94842742511700306</v>
      </c>
      <c r="V201" s="124">
        <f t="shared" si="30"/>
        <v>0.95128222500624471</v>
      </c>
      <c r="W201" s="124">
        <f t="shared" si="31"/>
        <v>0.95368387166732171</v>
      </c>
      <c r="X201" s="124">
        <f t="shared" si="32"/>
        <v>0.95587181641975139</v>
      </c>
    </row>
    <row r="202" spans="1:24" x14ac:dyDescent="0.2">
      <c r="A202" s="61" t="s">
        <v>25</v>
      </c>
      <c r="B202" s="61" t="s">
        <v>24</v>
      </c>
      <c r="C202" s="115">
        <v>477290</v>
      </c>
      <c r="D202" s="115">
        <v>29189</v>
      </c>
      <c r="E202" s="6">
        <f t="shared" si="25"/>
        <v>506479</v>
      </c>
      <c r="F202" s="123">
        <v>506479</v>
      </c>
      <c r="G202" s="116">
        <v>477290</v>
      </c>
      <c r="H202" s="116">
        <v>19038</v>
      </c>
      <c r="I202" s="5">
        <f t="shared" si="26"/>
        <v>496328</v>
      </c>
      <c r="K202" s="11">
        <v>470978.12800000003</v>
      </c>
      <c r="L202" s="11">
        <v>471988.11599999998</v>
      </c>
      <c r="M202" s="11">
        <v>472921.40899999999</v>
      </c>
      <c r="N202" s="11">
        <v>473869.90600000002</v>
      </c>
      <c r="O202" s="11">
        <v>474694.66700000002</v>
      </c>
      <c r="P202" s="11">
        <v>475499.89600000001</v>
      </c>
      <c r="Q202" s="119">
        <f>IFERROR(INDEX(Military!$E$9:$E$97,MATCH('Cross-border flows'!$A202,Military!$C$9:$C$97,0)),0)</f>
        <v>0</v>
      </c>
      <c r="S202" s="124">
        <f t="shared" si="27"/>
        <v>0.94892516239261138</v>
      </c>
      <c r="T202" s="124">
        <f t="shared" si="28"/>
        <v>0.95096008284843891</v>
      </c>
      <c r="U202" s="124">
        <f t="shared" si="29"/>
        <v>0.9528404784739124</v>
      </c>
      <c r="V202" s="124">
        <f t="shared" si="30"/>
        <v>0.95475150706790679</v>
      </c>
      <c r="W202" s="124">
        <f t="shared" si="31"/>
        <v>0.95641323278154777</v>
      </c>
      <c r="X202" s="124">
        <f t="shared" si="32"/>
        <v>0.95803560548669431</v>
      </c>
    </row>
    <row r="203" spans="1:24" x14ac:dyDescent="0.2">
      <c r="A203" s="61" t="s">
        <v>23</v>
      </c>
      <c r="B203" s="61" t="s">
        <v>22</v>
      </c>
      <c r="C203" s="115">
        <v>201639</v>
      </c>
      <c r="D203" s="115">
        <v>15109</v>
      </c>
      <c r="E203" s="6">
        <f t="shared" si="25"/>
        <v>216748</v>
      </c>
      <c r="F203" s="123">
        <v>216748</v>
      </c>
      <c r="G203" s="116">
        <v>201639</v>
      </c>
      <c r="H203" s="116">
        <v>7501</v>
      </c>
      <c r="I203" s="5">
        <f t="shared" si="26"/>
        <v>209140</v>
      </c>
      <c r="K203" s="11">
        <v>204881.728</v>
      </c>
      <c r="L203" s="11">
        <v>206125.41200000001</v>
      </c>
      <c r="M203" s="11">
        <v>207355.64</v>
      </c>
      <c r="N203" s="11">
        <v>208593.269</v>
      </c>
      <c r="O203" s="11">
        <v>209823.201</v>
      </c>
      <c r="P203" s="11">
        <v>211038.69500000001</v>
      </c>
      <c r="Q203" s="119">
        <f>IFERROR(INDEX(Military!$E$9:$E$97,MATCH('Cross-border flows'!$A203,Military!$C$9:$C$97,0)),0)</f>
        <v>0</v>
      </c>
      <c r="S203" s="124">
        <f t="shared" si="27"/>
        <v>0.9796391316821268</v>
      </c>
      <c r="T203" s="124">
        <f t="shared" si="28"/>
        <v>0.98558578942335284</v>
      </c>
      <c r="U203" s="124">
        <f t="shared" si="29"/>
        <v>0.99146810748780723</v>
      </c>
      <c r="V203" s="124">
        <f t="shared" si="30"/>
        <v>0.99738581333078324</v>
      </c>
      <c r="W203" s="124">
        <f t="shared" si="31"/>
        <v>1.0032667160753563</v>
      </c>
      <c r="X203" s="124">
        <f t="shared" si="32"/>
        <v>1.0090785837238214</v>
      </c>
    </row>
    <row r="204" spans="1:24" x14ac:dyDescent="0.2">
      <c r="A204" s="61" t="s">
        <v>21</v>
      </c>
      <c r="B204" s="61" t="s">
        <v>20</v>
      </c>
      <c r="C204" s="115">
        <v>139929</v>
      </c>
      <c r="D204" s="115">
        <v>23265</v>
      </c>
      <c r="E204" s="6">
        <f t="shared" si="25"/>
        <v>163194</v>
      </c>
      <c r="F204" s="123">
        <v>163194</v>
      </c>
      <c r="G204" s="116">
        <v>139929</v>
      </c>
      <c r="H204" s="116">
        <v>10253</v>
      </c>
      <c r="I204" s="5">
        <f t="shared" si="26"/>
        <v>150182</v>
      </c>
      <c r="K204" s="11">
        <v>144568.55900000001</v>
      </c>
      <c r="L204" s="11">
        <v>145832.647</v>
      </c>
      <c r="M204" s="11">
        <v>147080.68299999999</v>
      </c>
      <c r="N204" s="11">
        <v>148394.997</v>
      </c>
      <c r="O204" s="11">
        <v>149657.58600000001</v>
      </c>
      <c r="P204" s="11">
        <v>150938.21100000001</v>
      </c>
      <c r="Q204" s="119">
        <f>IFERROR(INDEX(Military!$E$9:$E$97,MATCH('Cross-border flows'!$A204,Military!$C$9:$C$97,0)),0)</f>
        <v>0</v>
      </c>
      <c r="S204" s="124">
        <f t="shared" si="27"/>
        <v>0.96262241147407812</v>
      </c>
      <c r="T204" s="124">
        <f t="shared" si="28"/>
        <v>0.97103945213141385</v>
      </c>
      <c r="U204" s="124">
        <f t="shared" si="29"/>
        <v>0.97934960914090896</v>
      </c>
      <c r="V204" s="124">
        <f t="shared" si="30"/>
        <v>0.98810108401805807</v>
      </c>
      <c r="W204" s="124">
        <f t="shared" si="31"/>
        <v>0.99650814345261085</v>
      </c>
      <c r="X204" s="124">
        <f t="shared" si="32"/>
        <v>1.0050352971727639</v>
      </c>
    </row>
    <row r="205" spans="1:24" x14ac:dyDescent="0.2">
      <c r="A205" s="61" t="s">
        <v>19</v>
      </c>
      <c r="B205" s="61" t="s">
        <v>18</v>
      </c>
      <c r="C205" s="115">
        <v>263989</v>
      </c>
      <c r="D205" s="115">
        <v>9371</v>
      </c>
      <c r="E205" s="6">
        <f t="shared" si="25"/>
        <v>273360</v>
      </c>
      <c r="F205" s="123">
        <v>273360</v>
      </c>
      <c r="G205" s="116">
        <v>263989</v>
      </c>
      <c r="H205" s="116">
        <v>5029</v>
      </c>
      <c r="I205" s="5">
        <f t="shared" si="26"/>
        <v>269018</v>
      </c>
      <c r="K205" s="11">
        <v>255019.81</v>
      </c>
      <c r="L205" s="11">
        <v>256729.82</v>
      </c>
      <c r="M205" s="11">
        <v>258465.06899999999</v>
      </c>
      <c r="N205" s="11">
        <v>260283.514</v>
      </c>
      <c r="O205" s="11">
        <v>262154.74200000003</v>
      </c>
      <c r="P205" s="11">
        <v>264054.72100000002</v>
      </c>
      <c r="Q205" s="119">
        <f>IFERROR(INDEX(Military!$E$9:$E$97,MATCH('Cross-border flows'!$A205,Military!$C$9:$C$97,0)),0)</f>
        <v>0</v>
      </c>
      <c r="S205" s="124">
        <f t="shared" si="27"/>
        <v>0.9479656008148154</v>
      </c>
      <c r="T205" s="124">
        <f t="shared" si="28"/>
        <v>0.95432208997167478</v>
      </c>
      <c r="U205" s="124">
        <f t="shared" si="29"/>
        <v>0.96077239812949311</v>
      </c>
      <c r="V205" s="124">
        <f t="shared" si="30"/>
        <v>0.9675319644038689</v>
      </c>
      <c r="W205" s="124">
        <f t="shared" si="31"/>
        <v>0.97448773688006018</v>
      </c>
      <c r="X205" s="124">
        <f t="shared" si="32"/>
        <v>0.98155038324573085</v>
      </c>
    </row>
    <row r="206" spans="1:24" x14ac:dyDescent="0.2">
      <c r="A206" s="61" t="s">
        <v>17</v>
      </c>
      <c r="B206" s="61" t="s">
        <v>16</v>
      </c>
      <c r="C206" s="115">
        <v>173827</v>
      </c>
      <c r="D206" s="115">
        <v>9260</v>
      </c>
      <c r="E206" s="6">
        <f t="shared" si="25"/>
        <v>183087</v>
      </c>
      <c r="F206" s="123">
        <v>183087</v>
      </c>
      <c r="G206" s="116">
        <v>173827</v>
      </c>
      <c r="H206" s="116">
        <v>7001</v>
      </c>
      <c r="I206" s="5">
        <f t="shared" si="26"/>
        <v>180828</v>
      </c>
      <c r="K206" s="11">
        <v>173923.51300000001</v>
      </c>
      <c r="L206" s="11">
        <v>174664.185</v>
      </c>
      <c r="M206" s="11">
        <v>175424.00099999999</v>
      </c>
      <c r="N206" s="11">
        <v>176257.565</v>
      </c>
      <c r="O206" s="11">
        <v>177124.33499999999</v>
      </c>
      <c r="P206" s="11">
        <v>178037.88399999999</v>
      </c>
      <c r="Q206" s="119">
        <f>IFERROR(INDEX(Military!$E$9:$E$97,MATCH('Cross-border flows'!$A206,Military!$C$9:$C$97,0)),0)</f>
        <v>0</v>
      </c>
      <c r="S206" s="124">
        <f t="shared" si="27"/>
        <v>0.96181737894573849</v>
      </c>
      <c r="T206" s="124">
        <f t="shared" si="28"/>
        <v>0.96591338177715835</v>
      </c>
      <c r="U206" s="124">
        <f t="shared" si="29"/>
        <v>0.97011525316875702</v>
      </c>
      <c r="V206" s="124">
        <f t="shared" si="30"/>
        <v>0.97472495963014583</v>
      </c>
      <c r="W206" s="124">
        <f t="shared" si="31"/>
        <v>0.97951829915721011</v>
      </c>
      <c r="X206" s="124">
        <f t="shared" si="32"/>
        <v>0.98457033202822564</v>
      </c>
    </row>
    <row r="207" spans="1:24" x14ac:dyDescent="0.2">
      <c r="A207" s="61" t="s">
        <v>15</v>
      </c>
      <c r="B207" s="61" t="s">
        <v>14</v>
      </c>
      <c r="C207" s="115">
        <v>179037</v>
      </c>
      <c r="D207" s="115">
        <v>6265</v>
      </c>
      <c r="E207" s="6">
        <f t="shared" si="25"/>
        <v>185302</v>
      </c>
      <c r="F207" s="123">
        <v>185302</v>
      </c>
      <c r="G207" s="116">
        <v>179037</v>
      </c>
      <c r="H207" s="116">
        <v>8546</v>
      </c>
      <c r="I207" s="5">
        <f t="shared" si="26"/>
        <v>187583</v>
      </c>
      <c r="K207" s="11">
        <v>178329.53899999999</v>
      </c>
      <c r="L207" s="11">
        <v>179638.443</v>
      </c>
      <c r="M207" s="11">
        <v>180987.01699999999</v>
      </c>
      <c r="N207" s="11">
        <v>182350.80499999999</v>
      </c>
      <c r="O207" s="11">
        <v>183737.02499999999</v>
      </c>
      <c r="P207" s="11">
        <v>185147.073</v>
      </c>
      <c r="Q207" s="119">
        <f>IFERROR(INDEX(Military!$E$9:$E$97,MATCH('Cross-border flows'!$A207,Military!$C$9:$C$97,0)),0)</f>
        <v>0</v>
      </c>
      <c r="S207" s="124">
        <f t="shared" si="27"/>
        <v>0.95067004472686756</v>
      </c>
      <c r="T207" s="124">
        <f t="shared" si="28"/>
        <v>0.95764777725060368</v>
      </c>
      <c r="U207" s="124">
        <f t="shared" si="29"/>
        <v>0.96483698949265118</v>
      </c>
      <c r="V207" s="124">
        <f t="shared" si="30"/>
        <v>0.97210730716536142</v>
      </c>
      <c r="W207" s="124">
        <f t="shared" si="31"/>
        <v>0.97949720923537842</v>
      </c>
      <c r="X207" s="124">
        <f t="shared" si="32"/>
        <v>0.987014137741693</v>
      </c>
    </row>
    <row r="208" spans="1:24" x14ac:dyDescent="0.2">
      <c r="A208" s="61" t="s">
        <v>13</v>
      </c>
      <c r="B208" s="61" t="s">
        <v>12</v>
      </c>
      <c r="C208" s="115">
        <v>288734</v>
      </c>
      <c r="D208" s="115">
        <v>14124</v>
      </c>
      <c r="E208" s="6">
        <f t="shared" si="25"/>
        <v>302858</v>
      </c>
      <c r="F208" s="123">
        <v>302858</v>
      </c>
      <c r="G208" s="116">
        <v>288734</v>
      </c>
      <c r="H208" s="116">
        <v>17278</v>
      </c>
      <c r="I208" s="5">
        <f t="shared" si="26"/>
        <v>306012</v>
      </c>
      <c r="K208" s="11">
        <v>289571.234</v>
      </c>
      <c r="L208" s="11">
        <v>292121.24200000003</v>
      </c>
      <c r="M208" s="11">
        <v>294694.26</v>
      </c>
      <c r="N208" s="11">
        <v>297313.05699999997</v>
      </c>
      <c r="O208" s="11">
        <v>299939.86499999999</v>
      </c>
      <c r="P208" s="11">
        <v>302653.94500000001</v>
      </c>
      <c r="Q208" s="119">
        <f>IFERROR(INDEX(Military!$E$9:$E$97,MATCH('Cross-border flows'!$A208,Military!$C$9:$C$97,0)),0)</f>
        <v>160</v>
      </c>
      <c r="S208" s="124">
        <f t="shared" si="27"/>
        <v>0.94575125812059657</v>
      </c>
      <c r="T208" s="124">
        <f t="shared" si="28"/>
        <v>0.95408429081212509</v>
      </c>
      <c r="U208" s="124">
        <f t="shared" si="29"/>
        <v>0.96249251663333468</v>
      </c>
      <c r="V208" s="124">
        <f t="shared" si="30"/>
        <v>0.97105034116309152</v>
      </c>
      <c r="W208" s="124">
        <f t="shared" si="31"/>
        <v>0.97963434440479458</v>
      </c>
      <c r="X208" s="124">
        <f t="shared" si="32"/>
        <v>0.98850353907689892</v>
      </c>
    </row>
    <row r="209" spans="1:24" x14ac:dyDescent="0.2">
      <c r="A209" s="61" t="s">
        <v>11</v>
      </c>
      <c r="B209" s="61" t="s">
        <v>10</v>
      </c>
      <c r="C209" s="115">
        <v>463626</v>
      </c>
      <c r="D209" s="115">
        <v>12951</v>
      </c>
      <c r="E209" s="6">
        <f t="shared" si="25"/>
        <v>476577</v>
      </c>
      <c r="F209" s="123">
        <v>476577</v>
      </c>
      <c r="G209" s="116">
        <v>463626</v>
      </c>
      <c r="H209" s="116">
        <v>14689</v>
      </c>
      <c r="I209" s="5">
        <f t="shared" si="26"/>
        <v>478315</v>
      </c>
      <c r="K209" s="11">
        <v>476247.16899999999</v>
      </c>
      <c r="L209" s="11">
        <v>480911.70899999997</v>
      </c>
      <c r="M209" s="11">
        <v>485484.55599999998</v>
      </c>
      <c r="N209" s="11">
        <v>490177.97200000001</v>
      </c>
      <c r="O209" s="11">
        <v>494906.364</v>
      </c>
      <c r="P209" s="11">
        <v>499689.70600000001</v>
      </c>
      <c r="Q209" s="119">
        <f>IFERROR(INDEX(Military!$E$9:$E$97,MATCH('Cross-border flows'!$A209,Military!$C$9:$C$97,0)),0)</f>
        <v>760</v>
      </c>
      <c r="S209" s="124">
        <f t="shared" si="27"/>
        <v>0.99408793159319697</v>
      </c>
      <c r="T209" s="124">
        <f t="shared" si="28"/>
        <v>1.0038399569321472</v>
      </c>
      <c r="U209" s="124">
        <f t="shared" si="29"/>
        <v>1.0134002822407826</v>
      </c>
      <c r="V209" s="124">
        <f t="shared" si="30"/>
        <v>1.0232126778378265</v>
      </c>
      <c r="W209" s="124">
        <f t="shared" si="31"/>
        <v>1.033098196794999</v>
      </c>
      <c r="X209" s="124">
        <f t="shared" si="32"/>
        <v>1.0430985982041123</v>
      </c>
    </row>
    <row r="210" spans="1:24" x14ac:dyDescent="0.2">
      <c r="A210" s="61" t="s">
        <v>9</v>
      </c>
      <c r="B210" s="61" t="s">
        <v>8</v>
      </c>
      <c r="C210" s="115">
        <v>160313</v>
      </c>
      <c r="D210" s="115">
        <v>8506</v>
      </c>
      <c r="E210" s="6">
        <f t="shared" si="25"/>
        <v>168819</v>
      </c>
      <c r="F210" s="123">
        <v>168819</v>
      </c>
      <c r="G210" s="116">
        <v>160313</v>
      </c>
      <c r="H210" s="116">
        <v>14002</v>
      </c>
      <c r="I210" s="5">
        <f t="shared" si="26"/>
        <v>174315</v>
      </c>
      <c r="K210" s="11">
        <v>170955.78599999999</v>
      </c>
      <c r="L210" s="11">
        <v>172171.655</v>
      </c>
      <c r="M210" s="11">
        <v>173345.19699999999</v>
      </c>
      <c r="N210" s="11">
        <v>174579.70600000001</v>
      </c>
      <c r="O210" s="11">
        <v>175839.13200000001</v>
      </c>
      <c r="P210" s="11">
        <v>177118.07199999999</v>
      </c>
      <c r="Q210" s="119">
        <f>IFERROR(INDEX(Military!$E$9:$E$97,MATCH('Cross-border flows'!$A210,Military!$C$9:$C$97,0)),0)</f>
        <v>0</v>
      </c>
      <c r="S210" s="124">
        <f t="shared" si="27"/>
        <v>0.98072905946131994</v>
      </c>
      <c r="T210" s="124">
        <f t="shared" si="28"/>
        <v>0.98770418495252843</v>
      </c>
      <c r="U210" s="124">
        <f t="shared" si="29"/>
        <v>0.99443649140923029</v>
      </c>
      <c r="V210" s="124">
        <f t="shared" si="30"/>
        <v>1.0015185497518859</v>
      </c>
      <c r="W210" s="124">
        <f t="shared" si="31"/>
        <v>1.0087435504689786</v>
      </c>
      <c r="X210" s="124">
        <f t="shared" si="32"/>
        <v>1.0160804979491149</v>
      </c>
    </row>
    <row r="211" spans="1:24" x14ac:dyDescent="0.2">
      <c r="A211" s="61" t="s">
        <v>7</v>
      </c>
      <c r="B211" s="61" t="s">
        <v>6</v>
      </c>
      <c r="C211" s="115">
        <v>214175</v>
      </c>
      <c r="D211" s="115">
        <v>9730</v>
      </c>
      <c r="E211" s="6">
        <f t="shared" si="25"/>
        <v>223905</v>
      </c>
      <c r="F211" s="123">
        <v>223905</v>
      </c>
      <c r="G211" s="116">
        <v>214175</v>
      </c>
      <c r="H211" s="116">
        <v>3663</v>
      </c>
      <c r="I211" s="5">
        <f t="shared" si="26"/>
        <v>217838</v>
      </c>
      <c r="K211" s="11">
        <v>209451.33499999999</v>
      </c>
      <c r="L211" s="11">
        <v>210507.16399999999</v>
      </c>
      <c r="M211" s="11">
        <v>211574.59599999999</v>
      </c>
      <c r="N211" s="11">
        <v>212665.527</v>
      </c>
      <c r="O211" s="11">
        <v>213767.50099999999</v>
      </c>
      <c r="P211" s="11">
        <v>214865.82</v>
      </c>
      <c r="Q211" s="119">
        <f>IFERROR(INDEX(Military!$E$9:$E$97,MATCH('Cross-border flows'!$A211,Military!$C$9:$C$97,0)),0)</f>
        <v>4310</v>
      </c>
      <c r="S211" s="124">
        <f t="shared" si="27"/>
        <v>0.94171510480265153</v>
      </c>
      <c r="T211" s="124">
        <f t="shared" si="28"/>
        <v>0.94656195888687922</v>
      </c>
      <c r="U211" s="124">
        <f t="shared" si="29"/>
        <v>0.95146207732351562</v>
      </c>
      <c r="V211" s="124">
        <f t="shared" si="30"/>
        <v>0.95647006950118896</v>
      </c>
      <c r="W211" s="124">
        <f t="shared" si="31"/>
        <v>0.96152875531358162</v>
      </c>
      <c r="X211" s="124">
        <f t="shared" si="32"/>
        <v>0.96657066260248448</v>
      </c>
    </row>
    <row r="212" spans="1:24" x14ac:dyDescent="0.2">
      <c r="A212" s="61" t="s">
        <v>5</v>
      </c>
      <c r="B212" s="61" t="s">
        <v>4</v>
      </c>
      <c r="C212" s="115">
        <v>469585</v>
      </c>
      <c r="D212" s="115">
        <v>16442</v>
      </c>
      <c r="E212" s="6">
        <f t="shared" si="25"/>
        <v>486027</v>
      </c>
      <c r="F212" s="123">
        <v>486027</v>
      </c>
      <c r="G212" s="116">
        <v>469585</v>
      </c>
      <c r="H212" s="116">
        <v>14763</v>
      </c>
      <c r="I212" s="5">
        <f t="shared" si="26"/>
        <v>484348</v>
      </c>
      <c r="K212" s="11">
        <v>484400.761</v>
      </c>
      <c r="L212" s="11">
        <v>487190.60499999998</v>
      </c>
      <c r="M212" s="11">
        <v>489981.18900000001</v>
      </c>
      <c r="N212" s="11">
        <v>492829.29200000002</v>
      </c>
      <c r="O212" s="11">
        <v>495709.603</v>
      </c>
      <c r="P212" s="11">
        <v>498687.85800000001</v>
      </c>
      <c r="Q212" s="119">
        <f>IFERROR(INDEX(Military!$E$9:$E$97,MATCH('Cross-border flows'!$A212,Military!$C$9:$C$97,0)),0)</f>
        <v>14700</v>
      </c>
      <c r="S212" s="124">
        <f t="shared" si="27"/>
        <v>0.9697588531386524</v>
      </c>
      <c r="T212" s="124">
        <f t="shared" si="28"/>
        <v>0.97551885214762935</v>
      </c>
      <c r="U212" s="124">
        <f t="shared" si="29"/>
        <v>0.9812803789837059</v>
      </c>
      <c r="V212" s="124">
        <f t="shared" si="30"/>
        <v>0.987160661342671</v>
      </c>
      <c r="W212" s="124">
        <f t="shared" si="31"/>
        <v>0.99310744134382722</v>
      </c>
      <c r="X212" s="124">
        <f t="shared" si="32"/>
        <v>0.9992564395847614</v>
      </c>
    </row>
    <row r="213" spans="1:24" x14ac:dyDescent="0.2">
      <c r="A213" s="61" t="s">
        <v>3</v>
      </c>
      <c r="B213" s="61" t="s">
        <v>2</v>
      </c>
      <c r="C213" s="115">
        <v>890793</v>
      </c>
      <c r="D213" s="115">
        <v>10949</v>
      </c>
      <c r="E213" s="6">
        <f t="shared" si="25"/>
        <v>901742</v>
      </c>
      <c r="F213" s="123">
        <v>901742</v>
      </c>
      <c r="G213" s="116">
        <v>890793</v>
      </c>
      <c r="H213" s="116">
        <v>8198</v>
      </c>
      <c r="I213" s="5">
        <f t="shared" si="26"/>
        <v>898991</v>
      </c>
      <c r="K213" s="11">
        <v>881941.15500000003</v>
      </c>
      <c r="L213" s="11">
        <v>886524.56499999994</v>
      </c>
      <c r="M213" s="11">
        <v>891039.83900000004</v>
      </c>
      <c r="N213" s="11">
        <v>895625.45799999998</v>
      </c>
      <c r="O213" s="11">
        <v>900070.93400000001</v>
      </c>
      <c r="P213" s="11">
        <v>904504.82799999998</v>
      </c>
      <c r="Q213" s="119">
        <f>IFERROR(INDEX(Military!$E$9:$E$97,MATCH('Cross-border flows'!$A213,Military!$C$9:$C$97,0)),0)</f>
        <v>10140</v>
      </c>
      <c r="S213" s="124">
        <f t="shared" si="27"/>
        <v>0.96975515327739659</v>
      </c>
      <c r="T213" s="124">
        <f t="shared" si="28"/>
        <v>0.97485354692093684</v>
      </c>
      <c r="U213" s="124">
        <f t="shared" si="29"/>
        <v>0.97987614892696373</v>
      </c>
      <c r="V213" s="124">
        <f t="shared" si="30"/>
        <v>0.98497699976974185</v>
      </c>
      <c r="W213" s="124">
        <f t="shared" si="31"/>
        <v>0.98992196139894617</v>
      </c>
      <c r="X213" s="124">
        <f t="shared" si="32"/>
        <v>0.99485403969561426</v>
      </c>
    </row>
    <row r="214" spans="1:24" x14ac:dyDescent="0.2">
      <c r="A214" s="61" t="s">
        <v>1</v>
      </c>
      <c r="B214" s="61" t="s">
        <v>0</v>
      </c>
      <c r="C214" s="115">
        <v>284894</v>
      </c>
      <c r="D214" s="115">
        <v>1825</v>
      </c>
      <c r="E214" s="6">
        <f t="shared" si="25"/>
        <v>286719</v>
      </c>
      <c r="F214" s="123">
        <v>286719</v>
      </c>
      <c r="G214" s="116">
        <v>284894</v>
      </c>
      <c r="H214" s="116">
        <v>4662</v>
      </c>
      <c r="I214" s="5">
        <f t="shared" si="26"/>
        <v>289556</v>
      </c>
      <c r="K214" s="11">
        <v>276167.75900000002</v>
      </c>
      <c r="L214" s="11">
        <v>277384.97499999998</v>
      </c>
      <c r="M214" s="11">
        <v>278623.52799999999</v>
      </c>
      <c r="N214" s="11">
        <v>279926.26299999998</v>
      </c>
      <c r="O214" s="11">
        <v>281274.00199999998</v>
      </c>
      <c r="P214" s="11">
        <v>282684.739</v>
      </c>
      <c r="Q214" s="119">
        <f>IFERROR(INDEX(Military!$E$9:$E$97,MATCH('Cross-border flows'!$A214,Military!$C$9:$C$97,0)),0)</f>
        <v>0</v>
      </c>
      <c r="S214" s="124">
        <f t="shared" si="27"/>
        <v>0.95376286107005215</v>
      </c>
      <c r="T214" s="124">
        <f t="shared" si="28"/>
        <v>0.95796659368136039</v>
      </c>
      <c r="U214" s="124">
        <f t="shared" si="29"/>
        <v>0.96224401497465084</v>
      </c>
      <c r="V214" s="124">
        <f t="shared" si="30"/>
        <v>0.96674309287322646</v>
      </c>
      <c r="W214" s="124">
        <f t="shared" si="31"/>
        <v>0.97139759493845745</v>
      </c>
      <c r="X214" s="124">
        <f t="shared" si="32"/>
        <v>0.97626966458992392</v>
      </c>
    </row>
    <row r="215" spans="1:24" x14ac:dyDescent="0.2">
      <c r="A215" s="125"/>
      <c r="B215" s="125"/>
      <c r="C215" s="125"/>
      <c r="D215" s="125"/>
      <c r="E215" s="4"/>
      <c r="F215" s="125"/>
      <c r="G215" s="125"/>
      <c r="H215" s="125"/>
      <c r="I215" s="4"/>
      <c r="K215" s="119"/>
      <c r="L215" s="119"/>
      <c r="M215" s="119"/>
      <c r="N215" s="119"/>
      <c r="O215" s="119"/>
      <c r="P215" s="119"/>
    </row>
    <row r="216" spans="1:24" x14ac:dyDescent="0.2">
      <c r="A216" s="125"/>
      <c r="B216" s="125"/>
      <c r="C216" s="123">
        <f t="shared" ref="C216:I216" si="33">SUM(C6:C214)</f>
        <v>53870016</v>
      </c>
      <c r="D216" s="123">
        <f t="shared" si="33"/>
        <v>3459163</v>
      </c>
      <c r="E216" s="3">
        <f t="shared" si="33"/>
        <v>57329179</v>
      </c>
      <c r="F216" s="123">
        <f>SUM(F6:F214)</f>
        <v>57329179</v>
      </c>
      <c r="G216" s="123">
        <f t="shared" si="33"/>
        <v>53870016</v>
      </c>
      <c r="H216" s="123">
        <f t="shared" si="33"/>
        <v>3450201</v>
      </c>
      <c r="I216" s="3">
        <f t="shared" si="33"/>
        <v>57320217</v>
      </c>
      <c r="K216" s="11">
        <f t="shared" ref="K216:Q216" si="34">SUM(K6:K214)</f>
        <v>54613414.945000015</v>
      </c>
      <c r="L216" s="11">
        <f t="shared" si="34"/>
        <v>55019791.539000005</v>
      </c>
      <c r="M216" s="11">
        <f t="shared" si="34"/>
        <v>55414468.520999998</v>
      </c>
      <c r="N216" s="11">
        <f t="shared" si="34"/>
        <v>55811750.748999998</v>
      </c>
      <c r="O216" s="11">
        <f t="shared" si="34"/>
        <v>56198273.802999988</v>
      </c>
      <c r="P216" s="11">
        <f t="shared" si="34"/>
        <v>56582075.970000014</v>
      </c>
      <c r="Q216" s="119">
        <f t="shared" si="34"/>
        <v>135810</v>
      </c>
      <c r="S216" s="124">
        <f t="shared" ref="S216" si="35">(K216-$Q216)/$I216</f>
        <v>0.95040821190540881</v>
      </c>
      <c r="T216" s="124">
        <f t="shared" ref="T216" si="36">(L216-$Q216)/$I216</f>
        <v>0.95749779766186172</v>
      </c>
      <c r="U216" s="124">
        <f t="shared" ref="U216" si="37">(M216-$Q216)/$I216</f>
        <v>0.96438327372347521</v>
      </c>
      <c r="V216" s="124">
        <f t="shared" ref="V216" si="38">(N216-$Q216)/$I216</f>
        <v>0.97131420052021089</v>
      </c>
      <c r="W216" s="124">
        <f t="shared" ref="W216" si="39">(O216-$Q216)/$I216</f>
        <v>0.97805742436390264</v>
      </c>
      <c r="X216" s="124">
        <f t="shared" ref="X216" si="40">(P216-$Q216)/$I216</f>
        <v>0.98475318001674716</v>
      </c>
    </row>
    <row r="217" spans="1:24" x14ac:dyDescent="0.2">
      <c r="K217" s="11"/>
      <c r="L217" s="11"/>
      <c r="M217" s="11"/>
      <c r="N217" s="11"/>
      <c r="O217" s="11"/>
      <c r="P217" s="11"/>
    </row>
    <row r="218" spans="1:24" x14ac:dyDescent="0.2">
      <c r="K218" s="11"/>
      <c r="L218" s="11"/>
      <c r="M218" s="11"/>
      <c r="N218" s="11"/>
      <c r="O218" s="11"/>
      <c r="P218" s="11"/>
      <c r="Q218" s="34"/>
      <c r="S218" s="126"/>
      <c r="T218" s="126"/>
      <c r="U218" s="126"/>
      <c r="V218" s="126"/>
      <c r="W218" s="126"/>
      <c r="X218" s="126"/>
    </row>
    <row r="219" spans="1:24" x14ac:dyDescent="0.2">
      <c r="S219" s="126"/>
      <c r="T219" s="126"/>
      <c r="U219" s="126"/>
      <c r="V219" s="126"/>
      <c r="W219" s="126"/>
      <c r="X219" s="126"/>
    </row>
  </sheetData>
  <mergeCells count="8">
    <mergeCell ref="C1:I1"/>
    <mergeCell ref="C2:C4"/>
    <mergeCell ref="D2:D4"/>
    <mergeCell ref="E2:E4"/>
    <mergeCell ref="F2:F4"/>
    <mergeCell ref="G2:G4"/>
    <mergeCell ref="H2:H4"/>
    <mergeCell ref="I2:I4"/>
  </mergeCells>
  <pageMargins left="0.23622047244094491" right="0.23622047244094491" top="0.23622047244094491" bottom="0.47244094488188981" header="0.31496062992125984" footer="0.19685039370078741"/>
  <pageSetup paperSize="9" scale="62" fitToHeight="10" orientation="landscape" r:id="rId1"/>
  <headerFooter scaleWithDoc="0">
    <oddFooter>&amp;L&amp;F&amp;C&amp;A&amp;RPage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L218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RowHeight="12.75" x14ac:dyDescent="0.2"/>
  <cols>
    <col min="1" max="1" width="5.5703125" style="84" customWidth="1"/>
    <col min="2" max="2" width="41.7109375" style="84" bestFit="1" customWidth="1"/>
    <col min="3" max="8" width="6.140625" style="68" bestFit="1" customWidth="1"/>
    <col min="9" max="9" width="4" style="68" customWidth="1"/>
    <col min="10" max="10" width="17.7109375" style="68" customWidth="1"/>
    <col min="11" max="73" width="8.42578125" style="68" bestFit="1" customWidth="1"/>
    <col min="74" max="74" width="7.28515625" style="68" bestFit="1" customWidth="1"/>
    <col min="75" max="75" width="8.42578125" style="68" bestFit="1" customWidth="1"/>
    <col min="76" max="76" width="7.28515625" style="68" bestFit="1" customWidth="1"/>
    <col min="77" max="86" width="8.42578125" style="68" bestFit="1" customWidth="1"/>
    <col min="87" max="87" width="7.28515625" style="68" bestFit="1" customWidth="1"/>
    <col min="88" max="174" width="8.42578125" style="68" bestFit="1" customWidth="1"/>
    <col min="175" max="175" width="7.28515625" style="68" bestFit="1" customWidth="1"/>
    <col min="176" max="219" width="8.42578125" style="68" bestFit="1" customWidth="1"/>
    <col min="220" max="220" width="7.28515625" style="68" bestFit="1" customWidth="1"/>
    <col min="221" max="16384" width="9.140625" style="68"/>
  </cols>
  <sheetData>
    <row r="1" spans="1:220" x14ac:dyDescent="0.2">
      <c r="A1" s="7" t="s">
        <v>828</v>
      </c>
      <c r="J1" s="114" t="s">
        <v>817</v>
      </c>
      <c r="K1" s="21">
        <f>SUM(K8:K217)</f>
        <v>107294</v>
      </c>
      <c r="L1" s="21">
        <f t="shared" ref="L1:O1" si="0">SUM(L8:L217)</f>
        <v>289662</v>
      </c>
      <c r="M1" s="21">
        <f t="shared" si="0"/>
        <v>251381</v>
      </c>
      <c r="N1" s="21">
        <f t="shared" si="0"/>
        <v>294452</v>
      </c>
      <c r="O1" s="21">
        <f t="shared" si="0"/>
        <v>322584</v>
      </c>
      <c r="P1" s="21">
        <f t="shared" ref="P1:CA1" si="1">SUM(P8:P217)</f>
        <v>293480</v>
      </c>
      <c r="Q1" s="21">
        <f t="shared" si="1"/>
        <v>155246</v>
      </c>
      <c r="R1" s="21">
        <f t="shared" si="1"/>
        <v>284014</v>
      </c>
      <c r="S1" s="21">
        <f t="shared" si="1"/>
        <v>171279</v>
      </c>
      <c r="T1" s="21">
        <f t="shared" si="1"/>
        <v>171870</v>
      </c>
      <c r="U1" s="21">
        <f t="shared" si="1"/>
        <v>301527</v>
      </c>
      <c r="V1" s="21">
        <f t="shared" si="1"/>
        <v>199627</v>
      </c>
      <c r="W1" s="21">
        <f t="shared" si="1"/>
        <v>224639</v>
      </c>
      <c r="X1" s="21">
        <f t="shared" si="1"/>
        <v>179028</v>
      </c>
      <c r="Y1" s="21">
        <f t="shared" si="1"/>
        <v>247842</v>
      </c>
      <c r="Z1" s="21">
        <f t="shared" si="1"/>
        <v>374285</v>
      </c>
      <c r="AA1" s="21">
        <f t="shared" si="1"/>
        <v>206113</v>
      </c>
      <c r="AB1" s="21">
        <f t="shared" si="1"/>
        <v>227267</v>
      </c>
      <c r="AC1" s="21">
        <f t="shared" si="1"/>
        <v>210887</v>
      </c>
      <c r="AD1" s="21">
        <f t="shared" si="1"/>
        <v>129967</v>
      </c>
      <c r="AE1" s="21">
        <f t="shared" si="1"/>
        <v>260095</v>
      </c>
      <c r="AF1" s="21">
        <f t="shared" si="1"/>
        <v>521742</v>
      </c>
      <c r="AG1" s="21">
        <f t="shared" si="1"/>
        <v>162348</v>
      </c>
      <c r="AH1" s="21">
        <f t="shared" si="1"/>
        <v>157839</v>
      </c>
      <c r="AI1" s="21">
        <f t="shared" si="1"/>
        <v>203332</v>
      </c>
      <c r="AJ1" s="21">
        <f t="shared" si="1"/>
        <v>171807</v>
      </c>
      <c r="AK1" s="21">
        <f t="shared" si="1"/>
        <v>180085</v>
      </c>
      <c r="AL1" s="21">
        <f t="shared" si="1"/>
        <v>154839</v>
      </c>
      <c r="AM1" s="21">
        <f t="shared" si="1"/>
        <v>123867</v>
      </c>
      <c r="AN1" s="21">
        <f t="shared" si="1"/>
        <v>306139</v>
      </c>
      <c r="AO1" s="21">
        <f t="shared" si="1"/>
        <v>195389</v>
      </c>
      <c r="AP1" s="21">
        <f t="shared" si="1"/>
        <v>243828</v>
      </c>
      <c r="AQ1" s="21">
        <f t="shared" si="1"/>
        <v>238923</v>
      </c>
      <c r="AR1" s="21">
        <f t="shared" si="1"/>
        <v>103736</v>
      </c>
      <c r="AS1" s="21">
        <f t="shared" si="1"/>
        <v>214461</v>
      </c>
      <c r="AT1" s="21">
        <f t="shared" si="1"/>
        <v>259350</v>
      </c>
      <c r="AU1" s="21">
        <f t="shared" si="1"/>
        <v>111898</v>
      </c>
      <c r="AV1" s="21">
        <f t="shared" si="1"/>
        <v>323510</v>
      </c>
      <c r="AW1" s="21">
        <f t="shared" si="1"/>
        <v>150884</v>
      </c>
      <c r="AX1" s="21">
        <f t="shared" si="1"/>
        <v>158110</v>
      </c>
      <c r="AY1" s="21">
        <f t="shared" si="1"/>
        <v>255560</v>
      </c>
      <c r="AZ1" s="21">
        <f t="shared" si="1"/>
        <v>114233</v>
      </c>
      <c r="BA1" s="21">
        <f t="shared" si="1"/>
        <v>339465</v>
      </c>
      <c r="BB1" s="21">
        <f t="shared" si="1"/>
        <v>217989</v>
      </c>
      <c r="BC1" s="21">
        <f t="shared" si="1"/>
        <v>211789</v>
      </c>
      <c r="BD1" s="21">
        <f t="shared" si="1"/>
        <v>122932</v>
      </c>
      <c r="BE1" s="21">
        <f t="shared" si="1"/>
        <v>314009</v>
      </c>
      <c r="BF1" s="21">
        <f t="shared" si="1"/>
        <v>301429</v>
      </c>
      <c r="BG1" s="21">
        <f t="shared" si="1"/>
        <v>244668</v>
      </c>
      <c r="BH1" s="21">
        <f t="shared" si="1"/>
        <v>366765</v>
      </c>
      <c r="BI1" s="21">
        <f t="shared" si="1"/>
        <v>143538</v>
      </c>
      <c r="BJ1" s="21">
        <f t="shared" si="1"/>
        <v>161932</v>
      </c>
      <c r="BK1" s="21">
        <f t="shared" si="1"/>
        <v>291334</v>
      </c>
      <c r="BL1" s="21">
        <f t="shared" si="1"/>
        <v>272807</v>
      </c>
      <c r="BM1" s="21">
        <f t="shared" si="1"/>
        <v>168957</v>
      </c>
      <c r="BN1" s="21">
        <f t="shared" si="1"/>
        <v>190047</v>
      </c>
      <c r="BO1" s="21">
        <f t="shared" si="1"/>
        <v>171625</v>
      </c>
      <c r="BP1" s="21">
        <f t="shared" si="1"/>
        <v>259239</v>
      </c>
      <c r="BQ1" s="21">
        <f t="shared" si="1"/>
        <v>118999</v>
      </c>
      <c r="BR1" s="21">
        <f t="shared" si="1"/>
        <v>584915</v>
      </c>
      <c r="BS1" s="21">
        <f t="shared" si="1"/>
        <v>352219</v>
      </c>
      <c r="BT1" s="21">
        <f t="shared" si="1"/>
        <v>363279</v>
      </c>
      <c r="BU1" s="21">
        <f t="shared" si="1"/>
        <v>245701</v>
      </c>
      <c r="BV1" s="21">
        <f t="shared" si="1"/>
        <v>74624</v>
      </c>
      <c r="BW1" s="21">
        <f t="shared" si="1"/>
        <v>324248</v>
      </c>
      <c r="BX1" s="21">
        <f t="shared" si="1"/>
        <v>97368</v>
      </c>
      <c r="BY1" s="21">
        <f t="shared" si="1"/>
        <v>102517</v>
      </c>
      <c r="BZ1" s="21">
        <f t="shared" si="1"/>
        <v>385874</v>
      </c>
      <c r="CA1" s="21">
        <f t="shared" si="1"/>
        <v>234169</v>
      </c>
      <c r="CB1" s="21">
        <f t="shared" ref="CB1:EM1" si="2">SUM(CB8:CB217)</f>
        <v>189408</v>
      </c>
      <c r="CC1" s="21">
        <f t="shared" si="2"/>
        <v>282694</v>
      </c>
      <c r="CD1" s="21">
        <f t="shared" si="2"/>
        <v>660354</v>
      </c>
      <c r="CE1" s="21">
        <f t="shared" si="2"/>
        <v>131111</v>
      </c>
      <c r="CF1" s="21">
        <f t="shared" si="2"/>
        <v>291242</v>
      </c>
      <c r="CG1" s="21">
        <f t="shared" si="2"/>
        <v>355500</v>
      </c>
      <c r="CH1" s="21">
        <f t="shared" si="2"/>
        <v>150140</v>
      </c>
      <c r="CI1" s="21">
        <f t="shared" si="2"/>
        <v>94650</v>
      </c>
      <c r="CJ1" s="21">
        <f t="shared" si="2"/>
        <v>124077</v>
      </c>
      <c r="CK1" s="21">
        <f t="shared" si="2"/>
        <v>132149</v>
      </c>
      <c r="CL1" s="21">
        <f t="shared" si="2"/>
        <v>543780</v>
      </c>
      <c r="CM1" s="21">
        <f t="shared" si="2"/>
        <v>378317</v>
      </c>
      <c r="CN1" s="21">
        <f t="shared" si="2"/>
        <v>293154</v>
      </c>
      <c r="CO1" s="21">
        <f t="shared" si="2"/>
        <v>131843</v>
      </c>
      <c r="CP1" s="21">
        <f t="shared" si="2"/>
        <v>486924</v>
      </c>
      <c r="CQ1" s="21">
        <f t="shared" si="2"/>
        <v>315497</v>
      </c>
      <c r="CR1" s="21">
        <f t="shared" si="2"/>
        <v>138194</v>
      </c>
      <c r="CS1" s="21">
        <f t="shared" si="2"/>
        <v>184357</v>
      </c>
      <c r="CT1" s="21">
        <f t="shared" si="2"/>
        <v>216333</v>
      </c>
      <c r="CU1" s="21">
        <f t="shared" si="2"/>
        <v>186352</v>
      </c>
      <c r="CV1" s="21">
        <f t="shared" si="2"/>
        <v>174307</v>
      </c>
      <c r="CW1" s="21">
        <f t="shared" si="2"/>
        <v>562666</v>
      </c>
      <c r="CX1" s="21">
        <f t="shared" si="2"/>
        <v>303825</v>
      </c>
      <c r="CY1" s="21">
        <f t="shared" si="2"/>
        <v>243114</v>
      </c>
      <c r="CZ1" s="21">
        <f t="shared" si="2"/>
        <v>216608</v>
      </c>
      <c r="DA1" s="21">
        <f t="shared" si="2"/>
        <v>277124</v>
      </c>
      <c r="DB1" s="21">
        <f t="shared" si="2"/>
        <v>301038</v>
      </c>
      <c r="DC1" s="21">
        <f t="shared" si="2"/>
        <v>146576</v>
      </c>
      <c r="DD1" s="21">
        <f t="shared" si="2"/>
        <v>284937</v>
      </c>
      <c r="DE1" s="21">
        <f t="shared" si="2"/>
        <v>178869</v>
      </c>
      <c r="DF1" s="21">
        <f t="shared" si="2"/>
        <v>278179</v>
      </c>
      <c r="DG1" s="21">
        <f t="shared" si="2"/>
        <v>267959</v>
      </c>
      <c r="DH1" s="21">
        <f t="shared" si="2"/>
        <v>114187</v>
      </c>
      <c r="DI1" s="21">
        <f t="shared" si="2"/>
        <v>463067</v>
      </c>
      <c r="DJ1" s="21">
        <f t="shared" si="2"/>
        <v>922859</v>
      </c>
      <c r="DK1" s="21">
        <f t="shared" si="2"/>
        <v>586080</v>
      </c>
      <c r="DL1" s="21">
        <f t="shared" si="2"/>
        <v>399595</v>
      </c>
      <c r="DM1" s="21">
        <f t="shared" si="2"/>
        <v>236501</v>
      </c>
      <c r="DN1" s="21">
        <f t="shared" si="2"/>
        <v>631450</v>
      </c>
      <c r="DO1" s="21">
        <f t="shared" si="2"/>
        <v>226918</v>
      </c>
      <c r="DP1" s="21">
        <f t="shared" si="2"/>
        <v>382996</v>
      </c>
      <c r="DQ1" s="21">
        <f t="shared" si="2"/>
        <v>338704</v>
      </c>
      <c r="DR1" s="21">
        <f t="shared" si="2"/>
        <v>171275</v>
      </c>
      <c r="DS1" s="21">
        <f t="shared" si="2"/>
        <v>215787</v>
      </c>
      <c r="DT1" s="21">
        <f t="shared" si="2"/>
        <v>233578</v>
      </c>
      <c r="DU1" s="21">
        <f t="shared" si="2"/>
        <v>170549</v>
      </c>
      <c r="DV1" s="21">
        <f t="shared" si="2"/>
        <v>303071</v>
      </c>
      <c r="DW1" s="21">
        <f t="shared" si="2"/>
        <v>171846</v>
      </c>
      <c r="DX1" s="21">
        <f t="shared" si="2"/>
        <v>245372</v>
      </c>
      <c r="DY1" s="21">
        <f t="shared" si="2"/>
        <v>213963</v>
      </c>
      <c r="DZ1" s="21">
        <f t="shared" si="2"/>
        <v>401016</v>
      </c>
      <c r="EA1" s="21">
        <f t="shared" si="2"/>
        <v>234355</v>
      </c>
      <c r="EB1" s="21">
        <f t="shared" si="2"/>
        <v>369744</v>
      </c>
      <c r="EC1" s="21">
        <f t="shared" si="2"/>
        <v>340091</v>
      </c>
      <c r="ED1" s="21">
        <f t="shared" si="2"/>
        <v>260149</v>
      </c>
      <c r="EE1" s="21">
        <f t="shared" si="2"/>
        <v>297847</v>
      </c>
      <c r="EF1" s="21">
        <f t="shared" si="2"/>
        <v>399966</v>
      </c>
      <c r="EG1" s="21">
        <f t="shared" si="2"/>
        <v>426144</v>
      </c>
      <c r="EH1" s="21">
        <f t="shared" si="2"/>
        <v>324249</v>
      </c>
      <c r="EI1" s="21">
        <f t="shared" si="2"/>
        <v>305682</v>
      </c>
      <c r="EJ1" s="21">
        <f t="shared" si="2"/>
        <v>285790</v>
      </c>
      <c r="EK1" s="21">
        <f t="shared" si="2"/>
        <v>209849</v>
      </c>
      <c r="EL1" s="21">
        <f t="shared" si="2"/>
        <v>301740</v>
      </c>
      <c r="EM1" s="21">
        <f t="shared" si="2"/>
        <v>259329</v>
      </c>
      <c r="EN1" s="21">
        <f t="shared" ref="EN1:GY1" si="3">SUM(EN8:EN217)</f>
        <v>266586</v>
      </c>
      <c r="EO1" s="21">
        <f t="shared" si="3"/>
        <v>304533</v>
      </c>
      <c r="EP1" s="21">
        <f t="shared" si="3"/>
        <v>234315</v>
      </c>
      <c r="EQ1" s="21">
        <f t="shared" si="3"/>
        <v>202572</v>
      </c>
      <c r="ER1" s="21">
        <f t="shared" si="3"/>
        <v>383939</v>
      </c>
      <c r="ES1" s="21">
        <f t="shared" si="3"/>
        <v>312801</v>
      </c>
      <c r="ET1" s="21">
        <f t="shared" si="3"/>
        <v>371376</v>
      </c>
      <c r="EU1" s="21">
        <f t="shared" si="3"/>
        <v>300870</v>
      </c>
      <c r="EV1" s="21">
        <f t="shared" si="3"/>
        <v>209786</v>
      </c>
      <c r="EW1" s="21">
        <f t="shared" si="3"/>
        <v>312242</v>
      </c>
      <c r="EX1" s="21">
        <f t="shared" si="3"/>
        <v>220663</v>
      </c>
      <c r="EY1" s="21">
        <f t="shared" si="3"/>
        <v>190439</v>
      </c>
      <c r="EZ1" s="21">
        <f t="shared" si="3"/>
        <v>294757</v>
      </c>
      <c r="FA1" s="21">
        <f t="shared" si="3"/>
        <v>297733</v>
      </c>
      <c r="FB1" s="21">
        <f t="shared" si="3"/>
        <v>383066</v>
      </c>
      <c r="FC1" s="21">
        <f t="shared" si="3"/>
        <v>244224</v>
      </c>
      <c r="FD1" s="21">
        <f t="shared" si="3"/>
        <v>210572</v>
      </c>
      <c r="FE1" s="21">
        <f t="shared" si="3"/>
        <v>127761</v>
      </c>
      <c r="FF1" s="21">
        <f t="shared" si="3"/>
        <v>310410</v>
      </c>
      <c r="FG1" s="21">
        <f t="shared" si="3"/>
        <v>217391</v>
      </c>
      <c r="FH1" s="21">
        <f t="shared" si="3"/>
        <v>192396</v>
      </c>
      <c r="FI1" s="21">
        <f t="shared" si="3"/>
        <v>503922</v>
      </c>
      <c r="FJ1" s="21">
        <f t="shared" si="3"/>
        <v>129088</v>
      </c>
      <c r="FK1" s="21">
        <f t="shared" si="3"/>
        <v>259013</v>
      </c>
      <c r="FL1" s="21">
        <f t="shared" si="3"/>
        <v>179262</v>
      </c>
      <c r="FM1" s="21">
        <f t="shared" si="3"/>
        <v>220564</v>
      </c>
      <c r="FN1" s="21">
        <f t="shared" si="3"/>
        <v>186117</v>
      </c>
      <c r="FO1" s="21">
        <f t="shared" si="3"/>
        <v>294094</v>
      </c>
      <c r="FP1" s="21">
        <f t="shared" si="3"/>
        <v>234157</v>
      </c>
      <c r="FQ1" s="21">
        <f t="shared" si="3"/>
        <v>365248</v>
      </c>
      <c r="FR1" s="21">
        <f t="shared" si="3"/>
        <v>200358</v>
      </c>
      <c r="FS1" s="21">
        <f t="shared" si="3"/>
        <v>94760</v>
      </c>
      <c r="FT1" s="21">
        <f t="shared" si="3"/>
        <v>109237</v>
      </c>
      <c r="FU1" s="21">
        <f t="shared" si="3"/>
        <v>143694</v>
      </c>
      <c r="FV1" s="21">
        <f t="shared" si="3"/>
        <v>140018</v>
      </c>
      <c r="FW1" s="21">
        <f t="shared" si="3"/>
        <v>337703</v>
      </c>
      <c r="FX1" s="21">
        <f t="shared" si="3"/>
        <v>221519</v>
      </c>
      <c r="FY1" s="21">
        <f t="shared" si="3"/>
        <v>202953</v>
      </c>
      <c r="FZ1" s="21">
        <f t="shared" si="3"/>
        <v>142583</v>
      </c>
      <c r="GA1" s="21">
        <f t="shared" si="3"/>
        <v>117329</v>
      </c>
      <c r="GB1" s="21">
        <f t="shared" si="3"/>
        <v>109344</v>
      </c>
      <c r="GC1" s="21">
        <f t="shared" si="3"/>
        <v>716193</v>
      </c>
      <c r="GD1" s="21">
        <f t="shared" si="3"/>
        <v>221516</v>
      </c>
      <c r="GE1" s="21">
        <f t="shared" si="3"/>
        <v>151802</v>
      </c>
      <c r="GF1" s="21">
        <f t="shared" si="3"/>
        <v>212117</v>
      </c>
      <c r="GG1" s="21">
        <f t="shared" si="3"/>
        <v>137978</v>
      </c>
      <c r="GH1" s="21">
        <f t="shared" si="3"/>
        <v>274462</v>
      </c>
      <c r="GI1" s="21">
        <f t="shared" si="3"/>
        <v>207438</v>
      </c>
      <c r="GJ1" s="21">
        <f t="shared" si="3"/>
        <v>551904</v>
      </c>
      <c r="GK1" s="21">
        <f t="shared" si="3"/>
        <v>152038</v>
      </c>
      <c r="GL1" s="21">
        <f t="shared" si="3"/>
        <v>159629</v>
      </c>
      <c r="GM1" s="21">
        <f t="shared" si="3"/>
        <v>203420</v>
      </c>
      <c r="GN1" s="21">
        <f t="shared" si="3"/>
        <v>488623</v>
      </c>
      <c r="GO1" s="21">
        <f t="shared" si="3"/>
        <v>786839</v>
      </c>
      <c r="GP1" s="21">
        <f t="shared" si="3"/>
        <v>635360</v>
      </c>
      <c r="GQ1" s="21">
        <f t="shared" si="3"/>
        <v>560593</v>
      </c>
      <c r="GR1" s="21">
        <f t="shared" si="3"/>
        <v>215640</v>
      </c>
      <c r="GS1" s="21">
        <f t="shared" si="3"/>
        <v>561493</v>
      </c>
      <c r="GT1" s="21">
        <f t="shared" si="3"/>
        <v>263959</v>
      </c>
      <c r="GU1" s="21">
        <f t="shared" si="3"/>
        <v>231121</v>
      </c>
      <c r="GV1" s="21">
        <f t="shared" si="3"/>
        <v>334489</v>
      </c>
      <c r="GW1" s="21">
        <f t="shared" si="3"/>
        <v>717255</v>
      </c>
      <c r="GX1" s="21">
        <f t="shared" si="3"/>
        <v>509214</v>
      </c>
      <c r="GY1" s="21">
        <f t="shared" si="3"/>
        <v>506479</v>
      </c>
      <c r="GZ1" s="21">
        <f t="shared" ref="GZ1:HL1" si="4">SUM(GZ8:GZ217)</f>
        <v>216748</v>
      </c>
      <c r="HA1" s="21">
        <f t="shared" si="4"/>
        <v>163194</v>
      </c>
      <c r="HB1" s="21">
        <f t="shared" si="4"/>
        <v>273360</v>
      </c>
      <c r="HC1" s="21">
        <f t="shared" si="4"/>
        <v>183087</v>
      </c>
      <c r="HD1" s="21">
        <f t="shared" si="4"/>
        <v>185302</v>
      </c>
      <c r="HE1" s="21">
        <f t="shared" si="4"/>
        <v>302858</v>
      </c>
      <c r="HF1" s="21">
        <f t="shared" si="4"/>
        <v>476577</v>
      </c>
      <c r="HG1" s="21">
        <f t="shared" si="4"/>
        <v>168819</v>
      </c>
      <c r="HH1" s="21">
        <f t="shared" si="4"/>
        <v>223905</v>
      </c>
      <c r="HI1" s="21">
        <f t="shared" si="4"/>
        <v>486027</v>
      </c>
      <c r="HJ1" s="21">
        <f t="shared" si="4"/>
        <v>901742</v>
      </c>
      <c r="HK1" s="21">
        <f t="shared" si="4"/>
        <v>286719</v>
      </c>
      <c r="HL1" s="21">
        <f t="shared" si="4"/>
        <v>22226</v>
      </c>
    </row>
    <row r="2" spans="1:220" x14ac:dyDescent="0.2">
      <c r="A2" s="8" t="s">
        <v>845</v>
      </c>
      <c r="J2" s="100" t="s">
        <v>818</v>
      </c>
      <c r="K2" s="90">
        <f>SUMPRODUCT($D$8:$D$217,K$8:K$217)</f>
        <v>103763.79613234587</v>
      </c>
      <c r="L2" s="90">
        <f t="shared" ref="L2:BW2" si="5">SUMPRODUCT($D$8:$D$217,L$8:L$217)</f>
        <v>283909.97051029373</v>
      </c>
      <c r="M2" s="90">
        <f t="shared" si="5"/>
        <v>246192.49519624744</v>
      </c>
      <c r="N2" s="90">
        <f t="shared" si="5"/>
        <v>288838.0372876288</v>
      </c>
      <c r="O2" s="90">
        <f t="shared" si="5"/>
        <v>318727.99180381611</v>
      </c>
      <c r="P2" s="90">
        <f t="shared" si="5"/>
        <v>274184.71881242201</v>
      </c>
      <c r="Q2" s="90">
        <f t="shared" si="5"/>
        <v>149710.82039872807</v>
      </c>
      <c r="R2" s="90">
        <f t="shared" si="5"/>
        <v>270386.4119496941</v>
      </c>
      <c r="S2" s="90">
        <f t="shared" si="5"/>
        <v>160275.87967011836</v>
      </c>
      <c r="T2" s="90">
        <f t="shared" si="5"/>
        <v>159421.40652148225</v>
      </c>
      <c r="U2" s="90">
        <f t="shared" si="5"/>
        <v>286287.08834101359</v>
      </c>
      <c r="V2" s="90">
        <f t="shared" si="5"/>
        <v>189822.79621178261</v>
      </c>
      <c r="W2" s="90">
        <f t="shared" si="5"/>
        <v>202497.89466088774</v>
      </c>
      <c r="X2" s="90">
        <f t="shared" si="5"/>
        <v>176008.08684602048</v>
      </c>
      <c r="Y2" s="90">
        <f t="shared" si="5"/>
        <v>233523.61476243654</v>
      </c>
      <c r="Z2" s="90">
        <f t="shared" si="5"/>
        <v>355642.59636004973</v>
      </c>
      <c r="AA2" s="90">
        <f t="shared" si="5"/>
        <v>198284.38980352049</v>
      </c>
      <c r="AB2" s="90">
        <f t="shared" si="5"/>
        <v>213700.49807388941</v>
      </c>
      <c r="AC2" s="90">
        <f t="shared" si="5"/>
        <v>199332.1383724084</v>
      </c>
      <c r="AD2" s="90">
        <f t="shared" si="5"/>
        <v>124494.76724167724</v>
      </c>
      <c r="AE2" s="90">
        <f t="shared" si="5"/>
        <v>250121.84668086315</v>
      </c>
      <c r="AF2" s="90">
        <f t="shared" si="5"/>
        <v>511013.8280827225</v>
      </c>
      <c r="AG2" s="90">
        <f t="shared" si="5"/>
        <v>149132.07835199381</v>
      </c>
      <c r="AH2" s="90">
        <f t="shared" si="5"/>
        <v>154518.72901668536</v>
      </c>
      <c r="AI2" s="90">
        <f t="shared" si="5"/>
        <v>186785.90482469919</v>
      </c>
      <c r="AJ2" s="90">
        <f t="shared" si="5"/>
        <v>165465.12478153798</v>
      </c>
      <c r="AK2" s="90">
        <f t="shared" si="5"/>
        <v>173192.3040918117</v>
      </c>
      <c r="AL2" s="90">
        <f t="shared" si="5"/>
        <v>147686.64977369868</v>
      </c>
      <c r="AM2" s="90">
        <f t="shared" si="5"/>
        <v>118631.47922274645</v>
      </c>
      <c r="AN2" s="90">
        <f t="shared" si="5"/>
        <v>292264.05920248717</v>
      </c>
      <c r="AO2" s="90">
        <f t="shared" si="5"/>
        <v>189150.12878358152</v>
      </c>
      <c r="AP2" s="90">
        <f t="shared" si="5"/>
        <v>233919.6318179919</v>
      </c>
      <c r="AQ2" s="90">
        <f t="shared" si="5"/>
        <v>229100.91116980786</v>
      </c>
      <c r="AR2" s="90">
        <f t="shared" si="5"/>
        <v>98881.438126046458</v>
      </c>
      <c r="AS2" s="90">
        <f t="shared" si="5"/>
        <v>207941.28105204232</v>
      </c>
      <c r="AT2" s="90">
        <f t="shared" si="5"/>
        <v>235921.76340154922</v>
      </c>
      <c r="AU2" s="90">
        <f t="shared" si="5"/>
        <v>107395.27611331106</v>
      </c>
      <c r="AV2" s="90">
        <f t="shared" si="5"/>
        <v>321220.76630214078</v>
      </c>
      <c r="AW2" s="90">
        <f t="shared" si="5"/>
        <v>145007.25531777408</v>
      </c>
      <c r="AX2" s="90">
        <f t="shared" si="5"/>
        <v>153859.51725586614</v>
      </c>
      <c r="AY2" s="90">
        <f t="shared" si="5"/>
        <v>248894.8851838437</v>
      </c>
      <c r="AZ2" s="90">
        <f t="shared" si="5"/>
        <v>111118.0334794403</v>
      </c>
      <c r="BA2" s="90">
        <f t="shared" si="5"/>
        <v>321594.17700019688</v>
      </c>
      <c r="BB2" s="90">
        <f t="shared" si="5"/>
        <v>210850.23782050799</v>
      </c>
      <c r="BC2" s="90">
        <f t="shared" si="5"/>
        <v>197586.40510234839</v>
      </c>
      <c r="BD2" s="90">
        <f t="shared" si="5"/>
        <v>112261.86699858255</v>
      </c>
      <c r="BE2" s="90">
        <f t="shared" si="5"/>
        <v>308428.09692635416</v>
      </c>
      <c r="BF2" s="90">
        <f t="shared" si="5"/>
        <v>298432.67155980034</v>
      </c>
      <c r="BG2" s="90">
        <f t="shared" si="5"/>
        <v>239941.90219293546</v>
      </c>
      <c r="BH2" s="90">
        <f t="shared" si="5"/>
        <v>344055.73615945911</v>
      </c>
      <c r="BI2" s="90">
        <f t="shared" si="5"/>
        <v>140753.28032815867</v>
      </c>
      <c r="BJ2" s="90">
        <f t="shared" si="5"/>
        <v>153590.05836660136</v>
      </c>
      <c r="BK2" s="90">
        <f t="shared" si="5"/>
        <v>282753.5419933722</v>
      </c>
      <c r="BL2" s="90">
        <f t="shared" si="5"/>
        <v>248032.18877899391</v>
      </c>
      <c r="BM2" s="90">
        <f t="shared" si="5"/>
        <v>164704.04414099103</v>
      </c>
      <c r="BN2" s="90">
        <f t="shared" si="5"/>
        <v>187502.62844822326</v>
      </c>
      <c r="BO2" s="90">
        <f t="shared" si="5"/>
        <v>170687.48215491956</v>
      </c>
      <c r="BP2" s="90">
        <f t="shared" si="5"/>
        <v>250123.39173986067</v>
      </c>
      <c r="BQ2" s="90">
        <f t="shared" si="5"/>
        <v>113561.48361176903</v>
      </c>
      <c r="BR2" s="90">
        <f t="shared" si="5"/>
        <v>573442.4122554753</v>
      </c>
      <c r="BS2" s="90">
        <f t="shared" si="5"/>
        <v>341000.96208760288</v>
      </c>
      <c r="BT2" s="90">
        <f t="shared" si="5"/>
        <v>346545.82484042476</v>
      </c>
      <c r="BU2" s="90">
        <f t="shared" si="5"/>
        <v>233279.71382959693</v>
      </c>
      <c r="BV2" s="90">
        <f t="shared" si="5"/>
        <v>69683.542069035626</v>
      </c>
      <c r="BW2" s="90">
        <f t="shared" si="5"/>
        <v>314192.70816453965</v>
      </c>
      <c r="BX2" s="90">
        <f t="shared" ref="BX2:EI2" si="6">SUMPRODUCT($D$8:$D$217,BX$8:BX$217)</f>
        <v>96096.28118554558</v>
      </c>
      <c r="BY2" s="90">
        <f t="shared" si="6"/>
        <v>100842.28346033044</v>
      </c>
      <c r="BZ2" s="90">
        <f t="shared" si="6"/>
        <v>351727.70639449928</v>
      </c>
      <c r="CA2" s="90">
        <f t="shared" si="6"/>
        <v>225219.10349071387</v>
      </c>
      <c r="CB2" s="90">
        <f t="shared" si="6"/>
        <v>184163.15053033445</v>
      </c>
      <c r="CC2" s="90">
        <f t="shared" si="6"/>
        <v>268676.03113382158</v>
      </c>
      <c r="CD2" s="90">
        <f t="shared" si="6"/>
        <v>622930.95860035403</v>
      </c>
      <c r="CE2" s="90">
        <f t="shared" si="6"/>
        <v>126757.96456251033</v>
      </c>
      <c r="CF2" s="90">
        <f t="shared" si="6"/>
        <v>286824.32698094216</v>
      </c>
      <c r="CG2" s="90">
        <f t="shared" si="6"/>
        <v>334776.00371432264</v>
      </c>
      <c r="CH2" s="90">
        <f t="shared" si="6"/>
        <v>147106.43403727925</v>
      </c>
      <c r="CI2" s="90">
        <f t="shared" si="6"/>
        <v>91669.664102461014</v>
      </c>
      <c r="CJ2" s="90">
        <f t="shared" si="6"/>
        <v>123251.8069966686</v>
      </c>
      <c r="CK2" s="90">
        <f t="shared" si="6"/>
        <v>129908.35378903164</v>
      </c>
      <c r="CL2" s="90">
        <f t="shared" si="6"/>
        <v>529469.54499700444</v>
      </c>
      <c r="CM2" s="90">
        <f t="shared" si="6"/>
        <v>368995.23306743399</v>
      </c>
      <c r="CN2" s="90">
        <f t="shared" si="6"/>
        <v>274117.89273458184</v>
      </c>
      <c r="CO2" s="90">
        <f t="shared" si="6"/>
        <v>130488.56522916036</v>
      </c>
      <c r="CP2" s="90">
        <f t="shared" si="6"/>
        <v>460532.22805084527</v>
      </c>
      <c r="CQ2" s="90">
        <f t="shared" si="6"/>
        <v>307666.28725140786</v>
      </c>
      <c r="CR2" s="90">
        <f t="shared" si="6"/>
        <v>134409.08207471285</v>
      </c>
      <c r="CS2" s="90">
        <f t="shared" si="6"/>
        <v>183621.40117313262</v>
      </c>
      <c r="CT2" s="90">
        <f t="shared" si="6"/>
        <v>210533.79796907477</v>
      </c>
      <c r="CU2" s="90">
        <f t="shared" si="6"/>
        <v>180125.0962848255</v>
      </c>
      <c r="CV2" s="90">
        <f t="shared" si="6"/>
        <v>169913.19660432389</v>
      </c>
      <c r="CW2" s="90">
        <f t="shared" si="6"/>
        <v>520081.23075508227</v>
      </c>
      <c r="CX2" s="90">
        <f t="shared" si="6"/>
        <v>299242.20309916988</v>
      </c>
      <c r="CY2" s="90">
        <f t="shared" si="6"/>
        <v>230445.15742064462</v>
      </c>
      <c r="CZ2" s="90">
        <f t="shared" si="6"/>
        <v>214849.22375014666</v>
      </c>
      <c r="DA2" s="90">
        <f t="shared" si="6"/>
        <v>264314.97079628665</v>
      </c>
      <c r="DB2" s="90">
        <f t="shared" si="6"/>
        <v>289303.222301109</v>
      </c>
      <c r="DC2" s="90">
        <f t="shared" si="6"/>
        <v>144454.23058261495</v>
      </c>
      <c r="DD2" s="90">
        <f t="shared" si="6"/>
        <v>270445.03913648467</v>
      </c>
      <c r="DE2" s="90">
        <f t="shared" si="6"/>
        <v>170969.10396981009</v>
      </c>
      <c r="DF2" s="90">
        <f t="shared" si="6"/>
        <v>270292.17641378025</v>
      </c>
      <c r="DG2" s="90">
        <f t="shared" si="6"/>
        <v>251720.49620523135</v>
      </c>
      <c r="DH2" s="90">
        <f t="shared" si="6"/>
        <v>108877.39751021254</v>
      </c>
      <c r="DI2" s="90">
        <f t="shared" si="6"/>
        <v>444712.90653990017</v>
      </c>
      <c r="DJ2" s="90">
        <f t="shared" si="6"/>
        <v>860253.66656385118</v>
      </c>
      <c r="DK2" s="90">
        <f t="shared" si="6"/>
        <v>571287.81879224838</v>
      </c>
      <c r="DL2" s="90">
        <f t="shared" si="6"/>
        <v>386521.53650345874</v>
      </c>
      <c r="DM2" s="90">
        <f t="shared" si="6"/>
        <v>226053.62165095989</v>
      </c>
      <c r="DN2" s="90">
        <f t="shared" si="6"/>
        <v>598288.96779187862</v>
      </c>
      <c r="DO2" s="90">
        <f t="shared" si="6"/>
        <v>212748.52273340864</v>
      </c>
      <c r="DP2" s="90">
        <f t="shared" si="6"/>
        <v>377854.32510070503</v>
      </c>
      <c r="DQ2" s="90">
        <f t="shared" si="6"/>
        <v>323436.75215275161</v>
      </c>
      <c r="DR2" s="90">
        <f t="shared" si="6"/>
        <v>169221.83624481224</v>
      </c>
      <c r="DS2" s="90">
        <f t="shared" si="6"/>
        <v>204212.41325777111</v>
      </c>
      <c r="DT2" s="90">
        <f t="shared" si="6"/>
        <v>229942.87372110272</v>
      </c>
      <c r="DU2" s="90">
        <f t="shared" si="6"/>
        <v>167341.86261458593</v>
      </c>
      <c r="DV2" s="90">
        <f t="shared" si="6"/>
        <v>289063.55352864432</v>
      </c>
      <c r="DW2" s="90">
        <f t="shared" si="6"/>
        <v>167691.61662070951</v>
      </c>
      <c r="DX2" s="90">
        <f t="shared" si="6"/>
        <v>250570.79924341448</v>
      </c>
      <c r="DY2" s="90">
        <f t="shared" si="6"/>
        <v>203951.77207822644</v>
      </c>
      <c r="DZ2" s="90">
        <f t="shared" si="6"/>
        <v>391896.16952484002</v>
      </c>
      <c r="EA2" s="90">
        <f t="shared" si="6"/>
        <v>231538.90102108286</v>
      </c>
      <c r="EB2" s="90">
        <f t="shared" si="6"/>
        <v>319641.7448976977</v>
      </c>
      <c r="EC2" s="90">
        <f t="shared" si="6"/>
        <v>328877.98636694584</v>
      </c>
      <c r="ED2" s="90">
        <f t="shared" si="6"/>
        <v>248637.69884548095</v>
      </c>
      <c r="EE2" s="90">
        <f t="shared" si="6"/>
        <v>279879.38957695558</v>
      </c>
      <c r="EF2" s="90">
        <f t="shared" si="6"/>
        <v>377904.23868918815</v>
      </c>
      <c r="EG2" s="90">
        <f t="shared" si="6"/>
        <v>373504.23553685116</v>
      </c>
      <c r="EH2" s="90">
        <f t="shared" si="6"/>
        <v>319291.04858529795</v>
      </c>
      <c r="EI2" s="90">
        <f t="shared" si="6"/>
        <v>272810.15195017366</v>
      </c>
      <c r="EJ2" s="90">
        <f t="shared" ref="EJ2:GU2" si="7">SUMPRODUCT($D$8:$D$217,EJ$8:EJ$217)</f>
        <v>274949.10012969357</v>
      </c>
      <c r="EK2" s="90">
        <f t="shared" si="7"/>
        <v>176030.49687573488</v>
      </c>
      <c r="EL2" s="90">
        <f t="shared" si="7"/>
        <v>286709.8950904886</v>
      </c>
      <c r="EM2" s="90">
        <f t="shared" si="7"/>
        <v>237323.13261432131</v>
      </c>
      <c r="EN2" s="90">
        <f t="shared" si="7"/>
        <v>259527.98504709132</v>
      </c>
      <c r="EO2" s="90">
        <f t="shared" si="7"/>
        <v>284521.34686473594</v>
      </c>
      <c r="EP2" s="90">
        <f t="shared" si="7"/>
        <v>225668.65247000786</v>
      </c>
      <c r="EQ2" s="90">
        <f t="shared" si="7"/>
        <v>192665.46878991622</v>
      </c>
      <c r="ER2" s="90">
        <f t="shared" si="7"/>
        <v>345622.8678773974</v>
      </c>
      <c r="ES2" s="90">
        <f t="shared" si="7"/>
        <v>299452.90666665405</v>
      </c>
      <c r="ET2" s="90">
        <f t="shared" si="7"/>
        <v>339889.26193767088</v>
      </c>
      <c r="EU2" s="90">
        <f t="shared" si="7"/>
        <v>292045.43752667867</v>
      </c>
      <c r="EV2" s="90">
        <f t="shared" si="7"/>
        <v>194339.98866353169</v>
      </c>
      <c r="EW2" s="90">
        <f t="shared" si="7"/>
        <v>292614.35354721081</v>
      </c>
      <c r="EX2" s="90">
        <f t="shared" si="7"/>
        <v>199235.79361392668</v>
      </c>
      <c r="EY2" s="90">
        <f t="shared" si="7"/>
        <v>185276.52461760555</v>
      </c>
      <c r="EZ2" s="90">
        <f t="shared" si="7"/>
        <v>285460.37217565579</v>
      </c>
      <c r="FA2" s="90">
        <f t="shared" si="7"/>
        <v>282535.95795679733</v>
      </c>
      <c r="FB2" s="90">
        <f t="shared" si="7"/>
        <v>339002.76768404915</v>
      </c>
      <c r="FC2" s="90">
        <f t="shared" si="7"/>
        <v>225696.00702491801</v>
      </c>
      <c r="FD2" s="90">
        <f t="shared" si="7"/>
        <v>204067.36778565057</v>
      </c>
      <c r="FE2" s="90">
        <f t="shared" si="7"/>
        <v>124069.79690189731</v>
      </c>
      <c r="FF2" s="90">
        <f t="shared" si="7"/>
        <v>289374.64314199693</v>
      </c>
      <c r="FG2" s="90">
        <f t="shared" si="7"/>
        <v>206255.03513842524</v>
      </c>
      <c r="FH2" s="90">
        <f t="shared" si="7"/>
        <v>185704.12980126936</v>
      </c>
      <c r="FI2" s="90">
        <f t="shared" si="7"/>
        <v>477920.06954774278</v>
      </c>
      <c r="FJ2" s="90">
        <f t="shared" si="7"/>
        <v>126942.97915198196</v>
      </c>
      <c r="FK2" s="90">
        <f t="shared" si="7"/>
        <v>254877.04770834331</v>
      </c>
      <c r="FL2" s="90">
        <f t="shared" si="7"/>
        <v>173130.96119156585</v>
      </c>
      <c r="FM2" s="90">
        <f t="shared" si="7"/>
        <v>222358.73773522445</v>
      </c>
      <c r="FN2" s="90">
        <f t="shared" si="7"/>
        <v>182143.46095599633</v>
      </c>
      <c r="FO2" s="90">
        <f t="shared" si="7"/>
        <v>293166.3726082698</v>
      </c>
      <c r="FP2" s="90">
        <f t="shared" si="7"/>
        <v>226034.2086178546</v>
      </c>
      <c r="FQ2" s="90">
        <f t="shared" si="7"/>
        <v>344650.37656803784</v>
      </c>
      <c r="FR2" s="90">
        <f t="shared" si="7"/>
        <v>200034.72039175115</v>
      </c>
      <c r="FS2" s="90">
        <f t="shared" si="7"/>
        <v>90028.667210090745</v>
      </c>
      <c r="FT2" s="90">
        <f t="shared" si="7"/>
        <v>108880.03865441978</v>
      </c>
      <c r="FU2" s="90">
        <f t="shared" si="7"/>
        <v>139839.95560166697</v>
      </c>
      <c r="FV2" s="90">
        <f t="shared" si="7"/>
        <v>135769.56129202465</v>
      </c>
      <c r="FW2" s="90">
        <f t="shared" si="7"/>
        <v>325351.62872292887</v>
      </c>
      <c r="FX2" s="90">
        <f t="shared" si="7"/>
        <v>214615.71313445235</v>
      </c>
      <c r="FY2" s="90">
        <f t="shared" si="7"/>
        <v>201964.25301513885</v>
      </c>
      <c r="FZ2" s="90">
        <f t="shared" si="7"/>
        <v>140479.63942226907</v>
      </c>
      <c r="GA2" s="90">
        <f t="shared" si="7"/>
        <v>112404.19609744367</v>
      </c>
      <c r="GB2" s="90">
        <f t="shared" si="7"/>
        <v>100942.97010667546</v>
      </c>
      <c r="GC2" s="90">
        <f t="shared" si="7"/>
        <v>662690.02760027663</v>
      </c>
      <c r="GD2" s="90">
        <f t="shared" si="7"/>
        <v>212337.26099716494</v>
      </c>
      <c r="GE2" s="90">
        <f t="shared" si="7"/>
        <v>143374.31465231546</v>
      </c>
      <c r="GF2" s="90">
        <f t="shared" si="7"/>
        <v>205764.41683204926</v>
      </c>
      <c r="GG2" s="90">
        <f t="shared" si="7"/>
        <v>121718.09110511019</v>
      </c>
      <c r="GH2" s="90">
        <f t="shared" si="7"/>
        <v>260634.76748353645</v>
      </c>
      <c r="GI2" s="90">
        <f t="shared" si="7"/>
        <v>201118.44969528203</v>
      </c>
      <c r="GJ2" s="90">
        <f t="shared" si="7"/>
        <v>539799.89821227489</v>
      </c>
      <c r="GK2" s="90">
        <f t="shared" si="7"/>
        <v>144477.92048867847</v>
      </c>
      <c r="GL2" s="90">
        <f t="shared" si="7"/>
        <v>151938.04689335404</v>
      </c>
      <c r="GM2" s="90">
        <f t="shared" si="7"/>
        <v>190080.41013686403</v>
      </c>
      <c r="GN2" s="90">
        <f t="shared" si="7"/>
        <v>465613.96623041556</v>
      </c>
      <c r="GO2" s="90">
        <f t="shared" si="7"/>
        <v>761987.74617555179</v>
      </c>
      <c r="GP2" s="90">
        <f t="shared" si="7"/>
        <v>614620.93665471708</v>
      </c>
      <c r="GQ2" s="90">
        <f t="shared" si="7"/>
        <v>552924.45294068172</v>
      </c>
      <c r="GR2" s="90">
        <f t="shared" si="7"/>
        <v>209636.1433255079</v>
      </c>
      <c r="GS2" s="90">
        <f t="shared" si="7"/>
        <v>537465.74736526923</v>
      </c>
      <c r="GT2" s="90">
        <f t="shared" si="7"/>
        <v>257987.52867009491</v>
      </c>
      <c r="GU2" s="90">
        <f t="shared" si="7"/>
        <v>226117.90406714255</v>
      </c>
      <c r="GV2" s="90">
        <f t="shared" ref="GV2:HL2" si="8">SUMPRODUCT($D$8:$D$217,GV$8:GV$217)</f>
        <v>321692.00626172347</v>
      </c>
      <c r="GW2" s="90">
        <f t="shared" si="8"/>
        <v>667221.71016591752</v>
      </c>
      <c r="GX2" s="90">
        <f t="shared" si="8"/>
        <v>481867.5776591734</v>
      </c>
      <c r="GY2" s="90">
        <f t="shared" si="8"/>
        <v>481124.59279266791</v>
      </c>
      <c r="GZ2" s="90">
        <f t="shared" si="8"/>
        <v>213032.08797708622</v>
      </c>
      <c r="HA2" s="90">
        <f t="shared" si="8"/>
        <v>157854.27209120482</v>
      </c>
      <c r="HB2" s="90">
        <f t="shared" si="8"/>
        <v>261014.31294651411</v>
      </c>
      <c r="HC2" s="90">
        <f t="shared" si="8"/>
        <v>176772.75786167328</v>
      </c>
      <c r="HD2" s="90">
        <f t="shared" si="8"/>
        <v>177502.59968329215</v>
      </c>
      <c r="HE2" s="90">
        <f t="shared" si="8"/>
        <v>289088.35876172082</v>
      </c>
      <c r="HF2" s="90">
        <f t="shared" si="8"/>
        <v>477913.54528339527</v>
      </c>
      <c r="HG2" s="90">
        <f t="shared" si="8"/>
        <v>166579.57491109005</v>
      </c>
      <c r="HH2" s="90">
        <f t="shared" si="8"/>
        <v>212113.46129684112</v>
      </c>
      <c r="HI2" s="90">
        <f t="shared" si="8"/>
        <v>473966.06555211853</v>
      </c>
      <c r="HJ2" s="90">
        <f t="shared" si="8"/>
        <v>878766.28279232606</v>
      </c>
      <c r="HK2" s="90">
        <f t="shared" si="8"/>
        <v>274651.27164597821</v>
      </c>
      <c r="HL2" s="90">
        <f t="shared" si="8"/>
        <v>21772.280066099454</v>
      </c>
    </row>
    <row r="3" spans="1:220" x14ac:dyDescent="0.2">
      <c r="A3" s="193" t="s">
        <v>797</v>
      </c>
      <c r="J3" s="100" t="s">
        <v>819</v>
      </c>
      <c r="K3" s="90">
        <f>SUMPRODUCT($E$8:$E$217,K$8:K$217)</f>
        <v>103929.92939209769</v>
      </c>
      <c r="L3" s="90">
        <f t="shared" ref="L3:BW3" si="9">SUMPRODUCT($E$8:$E$217,L$8:L$217)</f>
        <v>285114.94667296851</v>
      </c>
      <c r="M3" s="90">
        <f t="shared" si="9"/>
        <v>247065.35566807265</v>
      </c>
      <c r="N3" s="90">
        <f t="shared" si="9"/>
        <v>290296.11849745089</v>
      </c>
      <c r="O3" s="90">
        <f t="shared" si="9"/>
        <v>319298.27344283235</v>
      </c>
      <c r="P3" s="90">
        <f t="shared" si="9"/>
        <v>274623.25078630052</v>
      </c>
      <c r="Q3" s="90">
        <f t="shared" si="9"/>
        <v>150117.11476589344</v>
      </c>
      <c r="R3" s="90">
        <f t="shared" si="9"/>
        <v>270677.44508975709</v>
      </c>
      <c r="S3" s="90">
        <f t="shared" si="9"/>
        <v>160579.62606961571</v>
      </c>
      <c r="T3" s="90">
        <f t="shared" si="9"/>
        <v>159498.31697326098</v>
      </c>
      <c r="U3" s="90">
        <f t="shared" si="9"/>
        <v>287986.07054348185</v>
      </c>
      <c r="V3" s="90">
        <f t="shared" si="9"/>
        <v>190855.39740495707</v>
      </c>
      <c r="W3" s="90">
        <f t="shared" si="9"/>
        <v>203843.36809597159</v>
      </c>
      <c r="X3" s="90">
        <f t="shared" si="9"/>
        <v>177104.02928418852</v>
      </c>
      <c r="Y3" s="90">
        <f t="shared" si="9"/>
        <v>234524.99026708285</v>
      </c>
      <c r="Z3" s="90">
        <f t="shared" si="9"/>
        <v>356394.26296506252</v>
      </c>
      <c r="AA3" s="90">
        <f t="shared" si="9"/>
        <v>199180.13550514262</v>
      </c>
      <c r="AB3" s="90">
        <f t="shared" si="9"/>
        <v>214229.86960448817</v>
      </c>
      <c r="AC3" s="90">
        <f t="shared" si="9"/>
        <v>199770.2612387168</v>
      </c>
      <c r="AD3" s="90">
        <f t="shared" si="9"/>
        <v>124759.41790219089</v>
      </c>
      <c r="AE3" s="90">
        <f t="shared" si="9"/>
        <v>252574.51122249797</v>
      </c>
      <c r="AF3" s="90">
        <f t="shared" si="9"/>
        <v>511028.00112328434</v>
      </c>
      <c r="AG3" s="90">
        <f t="shared" si="9"/>
        <v>149291.40798417103</v>
      </c>
      <c r="AH3" s="90">
        <f t="shared" si="9"/>
        <v>154903.6046103655</v>
      </c>
      <c r="AI3" s="90">
        <f t="shared" si="9"/>
        <v>188152.13670970558</v>
      </c>
      <c r="AJ3" s="90">
        <f t="shared" si="9"/>
        <v>166753.65673306872</v>
      </c>
      <c r="AK3" s="90">
        <f t="shared" si="9"/>
        <v>173826.9888032134</v>
      </c>
      <c r="AL3" s="90">
        <f t="shared" si="9"/>
        <v>147749.77537401015</v>
      </c>
      <c r="AM3" s="90">
        <f t="shared" si="9"/>
        <v>118827.65291985395</v>
      </c>
      <c r="AN3" s="90">
        <f t="shared" si="9"/>
        <v>293664.03130814736</v>
      </c>
      <c r="AO3" s="90">
        <f t="shared" si="9"/>
        <v>189950.46719559617</v>
      </c>
      <c r="AP3" s="90">
        <f t="shared" si="9"/>
        <v>235258.58042307736</v>
      </c>
      <c r="AQ3" s="90">
        <f t="shared" si="9"/>
        <v>230701.76441627814</v>
      </c>
      <c r="AR3" s="90">
        <f t="shared" si="9"/>
        <v>99081.387052348116</v>
      </c>
      <c r="AS3" s="90">
        <f t="shared" si="9"/>
        <v>209484.10089278643</v>
      </c>
      <c r="AT3" s="90">
        <f t="shared" si="9"/>
        <v>236527.76814309295</v>
      </c>
      <c r="AU3" s="90">
        <f t="shared" si="9"/>
        <v>107488.95486893809</v>
      </c>
      <c r="AV3" s="90">
        <f t="shared" si="9"/>
        <v>323015.75478646025</v>
      </c>
      <c r="AW3" s="90">
        <f t="shared" si="9"/>
        <v>145503.67822286446</v>
      </c>
      <c r="AX3" s="90">
        <f t="shared" si="9"/>
        <v>154729.12418386515</v>
      </c>
      <c r="AY3" s="90">
        <f t="shared" si="9"/>
        <v>250438.35698686363</v>
      </c>
      <c r="AZ3" s="90">
        <f t="shared" si="9"/>
        <v>111556.70028619135</v>
      </c>
      <c r="BA3" s="90">
        <f t="shared" si="9"/>
        <v>323593.54844741902</v>
      </c>
      <c r="BB3" s="90">
        <f t="shared" si="9"/>
        <v>212200.53913520306</v>
      </c>
      <c r="BC3" s="90">
        <f t="shared" si="9"/>
        <v>199008.30003413113</v>
      </c>
      <c r="BD3" s="90">
        <f t="shared" si="9"/>
        <v>112895.55172240686</v>
      </c>
      <c r="BE3" s="90">
        <f t="shared" si="9"/>
        <v>309122.65144910023</v>
      </c>
      <c r="BF3" s="90">
        <f t="shared" si="9"/>
        <v>299816.887613978</v>
      </c>
      <c r="BG3" s="90">
        <f t="shared" si="9"/>
        <v>241493.45133882095</v>
      </c>
      <c r="BH3" s="90">
        <f t="shared" si="9"/>
        <v>346114.78614190914</v>
      </c>
      <c r="BI3" s="90">
        <f t="shared" si="9"/>
        <v>141012.65030630192</v>
      </c>
      <c r="BJ3" s="90">
        <f t="shared" si="9"/>
        <v>154049.30684337948</v>
      </c>
      <c r="BK3" s="90">
        <f t="shared" si="9"/>
        <v>283554.80694315542</v>
      </c>
      <c r="BL3" s="90">
        <f t="shared" si="9"/>
        <v>249777.17223654446</v>
      </c>
      <c r="BM3" s="90">
        <f t="shared" si="9"/>
        <v>164938.87422592254</v>
      </c>
      <c r="BN3" s="90">
        <f t="shared" si="9"/>
        <v>188736.5307261479</v>
      </c>
      <c r="BO3" s="90">
        <f t="shared" si="9"/>
        <v>171523.72478705563</v>
      </c>
      <c r="BP3" s="90">
        <f t="shared" si="9"/>
        <v>251027.07279994062</v>
      </c>
      <c r="BQ3" s="90">
        <f t="shared" si="9"/>
        <v>113680.28745379364</v>
      </c>
      <c r="BR3" s="90">
        <f t="shared" si="9"/>
        <v>576631.93182876811</v>
      </c>
      <c r="BS3" s="90">
        <f t="shared" si="9"/>
        <v>343106.84214217745</v>
      </c>
      <c r="BT3" s="90">
        <f t="shared" si="9"/>
        <v>348379.06237150636</v>
      </c>
      <c r="BU3" s="90">
        <f t="shared" si="9"/>
        <v>234881.20700118091</v>
      </c>
      <c r="BV3" s="90">
        <f t="shared" si="9"/>
        <v>70697.508285792981</v>
      </c>
      <c r="BW3" s="90">
        <f t="shared" si="9"/>
        <v>315904.94987984019</v>
      </c>
      <c r="BX3" s="90">
        <f t="shared" ref="BX3:EI3" si="10">SUMPRODUCT($E$8:$E$217,BX$8:BX$217)</f>
        <v>96634.697017949118</v>
      </c>
      <c r="BY3" s="90">
        <f t="shared" si="10"/>
        <v>101277.78126588129</v>
      </c>
      <c r="BZ3" s="90">
        <f t="shared" si="10"/>
        <v>353793.99961318099</v>
      </c>
      <c r="CA3" s="90">
        <f t="shared" si="10"/>
        <v>226472.55731819832</v>
      </c>
      <c r="CB3" s="90">
        <f t="shared" si="10"/>
        <v>185037.41292091674</v>
      </c>
      <c r="CC3" s="90">
        <f t="shared" si="10"/>
        <v>272226.94469261152</v>
      </c>
      <c r="CD3" s="90">
        <f t="shared" si="10"/>
        <v>627858.96607997909</v>
      </c>
      <c r="CE3" s="90">
        <f t="shared" si="10"/>
        <v>127495.01581591596</v>
      </c>
      <c r="CF3" s="90">
        <f t="shared" si="10"/>
        <v>287858.89824185456</v>
      </c>
      <c r="CG3" s="90">
        <f t="shared" si="10"/>
        <v>336459.67817973177</v>
      </c>
      <c r="CH3" s="90">
        <f t="shared" si="10"/>
        <v>147987.66890565827</v>
      </c>
      <c r="CI3" s="90">
        <f t="shared" si="10"/>
        <v>92273.802668336662</v>
      </c>
      <c r="CJ3" s="90">
        <f t="shared" si="10"/>
        <v>124116.86426826955</v>
      </c>
      <c r="CK3" s="90">
        <f t="shared" si="10"/>
        <v>130926.65204132703</v>
      </c>
      <c r="CL3" s="90">
        <f t="shared" si="10"/>
        <v>533149.36544084293</v>
      </c>
      <c r="CM3" s="90">
        <f t="shared" si="10"/>
        <v>371524.29463674547</v>
      </c>
      <c r="CN3" s="90">
        <f t="shared" si="10"/>
        <v>276093.12270235608</v>
      </c>
      <c r="CO3" s="90">
        <f t="shared" si="10"/>
        <v>130906.84323566237</v>
      </c>
      <c r="CP3" s="90">
        <f t="shared" si="10"/>
        <v>465692.89395956288</v>
      </c>
      <c r="CQ3" s="90">
        <f t="shared" si="10"/>
        <v>308617.54650631908</v>
      </c>
      <c r="CR3" s="90">
        <f t="shared" si="10"/>
        <v>135305.44086170328</v>
      </c>
      <c r="CS3" s="90">
        <f t="shared" si="10"/>
        <v>184604.75586483974</v>
      </c>
      <c r="CT3" s="90">
        <f t="shared" si="10"/>
        <v>210975.68452797947</v>
      </c>
      <c r="CU3" s="90">
        <f t="shared" si="10"/>
        <v>181029.78278847047</v>
      </c>
      <c r="CV3" s="90">
        <f t="shared" si="10"/>
        <v>170643.17549456033</v>
      </c>
      <c r="CW3" s="90">
        <f t="shared" si="10"/>
        <v>524239.4076312239</v>
      </c>
      <c r="CX3" s="90">
        <f t="shared" si="10"/>
        <v>300492.80559888121</v>
      </c>
      <c r="CY3" s="90">
        <f t="shared" si="10"/>
        <v>231762.77233099498</v>
      </c>
      <c r="CZ3" s="90">
        <f t="shared" si="10"/>
        <v>215738.89920440159</v>
      </c>
      <c r="DA3" s="90">
        <f t="shared" si="10"/>
        <v>265857.25749518862</v>
      </c>
      <c r="DB3" s="90">
        <f t="shared" si="10"/>
        <v>290532.26315392565</v>
      </c>
      <c r="DC3" s="90">
        <f t="shared" si="10"/>
        <v>144968.17961253432</v>
      </c>
      <c r="DD3" s="90">
        <f t="shared" si="10"/>
        <v>271280.42517007736</v>
      </c>
      <c r="DE3" s="90">
        <f t="shared" si="10"/>
        <v>171655.59171985698</v>
      </c>
      <c r="DF3" s="90">
        <f t="shared" si="10"/>
        <v>271673.45910069707</v>
      </c>
      <c r="DG3" s="90">
        <f t="shared" si="10"/>
        <v>252611.54181725031</v>
      </c>
      <c r="DH3" s="90">
        <f t="shared" si="10"/>
        <v>109098.92650987388</v>
      </c>
      <c r="DI3" s="90">
        <f t="shared" si="10"/>
        <v>449879.06709741522</v>
      </c>
      <c r="DJ3" s="90">
        <f t="shared" si="10"/>
        <v>868183.75350936304</v>
      </c>
      <c r="DK3" s="90">
        <f t="shared" si="10"/>
        <v>576763.12943038368</v>
      </c>
      <c r="DL3" s="90">
        <f t="shared" si="10"/>
        <v>388612.92056868784</v>
      </c>
      <c r="DM3" s="90">
        <f t="shared" si="10"/>
        <v>226949.09954636591</v>
      </c>
      <c r="DN3" s="90">
        <f t="shared" si="10"/>
        <v>604704.28073475487</v>
      </c>
      <c r="DO3" s="90">
        <f t="shared" si="10"/>
        <v>215249.72450237282</v>
      </c>
      <c r="DP3" s="90">
        <f t="shared" si="10"/>
        <v>380550.09708876</v>
      </c>
      <c r="DQ3" s="90">
        <f t="shared" si="10"/>
        <v>326245.13423336478</v>
      </c>
      <c r="DR3" s="90">
        <f t="shared" si="10"/>
        <v>170065.65509731715</v>
      </c>
      <c r="DS3" s="90">
        <f t="shared" si="10"/>
        <v>205650.65602862212</v>
      </c>
      <c r="DT3" s="90">
        <f t="shared" si="10"/>
        <v>232111.26112273772</v>
      </c>
      <c r="DU3" s="90">
        <f t="shared" si="10"/>
        <v>169074.88205958297</v>
      </c>
      <c r="DV3" s="90">
        <f t="shared" si="10"/>
        <v>292105.3722361424</v>
      </c>
      <c r="DW3" s="90">
        <f t="shared" si="10"/>
        <v>168785.78137365315</v>
      </c>
      <c r="DX3" s="90">
        <f t="shared" si="10"/>
        <v>252399.54122839024</v>
      </c>
      <c r="DY3" s="90">
        <f t="shared" si="10"/>
        <v>207745.5791999003</v>
      </c>
      <c r="DZ3" s="90">
        <f t="shared" si="10"/>
        <v>397835.85026207188</v>
      </c>
      <c r="EA3" s="90">
        <f t="shared" si="10"/>
        <v>233802.44716041352</v>
      </c>
      <c r="EB3" s="90">
        <f t="shared" si="10"/>
        <v>322479.54059578321</v>
      </c>
      <c r="EC3" s="90">
        <f t="shared" si="10"/>
        <v>332526.72047487705</v>
      </c>
      <c r="ED3" s="90">
        <f t="shared" si="10"/>
        <v>251772.05677739682</v>
      </c>
      <c r="EE3" s="90">
        <f t="shared" si="10"/>
        <v>283660.14553736837</v>
      </c>
      <c r="EF3" s="90">
        <f t="shared" si="10"/>
        <v>382139.79253064975</v>
      </c>
      <c r="EG3" s="90">
        <f t="shared" si="10"/>
        <v>377487.24172356038</v>
      </c>
      <c r="EH3" s="90">
        <f t="shared" si="10"/>
        <v>323830.48376421252</v>
      </c>
      <c r="EI3" s="90">
        <f t="shared" si="10"/>
        <v>276768.87462159019</v>
      </c>
      <c r="EJ3" s="90">
        <f t="shared" ref="EJ3:GU3" si="11">SUMPRODUCT($E$8:$E$217,EJ$8:EJ$217)</f>
        <v>278089.99906221079</v>
      </c>
      <c r="EK3" s="90">
        <f t="shared" si="11"/>
        <v>176705.69568353711</v>
      </c>
      <c r="EL3" s="90">
        <f t="shared" si="11"/>
        <v>290402.14938531077</v>
      </c>
      <c r="EM3" s="90">
        <f t="shared" si="11"/>
        <v>240055.8686386733</v>
      </c>
      <c r="EN3" s="90">
        <f t="shared" si="11"/>
        <v>262560.92741329176</v>
      </c>
      <c r="EO3" s="90">
        <f t="shared" si="11"/>
        <v>288707.28515677602</v>
      </c>
      <c r="EP3" s="90">
        <f t="shared" si="11"/>
        <v>229180.89920432155</v>
      </c>
      <c r="EQ3" s="90">
        <f t="shared" si="11"/>
        <v>195543.14677899165</v>
      </c>
      <c r="ER3" s="90">
        <f t="shared" si="11"/>
        <v>349446.73874518665</v>
      </c>
      <c r="ES3" s="90">
        <f t="shared" si="11"/>
        <v>303582.40226220025</v>
      </c>
      <c r="ET3" s="90">
        <f t="shared" si="11"/>
        <v>345076.99690536736</v>
      </c>
      <c r="EU3" s="90">
        <f t="shared" si="11"/>
        <v>297123.42052127549</v>
      </c>
      <c r="EV3" s="90">
        <f t="shared" si="11"/>
        <v>196822.2661776286</v>
      </c>
      <c r="EW3" s="90">
        <f t="shared" si="11"/>
        <v>296491.82685518544</v>
      </c>
      <c r="EX3" s="90">
        <f t="shared" si="11"/>
        <v>201776.39526667524</v>
      </c>
      <c r="EY3" s="90">
        <f t="shared" si="11"/>
        <v>187798.79882746629</v>
      </c>
      <c r="EZ3" s="90">
        <f t="shared" si="11"/>
        <v>291352.47071441892</v>
      </c>
      <c r="FA3" s="90">
        <f t="shared" si="11"/>
        <v>286037.59985495952</v>
      </c>
      <c r="FB3" s="90">
        <f t="shared" si="11"/>
        <v>342376.55824044917</v>
      </c>
      <c r="FC3" s="90">
        <f t="shared" si="11"/>
        <v>226769.96034049807</v>
      </c>
      <c r="FD3" s="90">
        <f t="shared" si="11"/>
        <v>206252.24671894393</v>
      </c>
      <c r="FE3" s="90">
        <f t="shared" si="11"/>
        <v>125357.72022042479</v>
      </c>
      <c r="FF3" s="90">
        <f t="shared" si="11"/>
        <v>291411.64653659513</v>
      </c>
      <c r="FG3" s="90">
        <f t="shared" si="11"/>
        <v>207422.70926908686</v>
      </c>
      <c r="FH3" s="90">
        <f t="shared" si="11"/>
        <v>187049.29296182291</v>
      </c>
      <c r="FI3" s="90">
        <f t="shared" si="11"/>
        <v>481745.61012553266</v>
      </c>
      <c r="FJ3" s="90">
        <f t="shared" si="11"/>
        <v>128274.03471602868</v>
      </c>
      <c r="FK3" s="90">
        <f t="shared" si="11"/>
        <v>257390.45583019016</v>
      </c>
      <c r="FL3" s="90">
        <f t="shared" si="11"/>
        <v>175002.07642168319</v>
      </c>
      <c r="FM3" s="90">
        <f t="shared" si="11"/>
        <v>224153.75641038484</v>
      </c>
      <c r="FN3" s="90">
        <f t="shared" si="11"/>
        <v>183287.60130787847</v>
      </c>
      <c r="FO3" s="90">
        <f t="shared" si="11"/>
        <v>295854.94333551591</v>
      </c>
      <c r="FP3" s="90">
        <f t="shared" si="11"/>
        <v>227519.76923707515</v>
      </c>
      <c r="FQ3" s="90">
        <f t="shared" si="11"/>
        <v>347431.47646801831</v>
      </c>
      <c r="FR3" s="90">
        <f t="shared" si="11"/>
        <v>200959.45307622058</v>
      </c>
      <c r="FS3" s="90">
        <f t="shared" si="11"/>
        <v>90506.554987335752</v>
      </c>
      <c r="FT3" s="90">
        <f t="shared" si="11"/>
        <v>110114.14591754362</v>
      </c>
      <c r="FU3" s="90">
        <f t="shared" si="11"/>
        <v>141028.02053768653</v>
      </c>
      <c r="FV3" s="90">
        <f t="shared" si="11"/>
        <v>137051.39789184096</v>
      </c>
      <c r="FW3" s="90">
        <f t="shared" si="11"/>
        <v>327360.98874813004</v>
      </c>
      <c r="FX3" s="90">
        <f t="shared" si="11"/>
        <v>216749.5821154661</v>
      </c>
      <c r="FY3" s="90">
        <f t="shared" si="11"/>
        <v>203103.54584898896</v>
      </c>
      <c r="FZ3" s="90">
        <f t="shared" si="11"/>
        <v>141051.77718610791</v>
      </c>
      <c r="GA3" s="90">
        <f t="shared" si="11"/>
        <v>113133.7938127582</v>
      </c>
      <c r="GB3" s="90">
        <f t="shared" si="11"/>
        <v>101598.36584508423</v>
      </c>
      <c r="GC3" s="90">
        <f t="shared" si="11"/>
        <v>666767.05728926777</v>
      </c>
      <c r="GD3" s="90">
        <f t="shared" si="11"/>
        <v>213758.80814639223</v>
      </c>
      <c r="GE3" s="90">
        <f t="shared" si="11"/>
        <v>145122.15427553692</v>
      </c>
      <c r="GF3" s="90">
        <f t="shared" si="11"/>
        <v>206778.2829294879</v>
      </c>
      <c r="GG3" s="90">
        <f t="shared" si="11"/>
        <v>122348.73211462109</v>
      </c>
      <c r="GH3" s="90">
        <f t="shared" si="11"/>
        <v>262243.15210678155</v>
      </c>
      <c r="GI3" s="90">
        <f t="shared" si="11"/>
        <v>203233.65676220131</v>
      </c>
      <c r="GJ3" s="90">
        <f t="shared" si="11"/>
        <v>543458.08296925342</v>
      </c>
      <c r="GK3" s="90">
        <f t="shared" si="11"/>
        <v>145659.29667213079</v>
      </c>
      <c r="GL3" s="90">
        <f t="shared" si="11"/>
        <v>153368.68803992658</v>
      </c>
      <c r="GM3" s="90">
        <f t="shared" si="11"/>
        <v>190952.44428122338</v>
      </c>
      <c r="GN3" s="90">
        <f t="shared" si="11"/>
        <v>470131.36216021923</v>
      </c>
      <c r="GO3" s="90">
        <f t="shared" si="11"/>
        <v>766435.5056247944</v>
      </c>
      <c r="GP3" s="90">
        <f t="shared" si="11"/>
        <v>618821.44170767826</v>
      </c>
      <c r="GQ3" s="90">
        <f t="shared" si="11"/>
        <v>557432.61381106521</v>
      </c>
      <c r="GR3" s="90">
        <f t="shared" si="11"/>
        <v>211759.20252012264</v>
      </c>
      <c r="GS3" s="90">
        <f t="shared" si="11"/>
        <v>540829.01702357049</v>
      </c>
      <c r="GT3" s="90">
        <f t="shared" si="11"/>
        <v>260119.70160496133</v>
      </c>
      <c r="GU3" s="90">
        <f t="shared" si="11"/>
        <v>228711.87416340277</v>
      </c>
      <c r="GV3" s="90">
        <f t="shared" ref="GV3:HL3" si="12">SUMPRODUCT($E$8:$E$217,GV$8:GV$217)</f>
        <v>322302.50646043953</v>
      </c>
      <c r="GW3" s="90">
        <f t="shared" si="12"/>
        <v>672057.39599704545</v>
      </c>
      <c r="GX3" s="90">
        <f t="shared" si="12"/>
        <v>483303.09581601911</v>
      </c>
      <c r="GY3" s="90">
        <f t="shared" si="12"/>
        <v>482040.96767476841</v>
      </c>
      <c r="GZ3" s="90">
        <f t="shared" si="12"/>
        <v>214258.05777963725</v>
      </c>
      <c r="HA3" s="90">
        <f t="shared" si="12"/>
        <v>159185.25799734393</v>
      </c>
      <c r="HB3" s="90">
        <f t="shared" si="12"/>
        <v>262782.54835121962</v>
      </c>
      <c r="HC3" s="90">
        <f t="shared" si="12"/>
        <v>177569.41324882535</v>
      </c>
      <c r="HD3" s="90">
        <f t="shared" si="12"/>
        <v>178816.78737318568</v>
      </c>
      <c r="HE3" s="90">
        <f t="shared" si="12"/>
        <v>291670.24199341377</v>
      </c>
      <c r="HF3" s="90">
        <f t="shared" si="12"/>
        <v>482459.68916146067</v>
      </c>
      <c r="HG3" s="90">
        <f t="shared" si="12"/>
        <v>167716.181537775</v>
      </c>
      <c r="HH3" s="90">
        <f t="shared" si="12"/>
        <v>213229.44667517449</v>
      </c>
      <c r="HI3" s="90">
        <f t="shared" si="12"/>
        <v>476789.22065770841</v>
      </c>
      <c r="HJ3" s="90">
        <f t="shared" si="12"/>
        <v>883303.34113884019</v>
      </c>
      <c r="HK3" s="90">
        <f t="shared" si="12"/>
        <v>275878.83014486544</v>
      </c>
      <c r="HL3" s="90">
        <f t="shared" si="12"/>
        <v>21893.402198686286</v>
      </c>
    </row>
    <row r="4" spans="1:220" x14ac:dyDescent="0.2">
      <c r="A4" s="20" t="s">
        <v>816</v>
      </c>
      <c r="J4" s="100" t="s">
        <v>820</v>
      </c>
      <c r="K4" s="90">
        <f>SUMPRODUCT($F$8:$F$217,K$8:K$217)</f>
        <v>104112.5866047874</v>
      </c>
      <c r="L4" s="90">
        <f t="shared" ref="L4:BW4" si="13">SUMPRODUCT($F$8:$F$217,L$8:L$217)</f>
        <v>286328.18935849343</v>
      </c>
      <c r="M4" s="90">
        <f t="shared" si="13"/>
        <v>247935.47574485277</v>
      </c>
      <c r="N4" s="90">
        <f t="shared" si="13"/>
        <v>291741.93424699589</v>
      </c>
      <c r="O4" s="90">
        <f t="shared" si="13"/>
        <v>319887.46934589901</v>
      </c>
      <c r="P4" s="90">
        <f t="shared" si="13"/>
        <v>275078.22745371575</v>
      </c>
      <c r="Q4" s="90">
        <f t="shared" si="13"/>
        <v>150532.06987320201</v>
      </c>
      <c r="R4" s="90">
        <f t="shared" si="13"/>
        <v>270972.29322731373</v>
      </c>
      <c r="S4" s="90">
        <f t="shared" si="13"/>
        <v>160885.6870561206</v>
      </c>
      <c r="T4" s="90">
        <f t="shared" si="13"/>
        <v>159602.67009151066</v>
      </c>
      <c r="U4" s="90">
        <f t="shared" si="13"/>
        <v>289689.14082518499</v>
      </c>
      <c r="V4" s="90">
        <f t="shared" si="13"/>
        <v>191897.05717040948</v>
      </c>
      <c r="W4" s="90">
        <f t="shared" si="13"/>
        <v>205133.73512171299</v>
      </c>
      <c r="X4" s="90">
        <f t="shared" si="13"/>
        <v>178192.38783711978</v>
      </c>
      <c r="Y4" s="90">
        <f t="shared" si="13"/>
        <v>235540.35272232251</v>
      </c>
      <c r="Z4" s="90">
        <f t="shared" si="13"/>
        <v>357199.20252539235</v>
      </c>
      <c r="AA4" s="90">
        <f t="shared" si="13"/>
        <v>200143.61323992442</v>
      </c>
      <c r="AB4" s="90">
        <f t="shared" si="13"/>
        <v>214797.43028704048</v>
      </c>
      <c r="AC4" s="90">
        <f t="shared" si="13"/>
        <v>200245.4911312738</v>
      </c>
      <c r="AD4" s="90">
        <f t="shared" si="13"/>
        <v>125029.9107041664</v>
      </c>
      <c r="AE4" s="90">
        <f t="shared" si="13"/>
        <v>254990.61760305503</v>
      </c>
      <c r="AF4" s="90">
        <f t="shared" si="13"/>
        <v>511087.51679022604</v>
      </c>
      <c r="AG4" s="90">
        <f t="shared" si="13"/>
        <v>149440.84864103619</v>
      </c>
      <c r="AH4" s="90">
        <f t="shared" si="13"/>
        <v>155279.62937665568</v>
      </c>
      <c r="AI4" s="90">
        <f t="shared" si="13"/>
        <v>189460.00272287879</v>
      </c>
      <c r="AJ4" s="90">
        <f t="shared" si="13"/>
        <v>168012.52768519285</v>
      </c>
      <c r="AK4" s="90">
        <f t="shared" si="13"/>
        <v>174418.22402119788</v>
      </c>
      <c r="AL4" s="90">
        <f t="shared" si="13"/>
        <v>147839.37974367439</v>
      </c>
      <c r="AM4" s="90">
        <f t="shared" si="13"/>
        <v>119054.38479750181</v>
      </c>
      <c r="AN4" s="90">
        <f t="shared" si="13"/>
        <v>295115.62792920502</v>
      </c>
      <c r="AO4" s="90">
        <f t="shared" si="13"/>
        <v>190739.85614034691</v>
      </c>
      <c r="AP4" s="90">
        <f t="shared" si="13"/>
        <v>236610.75484693135</v>
      </c>
      <c r="AQ4" s="90">
        <f t="shared" si="13"/>
        <v>232338.28112231832</v>
      </c>
      <c r="AR4" s="90">
        <f t="shared" si="13"/>
        <v>99274.732449026022</v>
      </c>
      <c r="AS4" s="90">
        <f t="shared" si="13"/>
        <v>211021.7713048578</v>
      </c>
      <c r="AT4" s="90">
        <f t="shared" si="13"/>
        <v>237180.4801476548</v>
      </c>
      <c r="AU4" s="90">
        <f t="shared" si="13"/>
        <v>107580.94817828565</v>
      </c>
      <c r="AV4" s="90">
        <f t="shared" si="13"/>
        <v>324833.86317329458</v>
      </c>
      <c r="AW4" s="90">
        <f t="shared" si="13"/>
        <v>146030.14043864273</v>
      </c>
      <c r="AX4" s="90">
        <f t="shared" si="13"/>
        <v>155593.6717310914</v>
      </c>
      <c r="AY4" s="90">
        <f t="shared" si="13"/>
        <v>251973.96110528873</v>
      </c>
      <c r="AZ4" s="90">
        <f t="shared" si="13"/>
        <v>112002.95623156712</v>
      </c>
      <c r="BA4" s="90">
        <f t="shared" si="13"/>
        <v>325585.07737206487</v>
      </c>
      <c r="BB4" s="90">
        <f t="shared" si="13"/>
        <v>213568.6760980133</v>
      </c>
      <c r="BC4" s="90">
        <f t="shared" si="13"/>
        <v>200440.34238587739</v>
      </c>
      <c r="BD4" s="90">
        <f t="shared" si="13"/>
        <v>113544.27629627178</v>
      </c>
      <c r="BE4" s="90">
        <f t="shared" si="13"/>
        <v>309878.73320434144</v>
      </c>
      <c r="BF4" s="90">
        <f t="shared" si="13"/>
        <v>301233.90137485514</v>
      </c>
      <c r="BG4" s="90">
        <f t="shared" si="13"/>
        <v>243067.17482381195</v>
      </c>
      <c r="BH4" s="90">
        <f t="shared" si="13"/>
        <v>348028.49656060734</v>
      </c>
      <c r="BI4" s="90">
        <f t="shared" si="13"/>
        <v>141257.61925260146</v>
      </c>
      <c r="BJ4" s="90">
        <f t="shared" si="13"/>
        <v>154544.68470765444</v>
      </c>
      <c r="BK4" s="90">
        <f t="shared" si="13"/>
        <v>284340.98922326171</v>
      </c>
      <c r="BL4" s="90">
        <f t="shared" si="13"/>
        <v>251502.51947158307</v>
      </c>
      <c r="BM4" s="90">
        <f t="shared" si="13"/>
        <v>165191.9202001956</v>
      </c>
      <c r="BN4" s="90">
        <f t="shared" si="13"/>
        <v>189974.60341422775</v>
      </c>
      <c r="BO4" s="90">
        <f t="shared" si="13"/>
        <v>172378.37381214407</v>
      </c>
      <c r="BP4" s="90">
        <f t="shared" si="13"/>
        <v>251942.18245186968</v>
      </c>
      <c r="BQ4" s="90">
        <f t="shared" si="13"/>
        <v>113857.20810971584</v>
      </c>
      <c r="BR4" s="90">
        <f t="shared" si="13"/>
        <v>579771.34589142282</v>
      </c>
      <c r="BS4" s="90">
        <f t="shared" si="13"/>
        <v>345226.38697966613</v>
      </c>
      <c r="BT4" s="90">
        <f t="shared" si="13"/>
        <v>350222.44710956956</v>
      </c>
      <c r="BU4" s="90">
        <f t="shared" si="13"/>
        <v>236471.74844876339</v>
      </c>
      <c r="BV4" s="90">
        <f t="shared" si="13"/>
        <v>71697.6341954409</v>
      </c>
      <c r="BW4" s="90">
        <f t="shared" si="13"/>
        <v>317696.83007027232</v>
      </c>
      <c r="BX4" s="90">
        <f t="shared" ref="BX4:EI4" si="14">SUMPRODUCT($F$8:$F$217,BX$8:BX$217)</f>
        <v>97196.994075467199</v>
      </c>
      <c r="BY4" s="90">
        <f t="shared" si="14"/>
        <v>101717.2147023922</v>
      </c>
      <c r="BZ4" s="90">
        <f t="shared" si="14"/>
        <v>355816.14945518173</v>
      </c>
      <c r="CA4" s="90">
        <f t="shared" si="14"/>
        <v>227751.9024385986</v>
      </c>
      <c r="CB4" s="90">
        <f t="shared" si="14"/>
        <v>185919.44028554624</v>
      </c>
      <c r="CC4" s="90">
        <f t="shared" si="14"/>
        <v>275737.85694077617</v>
      </c>
      <c r="CD4" s="90">
        <f t="shared" si="14"/>
        <v>632840.96055944043</v>
      </c>
      <c r="CE4" s="90">
        <f t="shared" si="14"/>
        <v>128233.06826244608</v>
      </c>
      <c r="CF4" s="90">
        <f t="shared" si="14"/>
        <v>288926.6855571093</v>
      </c>
      <c r="CG4" s="90">
        <f t="shared" si="14"/>
        <v>338131.7821812784</v>
      </c>
      <c r="CH4" s="90">
        <f t="shared" si="14"/>
        <v>148870.7509663415</v>
      </c>
      <c r="CI4" s="90">
        <f t="shared" si="14"/>
        <v>92875.387592391126</v>
      </c>
      <c r="CJ4" s="90">
        <f t="shared" si="14"/>
        <v>124964.14520861248</v>
      </c>
      <c r="CK4" s="90">
        <f t="shared" si="14"/>
        <v>131874.60528296314</v>
      </c>
      <c r="CL4" s="90">
        <f t="shared" si="14"/>
        <v>536797.08293398947</v>
      </c>
      <c r="CM4" s="90">
        <f t="shared" si="14"/>
        <v>374024.24571539409</v>
      </c>
      <c r="CN4" s="90">
        <f t="shared" si="14"/>
        <v>278034.43790698412</v>
      </c>
      <c r="CO4" s="90">
        <f t="shared" si="14"/>
        <v>131317.56931528225</v>
      </c>
      <c r="CP4" s="90">
        <f t="shared" si="14"/>
        <v>470852.17240522796</v>
      </c>
      <c r="CQ4" s="90">
        <f t="shared" si="14"/>
        <v>309586.66038468736</v>
      </c>
      <c r="CR4" s="90">
        <f t="shared" si="14"/>
        <v>136185.79572046682</v>
      </c>
      <c r="CS4" s="90">
        <f t="shared" si="14"/>
        <v>185622.28319387912</v>
      </c>
      <c r="CT4" s="90">
        <f t="shared" si="14"/>
        <v>211427.13033764079</v>
      </c>
      <c r="CU4" s="90">
        <f t="shared" si="14"/>
        <v>181963.66972381339</v>
      </c>
      <c r="CV4" s="90">
        <f t="shared" si="14"/>
        <v>171387.5268019762</v>
      </c>
      <c r="CW4" s="90">
        <f t="shared" si="14"/>
        <v>528361.01702926785</v>
      </c>
      <c r="CX4" s="90">
        <f t="shared" si="14"/>
        <v>301815.6663861823</v>
      </c>
      <c r="CY4" s="90">
        <f t="shared" si="14"/>
        <v>233097.7267907557</v>
      </c>
      <c r="CZ4" s="90">
        <f t="shared" si="14"/>
        <v>216639.49177679745</v>
      </c>
      <c r="DA4" s="90">
        <f t="shared" si="14"/>
        <v>267389.26801231666</v>
      </c>
      <c r="DB4" s="90">
        <f t="shared" si="14"/>
        <v>291811.42618258635</v>
      </c>
      <c r="DC4" s="90">
        <f t="shared" si="14"/>
        <v>145506.33606962184</v>
      </c>
      <c r="DD4" s="90">
        <f t="shared" si="14"/>
        <v>272140.08525123715</v>
      </c>
      <c r="DE4" s="90">
        <f t="shared" si="14"/>
        <v>172345.20199075903</v>
      </c>
      <c r="DF4" s="90">
        <f t="shared" si="14"/>
        <v>273061.13153217192</v>
      </c>
      <c r="DG4" s="90">
        <f t="shared" si="14"/>
        <v>253534.69557267393</v>
      </c>
      <c r="DH4" s="90">
        <f t="shared" si="14"/>
        <v>109338.80941404338</v>
      </c>
      <c r="DI4" s="90">
        <f t="shared" si="14"/>
        <v>455082.07858676993</v>
      </c>
      <c r="DJ4" s="90">
        <f t="shared" si="14"/>
        <v>876116.39569363929</v>
      </c>
      <c r="DK4" s="90">
        <f t="shared" si="14"/>
        <v>582322.08510065603</v>
      </c>
      <c r="DL4" s="90">
        <f t="shared" si="14"/>
        <v>390769.73970982217</v>
      </c>
      <c r="DM4" s="90">
        <f t="shared" si="14"/>
        <v>227909.54402101244</v>
      </c>
      <c r="DN4" s="90">
        <f t="shared" si="14"/>
        <v>611257.91856820637</v>
      </c>
      <c r="DO4" s="90">
        <f t="shared" si="14"/>
        <v>217755.31835229613</v>
      </c>
      <c r="DP4" s="90">
        <f t="shared" si="14"/>
        <v>383312.627479496</v>
      </c>
      <c r="DQ4" s="90">
        <f t="shared" si="14"/>
        <v>329085.97768579546</v>
      </c>
      <c r="DR4" s="90">
        <f t="shared" si="14"/>
        <v>170946.06865425088</v>
      </c>
      <c r="DS4" s="90">
        <f t="shared" si="14"/>
        <v>207064.57213540669</v>
      </c>
      <c r="DT4" s="90">
        <f t="shared" si="14"/>
        <v>234285.17064109319</v>
      </c>
      <c r="DU4" s="90">
        <f t="shared" si="14"/>
        <v>170831.74727220772</v>
      </c>
      <c r="DV4" s="90">
        <f t="shared" si="14"/>
        <v>295210.91296344786</v>
      </c>
      <c r="DW4" s="90">
        <f t="shared" si="14"/>
        <v>169888.27038786537</v>
      </c>
      <c r="DX4" s="90">
        <f t="shared" si="14"/>
        <v>254215.74228085665</v>
      </c>
      <c r="DY4" s="90">
        <f t="shared" si="14"/>
        <v>211551.63335274305</v>
      </c>
      <c r="DZ4" s="90">
        <f t="shared" si="14"/>
        <v>403744.30417866632</v>
      </c>
      <c r="EA4" s="90">
        <f t="shared" si="14"/>
        <v>236119.58669465236</v>
      </c>
      <c r="EB4" s="90">
        <f t="shared" si="14"/>
        <v>325384.43718820042</v>
      </c>
      <c r="EC4" s="90">
        <f t="shared" si="14"/>
        <v>336250.60666099575</v>
      </c>
      <c r="ED4" s="90">
        <f t="shared" si="14"/>
        <v>254830.99110326954</v>
      </c>
      <c r="EE4" s="90">
        <f t="shared" si="14"/>
        <v>287462.3034640702</v>
      </c>
      <c r="EF4" s="90">
        <f t="shared" si="14"/>
        <v>386407.14025109814</v>
      </c>
      <c r="EG4" s="90">
        <f t="shared" si="14"/>
        <v>381477.60308450629</v>
      </c>
      <c r="EH4" s="90">
        <f t="shared" si="14"/>
        <v>328374.98785378435</v>
      </c>
      <c r="EI4" s="90">
        <f t="shared" si="14"/>
        <v>280647.15781856078</v>
      </c>
      <c r="EJ4" s="90">
        <f t="shared" ref="EJ4:GU4" si="15">SUMPRODUCT($F$8:$F$217,EJ$8:EJ$217)</f>
        <v>281268.58154306316</v>
      </c>
      <c r="EK4" s="90">
        <f t="shared" si="15"/>
        <v>177468.7407485891</v>
      </c>
      <c r="EL4" s="90">
        <f t="shared" si="15"/>
        <v>294103.61344699434</v>
      </c>
      <c r="EM4" s="90">
        <f t="shared" si="15"/>
        <v>242840.38798340195</v>
      </c>
      <c r="EN4" s="90">
        <f t="shared" si="15"/>
        <v>265652.90325914376</v>
      </c>
      <c r="EO4" s="90">
        <f t="shared" si="15"/>
        <v>292845.67474433186</v>
      </c>
      <c r="EP4" s="90">
        <f t="shared" si="15"/>
        <v>232585.77975328776</v>
      </c>
      <c r="EQ4" s="90">
        <f t="shared" si="15"/>
        <v>198367.89821455139</v>
      </c>
      <c r="ER4" s="90">
        <f t="shared" si="15"/>
        <v>353245.83668048226</v>
      </c>
      <c r="ES4" s="90">
        <f t="shared" si="15"/>
        <v>307704.5293931723</v>
      </c>
      <c r="ET4" s="90">
        <f t="shared" si="15"/>
        <v>350217.96936484764</v>
      </c>
      <c r="EU4" s="90">
        <f t="shared" si="15"/>
        <v>302183.84539877228</v>
      </c>
      <c r="EV4" s="90">
        <f t="shared" si="15"/>
        <v>199257.72478356236</v>
      </c>
      <c r="EW4" s="90">
        <f t="shared" si="15"/>
        <v>300321.61206934077</v>
      </c>
      <c r="EX4" s="90">
        <f t="shared" si="15"/>
        <v>204340.54303086997</v>
      </c>
      <c r="EY4" s="90">
        <f t="shared" si="15"/>
        <v>190346.13471529353</v>
      </c>
      <c r="EZ4" s="90">
        <f t="shared" si="15"/>
        <v>297084.50609150616</v>
      </c>
      <c r="FA4" s="90">
        <f t="shared" si="15"/>
        <v>289593.93133660697</v>
      </c>
      <c r="FB4" s="90">
        <f t="shared" si="15"/>
        <v>345742.54806020745</v>
      </c>
      <c r="FC4" s="90">
        <f t="shared" si="15"/>
        <v>227942.44081636262</v>
      </c>
      <c r="FD4" s="90">
        <f t="shared" si="15"/>
        <v>208408.06520134295</v>
      </c>
      <c r="FE4" s="90">
        <f t="shared" si="15"/>
        <v>126637.08259331304</v>
      </c>
      <c r="FF4" s="90">
        <f t="shared" si="15"/>
        <v>293471.99704550696</v>
      </c>
      <c r="FG4" s="90">
        <f t="shared" si="15"/>
        <v>208642.08222525154</v>
      </c>
      <c r="FH4" s="90">
        <f t="shared" si="15"/>
        <v>188401.15364856657</v>
      </c>
      <c r="FI4" s="90">
        <f t="shared" si="15"/>
        <v>485633.57846390567</v>
      </c>
      <c r="FJ4" s="90">
        <f t="shared" si="15"/>
        <v>129607.22965536134</v>
      </c>
      <c r="FK4" s="90">
        <f t="shared" si="15"/>
        <v>259907.88734132057</v>
      </c>
      <c r="FL4" s="90">
        <f t="shared" si="15"/>
        <v>176885.53803991358</v>
      </c>
      <c r="FM4" s="90">
        <f t="shared" si="15"/>
        <v>225904.55245879584</v>
      </c>
      <c r="FN4" s="90">
        <f t="shared" si="15"/>
        <v>184509.12838143809</v>
      </c>
      <c r="FO4" s="90">
        <f t="shared" si="15"/>
        <v>298572.583020185</v>
      </c>
      <c r="FP4" s="90">
        <f t="shared" si="15"/>
        <v>229068.94824975403</v>
      </c>
      <c r="FQ4" s="90">
        <f t="shared" si="15"/>
        <v>350233.61341750162</v>
      </c>
      <c r="FR4" s="90">
        <f t="shared" si="15"/>
        <v>201956.2772557961</v>
      </c>
      <c r="FS4" s="90">
        <f t="shared" si="15"/>
        <v>90966.006012792554</v>
      </c>
      <c r="FT4" s="90">
        <f t="shared" si="15"/>
        <v>111333.14623502393</v>
      </c>
      <c r="FU4" s="90">
        <f t="shared" si="15"/>
        <v>142252.61712403133</v>
      </c>
      <c r="FV4" s="90">
        <f t="shared" si="15"/>
        <v>138369.21129454963</v>
      </c>
      <c r="FW4" s="90">
        <f t="shared" si="15"/>
        <v>329414.64460169792</v>
      </c>
      <c r="FX4" s="90">
        <f t="shared" si="15"/>
        <v>218839.8996630359</v>
      </c>
      <c r="FY4" s="90">
        <f t="shared" si="15"/>
        <v>204254.90426336607</v>
      </c>
      <c r="FZ4" s="90">
        <f t="shared" si="15"/>
        <v>141648.35495812166</v>
      </c>
      <c r="GA4" s="90">
        <f t="shared" si="15"/>
        <v>113837.69358674732</v>
      </c>
      <c r="GB4" s="90">
        <f t="shared" si="15"/>
        <v>102301.25776828881</v>
      </c>
      <c r="GC4" s="90">
        <f t="shared" si="15"/>
        <v>670933.70783983613</v>
      </c>
      <c r="GD4" s="90">
        <f t="shared" si="15"/>
        <v>215162.8478935716</v>
      </c>
      <c r="GE4" s="90">
        <f t="shared" si="15"/>
        <v>146866.13969000836</v>
      </c>
      <c r="GF4" s="90">
        <f t="shared" si="15"/>
        <v>207815.85821341872</v>
      </c>
      <c r="GG4" s="90">
        <f t="shared" si="15"/>
        <v>122982.81794151336</v>
      </c>
      <c r="GH4" s="90">
        <f t="shared" si="15"/>
        <v>263814.62425238901</v>
      </c>
      <c r="GI4" s="90">
        <f t="shared" si="15"/>
        <v>205329.35249825029</v>
      </c>
      <c r="GJ4" s="90">
        <f t="shared" si="15"/>
        <v>547140.59964398481</v>
      </c>
      <c r="GK4" s="90">
        <f t="shared" si="15"/>
        <v>146913.12124388781</v>
      </c>
      <c r="GL4" s="90">
        <f t="shared" si="15"/>
        <v>154743.17670887528</v>
      </c>
      <c r="GM4" s="90">
        <f t="shared" si="15"/>
        <v>191827.59479143031</v>
      </c>
      <c r="GN4" s="90">
        <f t="shared" si="15"/>
        <v>474527.95402051177</v>
      </c>
      <c r="GO4" s="90">
        <f t="shared" si="15"/>
        <v>771014.88040614186</v>
      </c>
      <c r="GP4" s="90">
        <f t="shared" si="15"/>
        <v>623043.83128041856</v>
      </c>
      <c r="GQ4" s="90">
        <f t="shared" si="15"/>
        <v>561940.50727140193</v>
      </c>
      <c r="GR4" s="90">
        <f t="shared" si="15"/>
        <v>213895.6371966321</v>
      </c>
      <c r="GS4" s="90">
        <f t="shared" si="15"/>
        <v>544291.32527046162</v>
      </c>
      <c r="GT4" s="90">
        <f t="shared" si="15"/>
        <v>262262.00902096555</v>
      </c>
      <c r="GU4" s="90">
        <f t="shared" si="15"/>
        <v>231280.90998588296</v>
      </c>
      <c r="GV4" s="90">
        <f t="shared" ref="GV4:HL4" si="16">SUMPRODUCT($F$8:$F$217,GV$8:GV$217)</f>
        <v>322939.14269367472</v>
      </c>
      <c r="GW4" s="90">
        <f t="shared" si="16"/>
        <v>676894.16685113637</v>
      </c>
      <c r="GX4" s="90">
        <f t="shared" si="16"/>
        <v>484768.96245768282</v>
      </c>
      <c r="GY4" s="90">
        <f t="shared" si="16"/>
        <v>482973.68751612282</v>
      </c>
      <c r="GZ4" s="90">
        <f t="shared" si="16"/>
        <v>215492.06992875048</v>
      </c>
      <c r="HA4" s="90">
        <f t="shared" si="16"/>
        <v>160578.27647330795</v>
      </c>
      <c r="HB4" s="90">
        <f t="shared" si="16"/>
        <v>264634.21960463625</v>
      </c>
      <c r="HC4" s="90">
        <f t="shared" si="16"/>
        <v>178437.87747050551</v>
      </c>
      <c r="HD4" s="90">
        <f t="shared" si="16"/>
        <v>180148.01279089219</v>
      </c>
      <c r="HE4" s="90">
        <f t="shared" si="16"/>
        <v>294295.04485047807</v>
      </c>
      <c r="HF4" s="90">
        <f t="shared" si="16"/>
        <v>487124.24785621051</v>
      </c>
      <c r="HG4" s="90">
        <f t="shared" si="16"/>
        <v>168911.17156129368</v>
      </c>
      <c r="HH4" s="90">
        <f t="shared" si="16"/>
        <v>214367.2586722523</v>
      </c>
      <c r="HI4" s="90">
        <f t="shared" si="16"/>
        <v>479668.67774667026</v>
      </c>
      <c r="HJ4" s="90">
        <f t="shared" si="16"/>
        <v>887911.63268896018</v>
      </c>
      <c r="HK4" s="90">
        <f t="shared" si="16"/>
        <v>277169.67563683394</v>
      </c>
      <c r="HL4" s="90">
        <f t="shared" si="16"/>
        <v>22017.507749746161</v>
      </c>
    </row>
    <row r="5" spans="1:220" x14ac:dyDescent="0.2">
      <c r="A5" s="7"/>
      <c r="J5" s="100" t="s">
        <v>821</v>
      </c>
      <c r="K5" s="90">
        <f>SUMPRODUCT($G$8:$G$217,K$8:K$217)</f>
        <v>104310.72839647657</v>
      </c>
      <c r="L5" s="90">
        <f t="shared" ref="L5:BW5" si="17">SUMPRODUCT($G$8:$G$217,L$8:L$217)</f>
        <v>287490.04493276286</v>
      </c>
      <c r="M5" s="90">
        <f t="shared" si="17"/>
        <v>248762.87537142297</v>
      </c>
      <c r="N5" s="90">
        <f t="shared" si="17"/>
        <v>293173.19894090341</v>
      </c>
      <c r="O5" s="90">
        <f t="shared" si="17"/>
        <v>320498.07843575923</v>
      </c>
      <c r="P5" s="90">
        <f t="shared" si="17"/>
        <v>275510.29843160871</v>
      </c>
      <c r="Q5" s="90">
        <f t="shared" si="17"/>
        <v>150945.80334490052</v>
      </c>
      <c r="R5" s="90">
        <f t="shared" si="17"/>
        <v>271238.04890460632</v>
      </c>
      <c r="S5" s="90">
        <f t="shared" si="17"/>
        <v>161178.10603625875</v>
      </c>
      <c r="T5" s="90">
        <f t="shared" si="17"/>
        <v>159711.71038709796</v>
      </c>
      <c r="U5" s="90">
        <f t="shared" si="17"/>
        <v>291376.32827162091</v>
      </c>
      <c r="V5" s="90">
        <f t="shared" si="17"/>
        <v>192952.45761874266</v>
      </c>
      <c r="W5" s="90">
        <f t="shared" si="17"/>
        <v>206195.82672313158</v>
      </c>
      <c r="X5" s="90">
        <f t="shared" si="17"/>
        <v>179253.07773450515</v>
      </c>
      <c r="Y5" s="90">
        <f t="shared" si="17"/>
        <v>236541.58933339876</v>
      </c>
      <c r="Z5" s="90">
        <f t="shared" si="17"/>
        <v>357999.03683626151</v>
      </c>
      <c r="AA5" s="90">
        <f t="shared" si="17"/>
        <v>201099.7227966747</v>
      </c>
      <c r="AB5" s="90">
        <f t="shared" si="17"/>
        <v>215380.09251013442</v>
      </c>
      <c r="AC5" s="90">
        <f t="shared" si="17"/>
        <v>200692.32233474616</v>
      </c>
      <c r="AD5" s="90">
        <f t="shared" si="17"/>
        <v>125297.80269537584</v>
      </c>
      <c r="AE5" s="90">
        <f t="shared" si="17"/>
        <v>257314.72259689879</v>
      </c>
      <c r="AF5" s="90">
        <f t="shared" si="17"/>
        <v>511184.21096266148</v>
      </c>
      <c r="AG5" s="90">
        <f t="shared" si="17"/>
        <v>149594.77264574281</v>
      </c>
      <c r="AH5" s="90">
        <f t="shared" si="17"/>
        <v>155568.91766934568</v>
      </c>
      <c r="AI5" s="90">
        <f t="shared" si="17"/>
        <v>190649.86354075227</v>
      </c>
      <c r="AJ5" s="90">
        <f t="shared" si="17"/>
        <v>169169.59949328657</v>
      </c>
      <c r="AK5" s="90">
        <f t="shared" si="17"/>
        <v>175027.48958706844</v>
      </c>
      <c r="AL5" s="90">
        <f t="shared" si="17"/>
        <v>147927.05778190042</v>
      </c>
      <c r="AM5" s="90">
        <f t="shared" si="17"/>
        <v>119318.32913917582</v>
      </c>
      <c r="AN5" s="90">
        <f t="shared" si="17"/>
        <v>296563.7659946541</v>
      </c>
      <c r="AO5" s="90">
        <f t="shared" si="17"/>
        <v>191535.62342113044</v>
      </c>
      <c r="AP5" s="90">
        <f t="shared" si="17"/>
        <v>237988.04357853497</v>
      </c>
      <c r="AQ5" s="90">
        <f t="shared" si="17"/>
        <v>233957.51517366312</v>
      </c>
      <c r="AR5" s="90">
        <f t="shared" si="17"/>
        <v>99459.599554716377</v>
      </c>
      <c r="AS5" s="90">
        <f t="shared" si="17"/>
        <v>212548.28699391717</v>
      </c>
      <c r="AT5" s="90">
        <f t="shared" si="17"/>
        <v>237831.8042747459</v>
      </c>
      <c r="AU5" s="90">
        <f t="shared" si="17"/>
        <v>107656.14026723434</v>
      </c>
      <c r="AV5" s="90">
        <f t="shared" si="17"/>
        <v>326642.51445351884</v>
      </c>
      <c r="AW5" s="90">
        <f t="shared" si="17"/>
        <v>146582.62248241011</v>
      </c>
      <c r="AX5" s="90">
        <f t="shared" si="17"/>
        <v>156475.83320521045</v>
      </c>
      <c r="AY5" s="90">
        <f t="shared" si="17"/>
        <v>253516.04062847621</v>
      </c>
      <c r="AZ5" s="90">
        <f t="shared" si="17"/>
        <v>112464.6501402897</v>
      </c>
      <c r="BA5" s="90">
        <f t="shared" si="17"/>
        <v>327513.32238048338</v>
      </c>
      <c r="BB5" s="90">
        <f t="shared" si="17"/>
        <v>214919.54105760425</v>
      </c>
      <c r="BC5" s="90">
        <f t="shared" si="17"/>
        <v>201864.1600161414</v>
      </c>
      <c r="BD5" s="90">
        <f t="shared" si="17"/>
        <v>114133.68174585175</v>
      </c>
      <c r="BE5" s="90">
        <f t="shared" si="17"/>
        <v>310646.90185953025</v>
      </c>
      <c r="BF5" s="90">
        <f t="shared" si="17"/>
        <v>302657.27085047215</v>
      </c>
      <c r="BG5" s="90">
        <f t="shared" si="17"/>
        <v>244584.35318592301</v>
      </c>
      <c r="BH5" s="90">
        <f t="shared" si="17"/>
        <v>349699.2312075409</v>
      </c>
      <c r="BI5" s="90">
        <f t="shared" si="17"/>
        <v>141531.00961308792</v>
      </c>
      <c r="BJ5" s="90">
        <f t="shared" si="17"/>
        <v>155035.62621628764</v>
      </c>
      <c r="BK5" s="90">
        <f t="shared" si="17"/>
        <v>285073.00027990021</v>
      </c>
      <c r="BL5" s="90">
        <f t="shared" si="17"/>
        <v>253140.50020933821</v>
      </c>
      <c r="BM5" s="90">
        <f t="shared" si="17"/>
        <v>165453.68711715657</v>
      </c>
      <c r="BN5" s="90">
        <f t="shared" si="17"/>
        <v>191210.15258693247</v>
      </c>
      <c r="BO5" s="90">
        <f t="shared" si="17"/>
        <v>173194.31807470878</v>
      </c>
      <c r="BP5" s="90">
        <f t="shared" si="17"/>
        <v>252861.86064050332</v>
      </c>
      <c r="BQ5" s="90">
        <f t="shared" si="17"/>
        <v>114007.31781753288</v>
      </c>
      <c r="BR5" s="90">
        <f t="shared" si="17"/>
        <v>582613.48918020492</v>
      </c>
      <c r="BS5" s="90">
        <f t="shared" si="17"/>
        <v>347240.90893800912</v>
      </c>
      <c r="BT5" s="90">
        <f t="shared" si="17"/>
        <v>352051.15228774003</v>
      </c>
      <c r="BU5" s="90">
        <f t="shared" si="17"/>
        <v>238071.95213925795</v>
      </c>
      <c r="BV5" s="90">
        <f t="shared" si="17"/>
        <v>72675.393260524928</v>
      </c>
      <c r="BW5" s="90">
        <f t="shared" si="17"/>
        <v>319519.96212764486</v>
      </c>
      <c r="BX5" s="90">
        <f t="shared" ref="BX5:EI5" si="18">SUMPRODUCT($G$8:$G$217,BX$8:BX$217)</f>
        <v>97757.877470721069</v>
      </c>
      <c r="BY5" s="90">
        <f t="shared" si="18"/>
        <v>102156.85428969322</v>
      </c>
      <c r="BZ5" s="90">
        <f t="shared" si="18"/>
        <v>357689.78471021657</v>
      </c>
      <c r="CA5" s="90">
        <f t="shared" si="18"/>
        <v>228961.62782044252</v>
      </c>
      <c r="CB5" s="90">
        <f t="shared" si="18"/>
        <v>186809.58379360629</v>
      </c>
      <c r="CC5" s="90">
        <f t="shared" si="18"/>
        <v>279188.24943175114</v>
      </c>
      <c r="CD5" s="90">
        <f t="shared" si="18"/>
        <v>637732.74550943961</v>
      </c>
      <c r="CE5" s="90">
        <f t="shared" si="18"/>
        <v>128973.34013377635</v>
      </c>
      <c r="CF5" s="90">
        <f t="shared" si="18"/>
        <v>290055.48647320626</v>
      </c>
      <c r="CG5" s="90">
        <f t="shared" si="18"/>
        <v>339560.73208693461</v>
      </c>
      <c r="CH5" s="90">
        <f t="shared" si="18"/>
        <v>149762.25531929595</v>
      </c>
      <c r="CI5" s="90">
        <f t="shared" si="18"/>
        <v>93473.196919829978</v>
      </c>
      <c r="CJ5" s="90">
        <f t="shared" si="18"/>
        <v>125790.29953547302</v>
      </c>
      <c r="CK5" s="90">
        <f t="shared" si="18"/>
        <v>132882.89110245815</v>
      </c>
      <c r="CL5" s="90">
        <f t="shared" si="18"/>
        <v>540389.7909683648</v>
      </c>
      <c r="CM5" s="90">
        <f t="shared" si="18"/>
        <v>376421.89906448772</v>
      </c>
      <c r="CN5" s="90">
        <f t="shared" si="18"/>
        <v>279857.33854443382</v>
      </c>
      <c r="CO5" s="90">
        <f t="shared" si="18"/>
        <v>131722.89814196806</v>
      </c>
      <c r="CP5" s="90">
        <f t="shared" si="18"/>
        <v>475791.78242298297</v>
      </c>
      <c r="CQ5" s="90">
        <f t="shared" si="18"/>
        <v>310582.05098514957</v>
      </c>
      <c r="CR5" s="90">
        <f t="shared" si="18"/>
        <v>137075.77538465973</v>
      </c>
      <c r="CS5" s="90">
        <f t="shared" si="18"/>
        <v>186629.80049492684</v>
      </c>
      <c r="CT5" s="90">
        <f t="shared" si="18"/>
        <v>211870.13972105298</v>
      </c>
      <c r="CU5" s="90">
        <f t="shared" si="18"/>
        <v>182915.1537488311</v>
      </c>
      <c r="CV5" s="90">
        <f t="shared" si="18"/>
        <v>172138.98716314454</v>
      </c>
      <c r="CW5" s="90">
        <f t="shared" si="18"/>
        <v>532363.51169177296</v>
      </c>
      <c r="CX5" s="90">
        <f t="shared" si="18"/>
        <v>303146.32815984613</v>
      </c>
      <c r="CY5" s="90">
        <f t="shared" si="18"/>
        <v>234458.5482055278</v>
      </c>
      <c r="CZ5" s="90">
        <f t="shared" si="18"/>
        <v>217553.98637916925</v>
      </c>
      <c r="DA5" s="90">
        <f t="shared" si="18"/>
        <v>268891.94051919295</v>
      </c>
      <c r="DB5" s="90">
        <f t="shared" si="18"/>
        <v>293095.21062746481</v>
      </c>
      <c r="DC5" s="90">
        <f t="shared" si="18"/>
        <v>146041.71326230792</v>
      </c>
      <c r="DD5" s="90">
        <f t="shared" si="18"/>
        <v>272940.23987249617</v>
      </c>
      <c r="DE5" s="90">
        <f t="shared" si="18"/>
        <v>172992.53050978098</v>
      </c>
      <c r="DF5" s="90">
        <f t="shared" si="18"/>
        <v>274440.51716368855</v>
      </c>
      <c r="DG5" s="90">
        <f t="shared" si="18"/>
        <v>254466.85954229583</v>
      </c>
      <c r="DH5" s="90">
        <f t="shared" si="18"/>
        <v>109584.3879343421</v>
      </c>
      <c r="DI5" s="90">
        <f t="shared" si="18"/>
        <v>460225.40832233499</v>
      </c>
      <c r="DJ5" s="90">
        <f t="shared" si="18"/>
        <v>883803.49400143302</v>
      </c>
      <c r="DK5" s="90">
        <f t="shared" si="18"/>
        <v>587848.37672500079</v>
      </c>
      <c r="DL5" s="90">
        <f t="shared" si="18"/>
        <v>392960.57774231018</v>
      </c>
      <c r="DM5" s="90">
        <f t="shared" si="18"/>
        <v>228878.58111881142</v>
      </c>
      <c r="DN5" s="90">
        <f t="shared" si="18"/>
        <v>617842.21974730305</v>
      </c>
      <c r="DO5" s="90">
        <f t="shared" si="18"/>
        <v>220133.65836950694</v>
      </c>
      <c r="DP5" s="90">
        <f t="shared" si="18"/>
        <v>386108.72675797477</v>
      </c>
      <c r="DQ5" s="90">
        <f t="shared" si="18"/>
        <v>331902.17964802322</v>
      </c>
      <c r="DR5" s="90">
        <f t="shared" si="18"/>
        <v>171868.17784185288</v>
      </c>
      <c r="DS5" s="90">
        <f t="shared" si="18"/>
        <v>208374.22642255094</v>
      </c>
      <c r="DT5" s="90">
        <f t="shared" si="18"/>
        <v>236432.55287921923</v>
      </c>
      <c r="DU5" s="90">
        <f t="shared" si="18"/>
        <v>172596.42204888875</v>
      </c>
      <c r="DV5" s="90">
        <f t="shared" si="18"/>
        <v>298366.23647058639</v>
      </c>
      <c r="DW5" s="90">
        <f t="shared" si="18"/>
        <v>171020.74604146779</v>
      </c>
      <c r="DX5" s="90">
        <f t="shared" si="18"/>
        <v>256023.79887167629</v>
      </c>
      <c r="DY5" s="90">
        <f t="shared" si="18"/>
        <v>215266.63233453</v>
      </c>
      <c r="DZ5" s="90">
        <f t="shared" si="18"/>
        <v>409410.99278963706</v>
      </c>
      <c r="EA5" s="90">
        <f t="shared" si="18"/>
        <v>238431.27006132287</v>
      </c>
      <c r="EB5" s="90">
        <f t="shared" si="18"/>
        <v>328067.51693634305</v>
      </c>
      <c r="EC5" s="90">
        <f t="shared" si="18"/>
        <v>340020.64577888302</v>
      </c>
      <c r="ED5" s="90">
        <f t="shared" si="18"/>
        <v>257511.63655555653</v>
      </c>
      <c r="EE5" s="90">
        <f t="shared" si="18"/>
        <v>291054.66525556368</v>
      </c>
      <c r="EF5" s="90">
        <f t="shared" si="18"/>
        <v>390598.4721803721</v>
      </c>
      <c r="EG5" s="90">
        <f t="shared" si="18"/>
        <v>385247.06501501455</v>
      </c>
      <c r="EH5" s="90">
        <f t="shared" si="18"/>
        <v>332799.57946485706</v>
      </c>
      <c r="EI5" s="90">
        <f t="shared" si="18"/>
        <v>284298.02913880214</v>
      </c>
      <c r="EJ5" s="90">
        <f t="shared" ref="EJ5:GU5" si="19">SUMPRODUCT($G$8:$G$217,EJ$8:EJ$217)</f>
        <v>284326.01526548009</v>
      </c>
      <c r="EK5" s="90">
        <f t="shared" si="19"/>
        <v>178149.91640426821</v>
      </c>
      <c r="EL5" s="90">
        <f t="shared" si="19"/>
        <v>297579.50986992934</v>
      </c>
      <c r="EM5" s="90">
        <f t="shared" si="19"/>
        <v>245528.96857387989</v>
      </c>
      <c r="EN5" s="90">
        <f t="shared" si="19"/>
        <v>268801.54995596106</v>
      </c>
      <c r="EO5" s="90">
        <f t="shared" si="19"/>
        <v>296810.71457310359</v>
      </c>
      <c r="EP5" s="90">
        <f t="shared" si="19"/>
        <v>235662.54163863682</v>
      </c>
      <c r="EQ5" s="90">
        <f t="shared" si="19"/>
        <v>201030.68356903252</v>
      </c>
      <c r="ER5" s="90">
        <f t="shared" si="19"/>
        <v>356783.54832469928</v>
      </c>
      <c r="ES5" s="90">
        <f t="shared" si="19"/>
        <v>311673.31843279605</v>
      </c>
      <c r="ET5" s="90">
        <f t="shared" si="19"/>
        <v>354930.61172209674</v>
      </c>
      <c r="EU5" s="90">
        <f t="shared" si="19"/>
        <v>307165.18757128075</v>
      </c>
      <c r="EV5" s="90">
        <f t="shared" si="19"/>
        <v>201624.24106144192</v>
      </c>
      <c r="EW5" s="90">
        <f t="shared" si="19"/>
        <v>303872.27867053525</v>
      </c>
      <c r="EX5" s="90">
        <f t="shared" si="19"/>
        <v>206803.74287442837</v>
      </c>
      <c r="EY5" s="90">
        <f t="shared" si="19"/>
        <v>192874.55153838819</v>
      </c>
      <c r="EZ5" s="90">
        <f t="shared" si="19"/>
        <v>302382.83206154103</v>
      </c>
      <c r="FA5" s="90">
        <f t="shared" si="19"/>
        <v>293006.92326312955</v>
      </c>
      <c r="FB5" s="90">
        <f t="shared" si="19"/>
        <v>348906.44189211668</v>
      </c>
      <c r="FC5" s="90">
        <f t="shared" si="19"/>
        <v>228936.45079475397</v>
      </c>
      <c r="FD5" s="90">
        <f t="shared" si="19"/>
        <v>210291.31462327667</v>
      </c>
      <c r="FE5" s="90">
        <f t="shared" si="19"/>
        <v>127916.64704529839</v>
      </c>
      <c r="FF5" s="90">
        <f t="shared" si="19"/>
        <v>295357.91381139058</v>
      </c>
      <c r="FG5" s="90">
        <f t="shared" si="19"/>
        <v>209753.73021065185</v>
      </c>
      <c r="FH5" s="90">
        <f t="shared" si="19"/>
        <v>189800.30280232651</v>
      </c>
      <c r="FI5" s="90">
        <f t="shared" si="19"/>
        <v>489532.61680422386</v>
      </c>
      <c r="FJ5" s="90">
        <f t="shared" si="19"/>
        <v>130898.99809206095</v>
      </c>
      <c r="FK5" s="90">
        <f t="shared" si="19"/>
        <v>262448.77158088953</v>
      </c>
      <c r="FL5" s="90">
        <f t="shared" si="19"/>
        <v>178801.45681072876</v>
      </c>
      <c r="FM5" s="90">
        <f t="shared" si="19"/>
        <v>227571.60707756356</v>
      </c>
      <c r="FN5" s="90">
        <f t="shared" si="19"/>
        <v>185780.83342952828</v>
      </c>
      <c r="FO5" s="90">
        <f t="shared" si="19"/>
        <v>301277.76917351439</v>
      </c>
      <c r="FP5" s="90">
        <f t="shared" si="19"/>
        <v>230601.70813704864</v>
      </c>
      <c r="FQ5" s="90">
        <f t="shared" si="19"/>
        <v>353044.15022136219</v>
      </c>
      <c r="FR5" s="90">
        <f t="shared" si="19"/>
        <v>202962.62730011015</v>
      </c>
      <c r="FS5" s="90">
        <f t="shared" si="19"/>
        <v>91444.139703224093</v>
      </c>
      <c r="FT5" s="90">
        <f t="shared" si="19"/>
        <v>112578.98962708155</v>
      </c>
      <c r="FU5" s="90">
        <f t="shared" si="19"/>
        <v>143495.27323760386</v>
      </c>
      <c r="FV5" s="90">
        <f t="shared" si="19"/>
        <v>139665.11753860093</v>
      </c>
      <c r="FW5" s="90">
        <f t="shared" si="19"/>
        <v>331456.60982540733</v>
      </c>
      <c r="FX5" s="90">
        <f t="shared" si="19"/>
        <v>220895.10221235748</v>
      </c>
      <c r="FY5" s="90">
        <f t="shared" si="19"/>
        <v>205409.60846338162</v>
      </c>
      <c r="FZ5" s="90">
        <f t="shared" si="19"/>
        <v>142276.40435300753</v>
      </c>
      <c r="GA5" s="90">
        <f t="shared" si="19"/>
        <v>114566.74178054655</v>
      </c>
      <c r="GB5" s="90">
        <f t="shared" si="19"/>
        <v>102933.32276017198</v>
      </c>
      <c r="GC5" s="90">
        <f t="shared" si="19"/>
        <v>674822.67776684207</v>
      </c>
      <c r="GD5" s="90">
        <f t="shared" si="19"/>
        <v>216444.66749380864</v>
      </c>
      <c r="GE5" s="90">
        <f t="shared" si="19"/>
        <v>148537.89296680351</v>
      </c>
      <c r="GF5" s="90">
        <f t="shared" si="19"/>
        <v>208903.28288323974</v>
      </c>
      <c r="GG5" s="90">
        <f t="shared" si="19"/>
        <v>123555.79704809621</v>
      </c>
      <c r="GH5" s="90">
        <f t="shared" si="19"/>
        <v>265164.28811440937</v>
      </c>
      <c r="GI5" s="90">
        <f t="shared" si="19"/>
        <v>207370.44318552237</v>
      </c>
      <c r="GJ5" s="90">
        <f t="shared" si="19"/>
        <v>550839.96527545527</v>
      </c>
      <c r="GK5" s="90">
        <f t="shared" si="19"/>
        <v>148130.52359464805</v>
      </c>
      <c r="GL5" s="90">
        <f t="shared" si="19"/>
        <v>156076.79757450707</v>
      </c>
      <c r="GM5" s="90">
        <f t="shared" si="19"/>
        <v>192619.13435441171</v>
      </c>
      <c r="GN5" s="90">
        <f t="shared" si="19"/>
        <v>478675.26447164838</v>
      </c>
      <c r="GO5" s="90">
        <f t="shared" si="19"/>
        <v>775578.01386251731</v>
      </c>
      <c r="GP5" s="90">
        <f t="shared" si="19"/>
        <v>627225.69340423448</v>
      </c>
      <c r="GQ5" s="90">
        <f t="shared" si="19"/>
        <v>566427.80371457676</v>
      </c>
      <c r="GR5" s="90">
        <f t="shared" si="19"/>
        <v>216032.67878519362</v>
      </c>
      <c r="GS5" s="90">
        <f t="shared" si="19"/>
        <v>547803.59099390509</v>
      </c>
      <c r="GT5" s="90">
        <f t="shared" si="19"/>
        <v>264372.4540384945</v>
      </c>
      <c r="GU5" s="90">
        <f t="shared" si="19"/>
        <v>233814.32333218731</v>
      </c>
      <c r="GV5" s="90">
        <f t="shared" ref="GV5:HL5" si="20">SUMPRODUCT($G$8:$G$217,GV$8:GV$217)</f>
        <v>323589.23952433025</v>
      </c>
      <c r="GW5" s="90">
        <f t="shared" si="20"/>
        <v>681515.02425010549</v>
      </c>
      <c r="GX5" s="90">
        <f t="shared" si="20"/>
        <v>486008.90242591989</v>
      </c>
      <c r="GY5" s="90">
        <f t="shared" si="20"/>
        <v>483788.03937013284</v>
      </c>
      <c r="GZ5" s="90">
        <f t="shared" si="20"/>
        <v>216712.90886506616</v>
      </c>
      <c r="HA5" s="90">
        <f t="shared" si="20"/>
        <v>161921.82231508955</v>
      </c>
      <c r="HB5" s="90">
        <f t="shared" si="20"/>
        <v>266538.61326854915</v>
      </c>
      <c r="HC5" s="90">
        <f t="shared" si="20"/>
        <v>179339.4078449597</v>
      </c>
      <c r="HD5" s="90">
        <f t="shared" si="20"/>
        <v>181501.78884308704</v>
      </c>
      <c r="HE5" s="90">
        <f t="shared" si="20"/>
        <v>296923.53777933255</v>
      </c>
      <c r="HF5" s="90">
        <f t="shared" si="20"/>
        <v>491823.95023841073</v>
      </c>
      <c r="HG5" s="90">
        <f t="shared" si="20"/>
        <v>170130.1082791537</v>
      </c>
      <c r="HH5" s="90">
        <f t="shared" si="20"/>
        <v>215515.92614896345</v>
      </c>
      <c r="HI5" s="90">
        <f t="shared" si="20"/>
        <v>482578.84286584746</v>
      </c>
      <c r="HJ5" s="90">
        <f t="shared" si="20"/>
        <v>892381.89983143529</v>
      </c>
      <c r="HK5" s="90">
        <f t="shared" si="20"/>
        <v>278504.5239741393</v>
      </c>
      <c r="HL5" s="90">
        <f t="shared" si="20"/>
        <v>22140.639597464684</v>
      </c>
    </row>
    <row r="6" spans="1:220" x14ac:dyDescent="0.2">
      <c r="C6" s="68" t="s">
        <v>806</v>
      </c>
      <c r="J6" s="100" t="s">
        <v>822</v>
      </c>
      <c r="K6" s="90">
        <f>SUMPRODUCT($H$8:$H$217,K$8:K$217)</f>
        <v>104528.00035162088</v>
      </c>
      <c r="L6" s="90">
        <f t="shared" ref="L6:BW6" si="21">SUMPRODUCT($H$8:$H$217,L$8:L$217)</f>
        <v>288659.3580854747</v>
      </c>
      <c r="M6" s="90">
        <f t="shared" si="21"/>
        <v>249532.59104928226</v>
      </c>
      <c r="N6" s="90">
        <f t="shared" si="21"/>
        <v>294595.2347685998</v>
      </c>
      <c r="O6" s="90">
        <f t="shared" si="21"/>
        <v>321122.41084298788</v>
      </c>
      <c r="P6" s="90">
        <f t="shared" si="21"/>
        <v>275943.22300134553</v>
      </c>
      <c r="Q6" s="90">
        <f t="shared" si="21"/>
        <v>151366.77412032546</v>
      </c>
      <c r="R6" s="90">
        <f t="shared" si="21"/>
        <v>271498.2090729514</v>
      </c>
      <c r="S6" s="90">
        <f t="shared" si="21"/>
        <v>161473.07828220609</v>
      </c>
      <c r="T6" s="90">
        <f t="shared" si="21"/>
        <v>159849.63477905651</v>
      </c>
      <c r="U6" s="90">
        <f t="shared" si="21"/>
        <v>293041.78693200642</v>
      </c>
      <c r="V6" s="90">
        <f t="shared" si="21"/>
        <v>194004.16744493181</v>
      </c>
      <c r="W6" s="90">
        <f t="shared" si="21"/>
        <v>207187.93847225793</v>
      </c>
      <c r="X6" s="90">
        <f t="shared" si="21"/>
        <v>180293.70393614081</v>
      </c>
      <c r="Y6" s="90">
        <f t="shared" si="21"/>
        <v>237529.44107949175</v>
      </c>
      <c r="Z6" s="90">
        <f t="shared" si="21"/>
        <v>358792.6133335178</v>
      </c>
      <c r="AA6" s="90">
        <f t="shared" si="21"/>
        <v>202103.19278348511</v>
      </c>
      <c r="AB6" s="90">
        <f t="shared" si="21"/>
        <v>215961.82341572017</v>
      </c>
      <c r="AC6" s="90">
        <f t="shared" si="21"/>
        <v>201099.53235804907</v>
      </c>
      <c r="AD6" s="90">
        <f t="shared" si="21"/>
        <v>125556.25990903466</v>
      </c>
      <c r="AE6" s="90">
        <f t="shared" si="21"/>
        <v>259584.05583187906</v>
      </c>
      <c r="AF6" s="90">
        <f t="shared" si="21"/>
        <v>511315.66999408131</v>
      </c>
      <c r="AG6" s="90">
        <f t="shared" si="21"/>
        <v>149754.66661621802</v>
      </c>
      <c r="AH6" s="90">
        <f t="shared" si="21"/>
        <v>155852.25049033645</v>
      </c>
      <c r="AI6" s="90">
        <f t="shared" si="21"/>
        <v>191791.78027347045</v>
      </c>
      <c r="AJ6" s="90">
        <f t="shared" si="21"/>
        <v>170229.45507908845</v>
      </c>
      <c r="AK6" s="90">
        <f t="shared" si="21"/>
        <v>175628.15877058893</v>
      </c>
      <c r="AL6" s="90">
        <f t="shared" si="21"/>
        <v>148012.98564066933</v>
      </c>
      <c r="AM6" s="90">
        <f t="shared" si="21"/>
        <v>119617.64746183531</v>
      </c>
      <c r="AN6" s="90">
        <f t="shared" si="21"/>
        <v>298045.89479342179</v>
      </c>
      <c r="AO6" s="90">
        <f t="shared" si="21"/>
        <v>192333.78800707072</v>
      </c>
      <c r="AP6" s="90">
        <f t="shared" si="21"/>
        <v>239339.83290898599</v>
      </c>
      <c r="AQ6" s="90">
        <f t="shared" si="21"/>
        <v>235602.18789521762</v>
      </c>
      <c r="AR6" s="90">
        <f t="shared" si="21"/>
        <v>99656.26620983606</v>
      </c>
      <c r="AS6" s="90">
        <f t="shared" si="21"/>
        <v>214074.31526325128</v>
      </c>
      <c r="AT6" s="90">
        <f t="shared" si="21"/>
        <v>238458.67757213622</v>
      </c>
      <c r="AU6" s="90">
        <f t="shared" si="21"/>
        <v>107730.63082465246</v>
      </c>
      <c r="AV6" s="90">
        <f t="shared" si="21"/>
        <v>328428.93792437314</v>
      </c>
      <c r="AW6" s="90">
        <f t="shared" si="21"/>
        <v>147154.10295168962</v>
      </c>
      <c r="AX6" s="90">
        <f t="shared" si="21"/>
        <v>157399.13078923474</v>
      </c>
      <c r="AY6" s="90">
        <f t="shared" si="21"/>
        <v>255048.49412698153</v>
      </c>
      <c r="AZ6" s="90">
        <f t="shared" si="21"/>
        <v>112944.70820138665</v>
      </c>
      <c r="BA6" s="90">
        <f t="shared" si="21"/>
        <v>329389.8811769819</v>
      </c>
      <c r="BB6" s="90">
        <f t="shared" si="21"/>
        <v>216282.26198771916</v>
      </c>
      <c r="BC6" s="90">
        <f t="shared" si="21"/>
        <v>203260.91111823422</v>
      </c>
      <c r="BD6" s="90">
        <f t="shared" si="21"/>
        <v>114693.19480964313</v>
      </c>
      <c r="BE6" s="90">
        <f t="shared" si="21"/>
        <v>311413.92515838624</v>
      </c>
      <c r="BF6" s="90">
        <f t="shared" si="21"/>
        <v>304073.65164938482</v>
      </c>
      <c r="BG6" s="90">
        <f t="shared" si="21"/>
        <v>246093.86687001807</v>
      </c>
      <c r="BH6" s="90">
        <f t="shared" si="21"/>
        <v>351257.31049944193</v>
      </c>
      <c r="BI6" s="90">
        <f t="shared" si="21"/>
        <v>141856.30702336197</v>
      </c>
      <c r="BJ6" s="90">
        <f t="shared" si="21"/>
        <v>155558.06101771223</v>
      </c>
      <c r="BK6" s="90">
        <f t="shared" si="21"/>
        <v>285791.26692010748</v>
      </c>
      <c r="BL6" s="90">
        <f t="shared" si="21"/>
        <v>254704.71425893359</v>
      </c>
      <c r="BM6" s="90">
        <f t="shared" si="21"/>
        <v>165720.3931368046</v>
      </c>
      <c r="BN6" s="90">
        <f t="shared" si="21"/>
        <v>192408.81010661411</v>
      </c>
      <c r="BO6" s="90">
        <f t="shared" si="21"/>
        <v>174000.0689670867</v>
      </c>
      <c r="BP6" s="90">
        <f t="shared" si="21"/>
        <v>253785.24358834157</v>
      </c>
      <c r="BQ6" s="90">
        <f t="shared" si="21"/>
        <v>114164.7153498829</v>
      </c>
      <c r="BR6" s="90">
        <f t="shared" si="21"/>
        <v>585299.74863444804</v>
      </c>
      <c r="BS6" s="90">
        <f t="shared" si="21"/>
        <v>349183.46637320914</v>
      </c>
      <c r="BT6" s="90">
        <f t="shared" si="21"/>
        <v>353879.42520707671</v>
      </c>
      <c r="BU6" s="90">
        <f t="shared" si="21"/>
        <v>239678.75782344097</v>
      </c>
      <c r="BV6" s="90">
        <f t="shared" si="21"/>
        <v>73638.791022548408</v>
      </c>
      <c r="BW6" s="90">
        <f t="shared" si="21"/>
        <v>321377.84791696159</v>
      </c>
      <c r="BX6" s="90">
        <f t="shared" ref="BX6:EI6" si="22">SUMPRODUCT($H$8:$H$217,BX$8:BX$217)</f>
        <v>98306.306076221299</v>
      </c>
      <c r="BY6" s="90">
        <f t="shared" si="22"/>
        <v>102620.10807369805</v>
      </c>
      <c r="BZ6" s="90">
        <f t="shared" si="22"/>
        <v>359474.30274409225</v>
      </c>
      <c r="CA6" s="90">
        <f t="shared" si="22"/>
        <v>230167.27838381942</v>
      </c>
      <c r="CB6" s="90">
        <f t="shared" si="22"/>
        <v>187715.85182182651</v>
      </c>
      <c r="CC6" s="90">
        <f t="shared" si="22"/>
        <v>282588.260442317</v>
      </c>
      <c r="CD6" s="90">
        <f t="shared" si="22"/>
        <v>642575.47582782828</v>
      </c>
      <c r="CE6" s="90">
        <f t="shared" si="22"/>
        <v>129730.33331066309</v>
      </c>
      <c r="CF6" s="90">
        <f t="shared" si="22"/>
        <v>291238.26972378662</v>
      </c>
      <c r="CG6" s="90">
        <f t="shared" si="22"/>
        <v>340863.71060660982</v>
      </c>
      <c r="CH6" s="90">
        <f t="shared" si="22"/>
        <v>150644.95815443815</v>
      </c>
      <c r="CI6" s="90">
        <f t="shared" si="22"/>
        <v>94067.700114361258</v>
      </c>
      <c r="CJ6" s="90">
        <f t="shared" si="22"/>
        <v>126632.78183632375</v>
      </c>
      <c r="CK6" s="90">
        <f t="shared" si="22"/>
        <v>133896.2388352663</v>
      </c>
      <c r="CL6" s="90">
        <f t="shared" si="22"/>
        <v>544022.03775353136</v>
      </c>
      <c r="CM6" s="90">
        <f t="shared" si="22"/>
        <v>378795.43969492766</v>
      </c>
      <c r="CN6" s="90">
        <f t="shared" si="22"/>
        <v>281646.27260335261</v>
      </c>
      <c r="CO6" s="90">
        <f t="shared" si="22"/>
        <v>132132.86601817771</v>
      </c>
      <c r="CP6" s="90">
        <f t="shared" si="22"/>
        <v>480633.04525126528</v>
      </c>
      <c r="CQ6" s="90">
        <f t="shared" si="22"/>
        <v>311582.97327197302</v>
      </c>
      <c r="CR6" s="90">
        <f t="shared" si="22"/>
        <v>137943.33283487309</v>
      </c>
      <c r="CS6" s="90">
        <f t="shared" si="22"/>
        <v>187666.80156014216</v>
      </c>
      <c r="CT6" s="90">
        <f t="shared" si="22"/>
        <v>212319.7154960256</v>
      </c>
      <c r="CU6" s="90">
        <f t="shared" si="22"/>
        <v>183882.31234753129</v>
      </c>
      <c r="CV6" s="90">
        <f t="shared" si="22"/>
        <v>172901.73939482935</v>
      </c>
      <c r="CW6" s="90">
        <f t="shared" si="22"/>
        <v>536282.5637010542</v>
      </c>
      <c r="CX6" s="90">
        <f t="shared" si="22"/>
        <v>304516.98048855143</v>
      </c>
      <c r="CY6" s="90">
        <f t="shared" si="22"/>
        <v>235850.75599548168</v>
      </c>
      <c r="CZ6" s="90">
        <f t="shared" si="22"/>
        <v>218489.99469986258</v>
      </c>
      <c r="DA6" s="90">
        <f t="shared" si="22"/>
        <v>270441.65154891036</v>
      </c>
      <c r="DB6" s="90">
        <f t="shared" si="22"/>
        <v>294404.38122833689</v>
      </c>
      <c r="DC6" s="90">
        <f t="shared" si="22"/>
        <v>146560.70659164808</v>
      </c>
      <c r="DD6" s="90">
        <f t="shared" si="22"/>
        <v>273712.32044855686</v>
      </c>
      <c r="DE6" s="90">
        <f t="shared" si="22"/>
        <v>173630.59652378008</v>
      </c>
      <c r="DF6" s="90">
        <f t="shared" si="22"/>
        <v>275817.60833498987</v>
      </c>
      <c r="DG6" s="90">
        <f t="shared" si="22"/>
        <v>255423.64946771349</v>
      </c>
      <c r="DH6" s="90">
        <f t="shared" si="22"/>
        <v>109845.0505031568</v>
      </c>
      <c r="DI6" s="90">
        <f t="shared" si="22"/>
        <v>465327.62053804513</v>
      </c>
      <c r="DJ6" s="90">
        <f t="shared" si="22"/>
        <v>891429.65287607722</v>
      </c>
      <c r="DK6" s="90">
        <f t="shared" si="22"/>
        <v>593404.47423654248</v>
      </c>
      <c r="DL6" s="90">
        <f t="shared" si="22"/>
        <v>395228.60573824885</v>
      </c>
      <c r="DM6" s="90">
        <f t="shared" si="22"/>
        <v>229875.15256099089</v>
      </c>
      <c r="DN6" s="90">
        <f t="shared" si="22"/>
        <v>624394.27434814966</v>
      </c>
      <c r="DO6" s="90">
        <f t="shared" si="22"/>
        <v>222458.61019582421</v>
      </c>
      <c r="DP6" s="90">
        <f t="shared" si="22"/>
        <v>388910.73611388454</v>
      </c>
      <c r="DQ6" s="90">
        <f t="shared" si="22"/>
        <v>334726.10890083807</v>
      </c>
      <c r="DR6" s="90">
        <f t="shared" si="22"/>
        <v>172827.90956470641</v>
      </c>
      <c r="DS6" s="90">
        <f t="shared" si="22"/>
        <v>209634.30694233754</v>
      </c>
      <c r="DT6" s="90">
        <f t="shared" si="22"/>
        <v>238603.00135278213</v>
      </c>
      <c r="DU6" s="90">
        <f t="shared" si="22"/>
        <v>174379.40777841469</v>
      </c>
      <c r="DV6" s="90">
        <f t="shared" si="22"/>
        <v>301559.04135723255</v>
      </c>
      <c r="DW6" s="90">
        <f t="shared" si="22"/>
        <v>172159.90599056083</v>
      </c>
      <c r="DX6" s="90">
        <f t="shared" si="22"/>
        <v>257876.08853937493</v>
      </c>
      <c r="DY6" s="90">
        <f t="shared" si="22"/>
        <v>218921.30534171607</v>
      </c>
      <c r="DZ6" s="90">
        <f t="shared" si="22"/>
        <v>415023.83587104507</v>
      </c>
      <c r="EA6" s="90">
        <f t="shared" si="22"/>
        <v>240776.92938209779</v>
      </c>
      <c r="EB6" s="90">
        <f t="shared" si="22"/>
        <v>330720.48113363574</v>
      </c>
      <c r="EC6" s="90">
        <f t="shared" si="22"/>
        <v>343817.94964393461</v>
      </c>
      <c r="ED6" s="90">
        <f t="shared" si="22"/>
        <v>260031.53272336678</v>
      </c>
      <c r="EE6" s="90">
        <f t="shared" si="22"/>
        <v>294544.30103552336</v>
      </c>
      <c r="EF6" s="90">
        <f t="shared" si="22"/>
        <v>394802.00027132005</v>
      </c>
      <c r="EG6" s="90">
        <f t="shared" si="22"/>
        <v>388946.45349424984</v>
      </c>
      <c r="EH6" s="90">
        <f t="shared" si="22"/>
        <v>337168.25679556036</v>
      </c>
      <c r="EI6" s="90">
        <f t="shared" si="22"/>
        <v>287843.75685492164</v>
      </c>
      <c r="EJ6" s="90">
        <f t="shared" ref="EJ6:GU6" si="23">SUMPRODUCT($H$8:$H$217,EJ$8:EJ$217)</f>
        <v>287344.10918701394</v>
      </c>
      <c r="EK6" s="90">
        <f t="shared" si="23"/>
        <v>178831.8820940057</v>
      </c>
      <c r="EL6" s="90">
        <f t="shared" si="23"/>
        <v>300967.49917509517</v>
      </c>
      <c r="EM6" s="90">
        <f t="shared" si="23"/>
        <v>248199.90947314521</v>
      </c>
      <c r="EN6" s="90">
        <f t="shared" si="23"/>
        <v>272003.7763777193</v>
      </c>
      <c r="EO6" s="90">
        <f t="shared" si="23"/>
        <v>300681.28110900417</v>
      </c>
      <c r="EP6" s="90">
        <f t="shared" si="23"/>
        <v>238569.13332501776</v>
      </c>
      <c r="EQ6" s="90">
        <f t="shared" si="23"/>
        <v>203613.41616709498</v>
      </c>
      <c r="ER6" s="90">
        <f t="shared" si="23"/>
        <v>360205.97068275901</v>
      </c>
      <c r="ES6" s="90">
        <f t="shared" si="23"/>
        <v>315573.40201410261</v>
      </c>
      <c r="ET6" s="90">
        <f t="shared" si="23"/>
        <v>359490.56097215868</v>
      </c>
      <c r="EU6" s="90">
        <f t="shared" si="23"/>
        <v>312092.30148376792</v>
      </c>
      <c r="EV6" s="90">
        <f t="shared" si="23"/>
        <v>203963.14129691912</v>
      </c>
      <c r="EW6" s="90">
        <f t="shared" si="23"/>
        <v>307296.84437161929</v>
      </c>
      <c r="EX6" s="90">
        <f t="shared" si="23"/>
        <v>209214.01624794069</v>
      </c>
      <c r="EY6" s="90">
        <f t="shared" si="23"/>
        <v>195397.28805685317</v>
      </c>
      <c r="EZ6" s="90">
        <f t="shared" si="23"/>
        <v>307436.97041262209</v>
      </c>
      <c r="FA6" s="90">
        <f t="shared" si="23"/>
        <v>296374.59013838094</v>
      </c>
      <c r="FB6" s="90">
        <f t="shared" si="23"/>
        <v>351954.44865764206</v>
      </c>
      <c r="FC6" s="90">
        <f t="shared" si="23"/>
        <v>229916.77490606185</v>
      </c>
      <c r="FD6" s="90">
        <f t="shared" si="23"/>
        <v>212084.49811987751</v>
      </c>
      <c r="FE6" s="90">
        <f t="shared" si="23"/>
        <v>129188.2084412386</v>
      </c>
      <c r="FF6" s="90">
        <f t="shared" si="23"/>
        <v>297151.33660134202</v>
      </c>
      <c r="FG6" s="90">
        <f t="shared" si="23"/>
        <v>210866.55650690416</v>
      </c>
      <c r="FH6" s="90">
        <f t="shared" si="23"/>
        <v>191243.44407436493</v>
      </c>
      <c r="FI6" s="90">
        <f t="shared" si="23"/>
        <v>493503.81075103965</v>
      </c>
      <c r="FJ6" s="90">
        <f t="shared" si="23"/>
        <v>132174.6655027518</v>
      </c>
      <c r="FK6" s="90">
        <f t="shared" si="23"/>
        <v>264996.71355177194</v>
      </c>
      <c r="FL6" s="90">
        <f t="shared" si="23"/>
        <v>180729.144947519</v>
      </c>
      <c r="FM6" s="90">
        <f t="shared" si="23"/>
        <v>229205.13860309351</v>
      </c>
      <c r="FN6" s="90">
        <f t="shared" si="23"/>
        <v>187106.29774797833</v>
      </c>
      <c r="FO6" s="90">
        <f t="shared" si="23"/>
        <v>303981.34789047192</v>
      </c>
      <c r="FP6" s="90">
        <f t="shared" si="23"/>
        <v>232203.32209993369</v>
      </c>
      <c r="FQ6" s="90">
        <f t="shared" si="23"/>
        <v>355812.81791778834</v>
      </c>
      <c r="FR6" s="90">
        <f t="shared" si="23"/>
        <v>204037.84928887649</v>
      </c>
      <c r="FS6" s="90">
        <f t="shared" si="23"/>
        <v>91939.663826160569</v>
      </c>
      <c r="FT6" s="90">
        <f t="shared" si="23"/>
        <v>113807.48549039724</v>
      </c>
      <c r="FU6" s="90">
        <f t="shared" si="23"/>
        <v>144766.26498625992</v>
      </c>
      <c r="FV6" s="90">
        <f t="shared" si="23"/>
        <v>140976.50611364483</v>
      </c>
      <c r="FW6" s="90">
        <f t="shared" si="23"/>
        <v>333557.64823685854</v>
      </c>
      <c r="FX6" s="90">
        <f t="shared" si="23"/>
        <v>222954.93541913113</v>
      </c>
      <c r="FY6" s="90">
        <f t="shared" si="23"/>
        <v>206577.70193519225</v>
      </c>
      <c r="FZ6" s="90">
        <f t="shared" si="23"/>
        <v>142935.52334061734</v>
      </c>
      <c r="GA6" s="90">
        <f t="shared" si="23"/>
        <v>115317.0698904465</v>
      </c>
      <c r="GB6" s="90">
        <f t="shared" si="23"/>
        <v>103569.70521985435</v>
      </c>
      <c r="GC6" s="90">
        <f t="shared" si="23"/>
        <v>678679.78700449772</v>
      </c>
      <c r="GD6" s="90">
        <f t="shared" si="23"/>
        <v>217649.07004943158</v>
      </c>
      <c r="GE6" s="90">
        <f t="shared" si="23"/>
        <v>150178.09300741271</v>
      </c>
      <c r="GF6" s="90">
        <f t="shared" si="23"/>
        <v>209993.95299199343</v>
      </c>
      <c r="GG6" s="90">
        <f t="shared" si="23"/>
        <v>124090.17968456945</v>
      </c>
      <c r="GH6" s="90">
        <f t="shared" si="23"/>
        <v>266415.86205158039</v>
      </c>
      <c r="GI6" s="90">
        <f t="shared" si="23"/>
        <v>209436.37353184365</v>
      </c>
      <c r="GJ6" s="90">
        <f t="shared" si="23"/>
        <v>554562.57945695391</v>
      </c>
      <c r="GK6" s="90">
        <f t="shared" si="23"/>
        <v>149305.603395807</v>
      </c>
      <c r="GL6" s="90">
        <f t="shared" si="23"/>
        <v>157392.61572808909</v>
      </c>
      <c r="GM6" s="90">
        <f t="shared" si="23"/>
        <v>193367.4750898371</v>
      </c>
      <c r="GN6" s="90">
        <f t="shared" si="23"/>
        <v>482647.7720651491</v>
      </c>
      <c r="GO6" s="90">
        <f t="shared" si="23"/>
        <v>780209.15764978027</v>
      </c>
      <c r="GP6" s="90">
        <f t="shared" si="23"/>
        <v>631412.0613199299</v>
      </c>
      <c r="GQ6" s="90">
        <f t="shared" si="23"/>
        <v>570937.15557009773</v>
      </c>
      <c r="GR6" s="90">
        <f t="shared" si="23"/>
        <v>218194.60532396747</v>
      </c>
      <c r="GS6" s="90">
        <f t="shared" si="23"/>
        <v>551432.7972114766</v>
      </c>
      <c r="GT6" s="90">
        <f t="shared" si="23"/>
        <v>266457.18197828997</v>
      </c>
      <c r="GU6" s="90">
        <f t="shared" si="23"/>
        <v>236312.00413182972</v>
      </c>
      <c r="GV6" s="90">
        <f t="shared" ref="GV6:HL6" si="24">SUMPRODUCT($H$8:$H$217,GV$8:GV$217)</f>
        <v>324286.75638755294</v>
      </c>
      <c r="GW6" s="90">
        <f t="shared" si="24"/>
        <v>686020.85768639646</v>
      </c>
      <c r="GX6" s="90">
        <f t="shared" si="24"/>
        <v>487141.55432723934</v>
      </c>
      <c r="GY6" s="90">
        <f t="shared" si="24"/>
        <v>484583.94101334776</v>
      </c>
      <c r="GZ6" s="90">
        <f t="shared" si="24"/>
        <v>217917.13777561588</v>
      </c>
      <c r="HA6" s="90">
        <f t="shared" si="24"/>
        <v>163282.27157142505</v>
      </c>
      <c r="HB6" s="90">
        <f t="shared" si="24"/>
        <v>268471.65935882501</v>
      </c>
      <c r="HC6" s="90">
        <f t="shared" si="24"/>
        <v>180287.04815113335</v>
      </c>
      <c r="HD6" s="90">
        <f t="shared" si="24"/>
        <v>182879.88745314648</v>
      </c>
      <c r="HE6" s="90">
        <f t="shared" si="24"/>
        <v>299632.84420526307</v>
      </c>
      <c r="HF6" s="90">
        <f t="shared" si="24"/>
        <v>496577.65512876143</v>
      </c>
      <c r="HG6" s="90">
        <f t="shared" si="24"/>
        <v>171368.87790044124</v>
      </c>
      <c r="HH6" s="90">
        <f t="shared" si="24"/>
        <v>216661.8851022778</v>
      </c>
      <c r="HI6" s="90">
        <f t="shared" si="24"/>
        <v>485584.1136389951</v>
      </c>
      <c r="HJ6" s="90">
        <f t="shared" si="24"/>
        <v>896842.40211540379</v>
      </c>
      <c r="HK6" s="90">
        <f t="shared" si="24"/>
        <v>279901.33313742181</v>
      </c>
      <c r="HL6" s="90">
        <f t="shared" si="24"/>
        <v>22265.141599244136</v>
      </c>
    </row>
    <row r="7" spans="1:220" x14ac:dyDescent="0.2">
      <c r="A7" s="101" t="s">
        <v>653</v>
      </c>
      <c r="B7" s="101" t="s">
        <v>829</v>
      </c>
      <c r="C7" s="57" t="s">
        <v>791</v>
      </c>
      <c r="D7" s="57" t="s">
        <v>792</v>
      </c>
      <c r="E7" s="57" t="s">
        <v>793</v>
      </c>
      <c r="F7" s="57" t="s">
        <v>794</v>
      </c>
      <c r="G7" s="57" t="s">
        <v>795</v>
      </c>
      <c r="H7" s="57" t="s">
        <v>796</v>
      </c>
      <c r="J7" s="113" t="s">
        <v>800</v>
      </c>
      <c r="K7" s="113" t="s">
        <v>415</v>
      </c>
      <c r="L7" s="113" t="s">
        <v>413</v>
      </c>
      <c r="M7" s="113" t="s">
        <v>411</v>
      </c>
      <c r="N7" s="113" t="s">
        <v>409</v>
      </c>
      <c r="O7" s="113" t="s">
        <v>407</v>
      </c>
      <c r="P7" s="113" t="s">
        <v>405</v>
      </c>
      <c r="Q7" s="113" t="s">
        <v>403</v>
      </c>
      <c r="R7" s="113" t="s">
        <v>401</v>
      </c>
      <c r="S7" s="113" t="s">
        <v>399</v>
      </c>
      <c r="T7" s="113" t="s">
        <v>397</v>
      </c>
      <c r="U7" s="113" t="s">
        <v>395</v>
      </c>
      <c r="V7" s="113" t="s">
        <v>393</v>
      </c>
      <c r="W7" s="113" t="s">
        <v>391</v>
      </c>
      <c r="X7" s="113" t="s">
        <v>389</v>
      </c>
      <c r="Y7" s="113" t="s">
        <v>387</v>
      </c>
      <c r="Z7" s="113" t="s">
        <v>385</v>
      </c>
      <c r="AA7" s="113" t="s">
        <v>383</v>
      </c>
      <c r="AB7" s="113" t="s">
        <v>381</v>
      </c>
      <c r="AC7" s="113" t="s">
        <v>379</v>
      </c>
      <c r="AD7" s="113" t="s">
        <v>377</v>
      </c>
      <c r="AE7" s="113" t="s">
        <v>375</v>
      </c>
      <c r="AF7" s="113" t="s">
        <v>373</v>
      </c>
      <c r="AG7" s="113" t="s">
        <v>371</v>
      </c>
      <c r="AH7" s="113" t="s">
        <v>369</v>
      </c>
      <c r="AI7" s="113" t="s">
        <v>367</v>
      </c>
      <c r="AJ7" s="113" t="s">
        <v>365</v>
      </c>
      <c r="AK7" s="113" t="s">
        <v>363</v>
      </c>
      <c r="AL7" s="113" t="s">
        <v>361</v>
      </c>
      <c r="AM7" s="113" t="s">
        <v>359</v>
      </c>
      <c r="AN7" s="113" t="s">
        <v>357</v>
      </c>
      <c r="AO7" s="113" t="s">
        <v>355</v>
      </c>
      <c r="AP7" s="113" t="s">
        <v>353</v>
      </c>
      <c r="AQ7" s="113" t="s">
        <v>351</v>
      </c>
      <c r="AR7" s="113" t="s">
        <v>349</v>
      </c>
      <c r="AS7" s="113" t="s">
        <v>347</v>
      </c>
      <c r="AT7" s="113" t="s">
        <v>345</v>
      </c>
      <c r="AU7" s="113" t="s">
        <v>343</v>
      </c>
      <c r="AV7" s="113" t="s">
        <v>341</v>
      </c>
      <c r="AW7" s="113" t="s">
        <v>339</v>
      </c>
      <c r="AX7" s="113" t="s">
        <v>337</v>
      </c>
      <c r="AY7" s="113" t="s">
        <v>336</v>
      </c>
      <c r="AZ7" s="113" t="s">
        <v>334</v>
      </c>
      <c r="BA7" s="113" t="s">
        <v>332</v>
      </c>
      <c r="BB7" s="113" t="s">
        <v>330</v>
      </c>
      <c r="BC7" s="113" t="s">
        <v>328</v>
      </c>
      <c r="BD7" s="113" t="s">
        <v>326</v>
      </c>
      <c r="BE7" s="113" t="s">
        <v>324</v>
      </c>
      <c r="BF7" s="113" t="s">
        <v>322</v>
      </c>
      <c r="BG7" s="113" t="s">
        <v>320</v>
      </c>
      <c r="BH7" s="113" t="s">
        <v>318</v>
      </c>
      <c r="BI7" s="113" t="s">
        <v>316</v>
      </c>
      <c r="BJ7" s="113" t="s">
        <v>314</v>
      </c>
      <c r="BK7" s="113" t="s">
        <v>312</v>
      </c>
      <c r="BL7" s="113" t="s">
        <v>310</v>
      </c>
      <c r="BM7" s="113" t="s">
        <v>308</v>
      </c>
      <c r="BN7" s="113" t="s">
        <v>306</v>
      </c>
      <c r="BO7" s="113" t="s">
        <v>304</v>
      </c>
      <c r="BP7" s="113" t="s">
        <v>302</v>
      </c>
      <c r="BQ7" s="113" t="s">
        <v>300</v>
      </c>
      <c r="BR7" s="113" t="s">
        <v>298</v>
      </c>
      <c r="BS7" s="113" t="s">
        <v>296</v>
      </c>
      <c r="BT7" s="113" t="s">
        <v>294</v>
      </c>
      <c r="BU7" s="113" t="s">
        <v>292</v>
      </c>
      <c r="BV7" s="113" t="s">
        <v>290</v>
      </c>
      <c r="BW7" s="113" t="s">
        <v>288</v>
      </c>
      <c r="BX7" s="113" t="s">
        <v>286</v>
      </c>
      <c r="BY7" s="113" t="s">
        <v>284</v>
      </c>
      <c r="BZ7" s="113" t="s">
        <v>282</v>
      </c>
      <c r="CA7" s="113" t="s">
        <v>280</v>
      </c>
      <c r="CB7" s="113" t="s">
        <v>278</v>
      </c>
      <c r="CC7" s="113" t="s">
        <v>276</v>
      </c>
      <c r="CD7" s="113" t="s">
        <v>274</v>
      </c>
      <c r="CE7" s="113" t="s">
        <v>272</v>
      </c>
      <c r="CF7" s="113" t="s">
        <v>270</v>
      </c>
      <c r="CG7" s="113" t="s">
        <v>268</v>
      </c>
      <c r="CH7" s="113" t="s">
        <v>266</v>
      </c>
      <c r="CI7" s="113" t="s">
        <v>264</v>
      </c>
      <c r="CJ7" s="113" t="s">
        <v>262</v>
      </c>
      <c r="CK7" s="113" t="s">
        <v>260</v>
      </c>
      <c r="CL7" s="113" t="s">
        <v>258</v>
      </c>
      <c r="CM7" s="113" t="s">
        <v>256</v>
      </c>
      <c r="CN7" s="113" t="s">
        <v>254</v>
      </c>
      <c r="CO7" s="113" t="s">
        <v>252</v>
      </c>
      <c r="CP7" s="113" t="s">
        <v>250</v>
      </c>
      <c r="CQ7" s="113" t="s">
        <v>248</v>
      </c>
      <c r="CR7" s="113" t="s">
        <v>246</v>
      </c>
      <c r="CS7" s="113" t="s">
        <v>244</v>
      </c>
      <c r="CT7" s="113" t="s">
        <v>242</v>
      </c>
      <c r="CU7" s="113" t="s">
        <v>240</v>
      </c>
      <c r="CV7" s="113" t="s">
        <v>238</v>
      </c>
      <c r="CW7" s="113" t="s">
        <v>236</v>
      </c>
      <c r="CX7" s="113" t="s">
        <v>234</v>
      </c>
      <c r="CY7" s="113" t="s">
        <v>232</v>
      </c>
      <c r="CZ7" s="113" t="s">
        <v>230</v>
      </c>
      <c r="DA7" s="113" t="s">
        <v>228</v>
      </c>
      <c r="DB7" s="113" t="s">
        <v>226</v>
      </c>
      <c r="DC7" s="113" t="s">
        <v>224</v>
      </c>
      <c r="DD7" s="113" t="s">
        <v>222</v>
      </c>
      <c r="DE7" s="113" t="s">
        <v>220</v>
      </c>
      <c r="DF7" s="113" t="s">
        <v>218</v>
      </c>
      <c r="DG7" s="113" t="s">
        <v>216</v>
      </c>
      <c r="DH7" s="113" t="s">
        <v>214</v>
      </c>
      <c r="DI7" s="113" t="s">
        <v>212</v>
      </c>
      <c r="DJ7" s="113" t="s">
        <v>210</v>
      </c>
      <c r="DK7" s="113" t="s">
        <v>208</v>
      </c>
      <c r="DL7" s="113" t="s">
        <v>206</v>
      </c>
      <c r="DM7" s="113" t="s">
        <v>204</v>
      </c>
      <c r="DN7" s="113" t="s">
        <v>202</v>
      </c>
      <c r="DO7" s="113" t="s">
        <v>200</v>
      </c>
      <c r="DP7" s="113" t="s">
        <v>198</v>
      </c>
      <c r="DQ7" s="113" t="s">
        <v>196</v>
      </c>
      <c r="DR7" s="113" t="s">
        <v>194</v>
      </c>
      <c r="DS7" s="113" t="s">
        <v>192</v>
      </c>
      <c r="DT7" s="113" t="s">
        <v>190</v>
      </c>
      <c r="DU7" s="113" t="s">
        <v>188</v>
      </c>
      <c r="DV7" s="113" t="s">
        <v>186</v>
      </c>
      <c r="DW7" s="113" t="s">
        <v>184</v>
      </c>
      <c r="DX7" s="113" t="s">
        <v>182</v>
      </c>
      <c r="DY7" s="113" t="s">
        <v>180</v>
      </c>
      <c r="DZ7" s="113" t="s">
        <v>178</v>
      </c>
      <c r="EA7" s="113" t="s">
        <v>176</v>
      </c>
      <c r="EB7" s="113" t="s">
        <v>174</v>
      </c>
      <c r="EC7" s="113" t="s">
        <v>172</v>
      </c>
      <c r="ED7" s="113" t="s">
        <v>170</v>
      </c>
      <c r="EE7" s="113" t="s">
        <v>168</v>
      </c>
      <c r="EF7" s="113" t="s">
        <v>166</v>
      </c>
      <c r="EG7" s="113" t="s">
        <v>164</v>
      </c>
      <c r="EH7" s="113" t="s">
        <v>162</v>
      </c>
      <c r="EI7" s="113" t="s">
        <v>160</v>
      </c>
      <c r="EJ7" s="113" t="s">
        <v>158</v>
      </c>
      <c r="EK7" s="113" t="s">
        <v>156</v>
      </c>
      <c r="EL7" s="113" t="s">
        <v>154</v>
      </c>
      <c r="EM7" s="113" t="s">
        <v>152</v>
      </c>
      <c r="EN7" s="113" t="s">
        <v>150</v>
      </c>
      <c r="EO7" s="113" t="s">
        <v>148</v>
      </c>
      <c r="EP7" s="113" t="s">
        <v>146</v>
      </c>
      <c r="EQ7" s="113" t="s">
        <v>144</v>
      </c>
      <c r="ER7" s="113" t="s">
        <v>142</v>
      </c>
      <c r="ES7" s="113" t="s">
        <v>140</v>
      </c>
      <c r="ET7" s="113" t="s">
        <v>138</v>
      </c>
      <c r="EU7" s="113" t="s">
        <v>136</v>
      </c>
      <c r="EV7" s="113" t="s">
        <v>134</v>
      </c>
      <c r="EW7" s="113" t="s">
        <v>132</v>
      </c>
      <c r="EX7" s="113" t="s">
        <v>130</v>
      </c>
      <c r="EY7" s="113" t="s">
        <v>128</v>
      </c>
      <c r="EZ7" s="113" t="s">
        <v>126</v>
      </c>
      <c r="FA7" s="113" t="s">
        <v>124</v>
      </c>
      <c r="FB7" s="113" t="s">
        <v>122</v>
      </c>
      <c r="FC7" s="113" t="s">
        <v>120</v>
      </c>
      <c r="FD7" s="113" t="s">
        <v>118</v>
      </c>
      <c r="FE7" s="113" t="s">
        <v>116</v>
      </c>
      <c r="FF7" s="113" t="s">
        <v>114</v>
      </c>
      <c r="FG7" s="113" t="s">
        <v>112</v>
      </c>
      <c r="FH7" s="113" t="s">
        <v>110</v>
      </c>
      <c r="FI7" s="113" t="s">
        <v>108</v>
      </c>
      <c r="FJ7" s="113" t="s">
        <v>106</v>
      </c>
      <c r="FK7" s="113" t="s">
        <v>104</v>
      </c>
      <c r="FL7" s="113" t="s">
        <v>102</v>
      </c>
      <c r="FM7" s="113" t="s">
        <v>100</v>
      </c>
      <c r="FN7" s="113" t="s">
        <v>98</v>
      </c>
      <c r="FO7" s="113" t="s">
        <v>96</v>
      </c>
      <c r="FP7" s="113" t="s">
        <v>94</v>
      </c>
      <c r="FQ7" s="113" t="s">
        <v>92</v>
      </c>
      <c r="FR7" s="113" t="s">
        <v>90</v>
      </c>
      <c r="FS7" s="113" t="s">
        <v>88</v>
      </c>
      <c r="FT7" s="113" t="s">
        <v>86</v>
      </c>
      <c r="FU7" s="113" t="s">
        <v>84</v>
      </c>
      <c r="FV7" s="113" t="s">
        <v>82</v>
      </c>
      <c r="FW7" s="113" t="s">
        <v>80</v>
      </c>
      <c r="FX7" s="113" t="s">
        <v>78</v>
      </c>
      <c r="FY7" s="113" t="s">
        <v>76</v>
      </c>
      <c r="FZ7" s="113" t="s">
        <v>74</v>
      </c>
      <c r="GA7" s="113" t="s">
        <v>72</v>
      </c>
      <c r="GB7" s="113" t="s">
        <v>70</v>
      </c>
      <c r="GC7" s="113" t="s">
        <v>68</v>
      </c>
      <c r="GD7" s="113" t="s">
        <v>66</v>
      </c>
      <c r="GE7" s="113" t="s">
        <v>64</v>
      </c>
      <c r="GF7" s="113" t="s">
        <v>62</v>
      </c>
      <c r="GG7" s="113" t="s">
        <v>60</v>
      </c>
      <c r="GH7" s="113" t="s">
        <v>58</v>
      </c>
      <c r="GI7" s="113" t="s">
        <v>56</v>
      </c>
      <c r="GJ7" s="113" t="s">
        <v>54</v>
      </c>
      <c r="GK7" s="113" t="s">
        <v>52</v>
      </c>
      <c r="GL7" s="113" t="s">
        <v>50</v>
      </c>
      <c r="GM7" s="113" t="s">
        <v>48</v>
      </c>
      <c r="GN7" s="113" t="s">
        <v>46</v>
      </c>
      <c r="GO7" s="113" t="s">
        <v>44</v>
      </c>
      <c r="GP7" s="113" t="s">
        <v>42</v>
      </c>
      <c r="GQ7" s="113" t="s">
        <v>40</v>
      </c>
      <c r="GR7" s="113" t="s">
        <v>38</v>
      </c>
      <c r="GS7" s="113" t="s">
        <v>36</v>
      </c>
      <c r="GT7" s="113" t="s">
        <v>34</v>
      </c>
      <c r="GU7" s="113" t="s">
        <v>32</v>
      </c>
      <c r="GV7" s="113" t="s">
        <v>30</v>
      </c>
      <c r="GW7" s="113" t="s">
        <v>28</v>
      </c>
      <c r="GX7" s="113" t="s">
        <v>27</v>
      </c>
      <c r="GY7" s="113" t="s">
        <v>25</v>
      </c>
      <c r="GZ7" s="113" t="s">
        <v>23</v>
      </c>
      <c r="HA7" s="113" t="s">
        <v>21</v>
      </c>
      <c r="HB7" s="113" t="s">
        <v>19</v>
      </c>
      <c r="HC7" s="113" t="s">
        <v>17</v>
      </c>
      <c r="HD7" s="113" t="s">
        <v>15</v>
      </c>
      <c r="HE7" s="113" t="s">
        <v>13</v>
      </c>
      <c r="HF7" s="113" t="s">
        <v>11</v>
      </c>
      <c r="HG7" s="113" t="s">
        <v>9</v>
      </c>
      <c r="HH7" s="113" t="s">
        <v>7</v>
      </c>
      <c r="HI7" s="113" t="s">
        <v>5</v>
      </c>
      <c r="HJ7" s="113" t="s">
        <v>3</v>
      </c>
      <c r="HK7" s="113" t="s">
        <v>1</v>
      </c>
      <c r="HL7" s="113" t="s">
        <v>798</v>
      </c>
    </row>
    <row r="8" spans="1:220" x14ac:dyDescent="0.2">
      <c r="A8" s="61" t="s">
        <v>415</v>
      </c>
      <c r="B8" s="61" t="s">
        <v>414</v>
      </c>
      <c r="C8" s="91">
        <f>('Cross-border flows'!K6-'Cross-border flows'!$Q6)/'Cross-border flows'!$I6</f>
        <v>0.96529393692795817</v>
      </c>
      <c r="D8" s="91">
        <f>('Cross-border flows'!L6-'Cross-border flows'!$Q6)/'Cross-border flows'!$I6</f>
        <v>0.96689407225214186</v>
      </c>
      <c r="E8" s="91">
        <f>('Cross-border flows'!M6-'Cross-border flows'!$Q6)/'Cross-border flows'!$I6</f>
        <v>0.96842239432369914</v>
      </c>
      <c r="F8" s="91">
        <f>('Cross-border flows'!N6-'Cross-border flows'!$Q6)/'Cross-border flows'!$I6</f>
        <v>0.97010920113013988</v>
      </c>
      <c r="G8" s="91">
        <f>('Cross-border flows'!O6-'Cross-border flows'!$Q6)/'Cross-border flows'!$I6</f>
        <v>0.97194058536852979</v>
      </c>
      <c r="H8" s="91">
        <f>('Cross-border flows'!P6-'Cross-border flows'!$Q6)/'Cross-border flows'!$I6</f>
        <v>0.97394873225013023</v>
      </c>
      <c r="I8" s="91"/>
      <c r="J8" s="94" t="s">
        <v>415</v>
      </c>
      <c r="K8" s="95">
        <v>105326</v>
      </c>
      <c r="L8" s="95">
        <v>3379</v>
      </c>
      <c r="M8" s="95">
        <v>1</v>
      </c>
      <c r="N8" s="95">
        <v>533</v>
      </c>
      <c r="O8" s="95">
        <v>1</v>
      </c>
      <c r="P8" s="95">
        <v>13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5">
        <v>112</v>
      </c>
      <c r="BJ8" s="92"/>
      <c r="BK8" s="92"/>
      <c r="BL8" s="92"/>
      <c r="BM8" s="92"/>
      <c r="BN8" s="92"/>
      <c r="BO8" s="92"/>
      <c r="BP8" s="92"/>
      <c r="BQ8" s="95">
        <v>1</v>
      </c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5">
        <v>1</v>
      </c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</row>
    <row r="9" spans="1:220" x14ac:dyDescent="0.2">
      <c r="A9" s="61" t="s">
        <v>413</v>
      </c>
      <c r="B9" s="61" t="s">
        <v>412</v>
      </c>
      <c r="C9" s="91">
        <f>('Cross-border flows'!K7-'Cross-border flows'!$Q7)/'Cross-border flows'!$I7</f>
        <v>0.97642987228296407</v>
      </c>
      <c r="D9" s="91">
        <f>('Cross-border flows'!L7-'Cross-border flows'!$Q7)/'Cross-border flows'!$I7</f>
        <v>0.98058611267237195</v>
      </c>
      <c r="E9" s="91">
        <f>('Cross-border flows'!M7-'Cross-border flows'!$Q7)/'Cross-border flows'!$I7</f>
        <v>0.98481265222294101</v>
      </c>
      <c r="F9" s="91">
        <f>('Cross-border flows'!N7-'Cross-border flows'!$Q7)/'Cross-border flows'!$I7</f>
        <v>0.98906746061203787</v>
      </c>
      <c r="G9" s="91">
        <f>('Cross-border flows'!O7-'Cross-border flows'!$Q7)/'Cross-border flows'!$I7</f>
        <v>0.99313866825031538</v>
      </c>
      <c r="H9" s="91">
        <f>('Cross-border flows'!P7-'Cross-border flows'!$Q7)/'Cross-border flows'!$I7</f>
        <v>0.99723677670905053</v>
      </c>
      <c r="J9" s="94" t="s">
        <v>413</v>
      </c>
      <c r="K9" s="95">
        <v>59</v>
      </c>
      <c r="L9" s="95">
        <v>278627</v>
      </c>
      <c r="M9" s="95">
        <v>3082</v>
      </c>
      <c r="N9" s="95">
        <v>347</v>
      </c>
      <c r="O9" s="95">
        <v>79</v>
      </c>
      <c r="P9" s="95">
        <v>3</v>
      </c>
      <c r="Q9" s="95">
        <v>2</v>
      </c>
      <c r="R9" s="95">
        <v>551</v>
      </c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5">
        <v>4</v>
      </c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5">
        <v>1</v>
      </c>
      <c r="BG9" s="92"/>
      <c r="BH9" s="92"/>
      <c r="BI9" s="95">
        <v>123</v>
      </c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5">
        <v>1</v>
      </c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5">
        <v>11</v>
      </c>
      <c r="GY9" s="92"/>
      <c r="GZ9" s="95">
        <v>1</v>
      </c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</row>
    <row r="10" spans="1:220" x14ac:dyDescent="0.2">
      <c r="A10" s="61" t="s">
        <v>411</v>
      </c>
      <c r="B10" s="61" t="s">
        <v>410</v>
      </c>
      <c r="C10" s="91">
        <f>('Cross-border flows'!K8-'Cross-border flows'!$Q8)/'Cross-border flows'!$I8</f>
        <v>0.9765095374067384</v>
      </c>
      <c r="D10" s="91">
        <f>('Cross-border flows'!L8-'Cross-border flows'!$Q8)/'Cross-border flows'!$I8</f>
        <v>0.98042533269790666</v>
      </c>
      <c r="E10" s="91">
        <f>('Cross-border flows'!M8-'Cross-border flows'!$Q8)/'Cross-border flows'!$I8</f>
        <v>0.98395841025866937</v>
      </c>
      <c r="F10" s="91">
        <f>('Cross-border flows'!N8-'Cross-border flows'!$Q8)/'Cross-border flows'!$I8</f>
        <v>0.98747866848751098</v>
      </c>
      <c r="G10" s="91">
        <f>('Cross-border flows'!O8-'Cross-border flows'!$Q8)/'Cross-border flows'!$I8</f>
        <v>0.99082960420663113</v>
      </c>
      <c r="H10" s="91">
        <f>('Cross-border flows'!P8-'Cross-border flows'!$Q8)/'Cross-border flows'!$I8</f>
        <v>0.99394188249145976</v>
      </c>
      <c r="J10" s="94" t="s">
        <v>411</v>
      </c>
      <c r="K10" s="95">
        <v>1</v>
      </c>
      <c r="L10" s="95">
        <v>3418</v>
      </c>
      <c r="M10" s="95">
        <v>239717</v>
      </c>
      <c r="N10" s="92"/>
      <c r="O10" s="95">
        <v>48</v>
      </c>
      <c r="P10" s="92"/>
      <c r="Q10" s="95">
        <v>1</v>
      </c>
      <c r="R10" s="95">
        <v>2864</v>
      </c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5">
        <v>1</v>
      </c>
      <c r="BJ10" s="92"/>
      <c r="BK10" s="92"/>
      <c r="BL10" s="92"/>
      <c r="BM10" s="92"/>
      <c r="BN10" s="92"/>
      <c r="BO10" s="92"/>
      <c r="BP10" s="92"/>
      <c r="BQ10" s="92"/>
      <c r="BR10" s="92"/>
      <c r="BS10" s="95">
        <v>1</v>
      </c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5">
        <v>3641</v>
      </c>
      <c r="GY10" s="92"/>
      <c r="GZ10" s="95">
        <v>9</v>
      </c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</row>
    <row r="11" spans="1:220" x14ac:dyDescent="0.2">
      <c r="A11" s="61" t="s">
        <v>409</v>
      </c>
      <c r="B11" s="61" t="s">
        <v>408</v>
      </c>
      <c r="C11" s="91">
        <f>('Cross-border flows'!K9-'Cross-border flows'!$Q9)/'Cross-border flows'!$I9</f>
        <v>0.97616497300515548</v>
      </c>
      <c r="D11" s="91">
        <f>('Cross-border flows'!L9-'Cross-border flows'!$Q9)/'Cross-border flows'!$I9</f>
        <v>0.98110733326116673</v>
      </c>
      <c r="E11" s="91">
        <f>('Cross-border flows'!M9-'Cross-border flows'!$Q9)/'Cross-border flows'!$I9</f>
        <v>0.9860770807680338</v>
      </c>
      <c r="F11" s="91">
        <f>('Cross-border flows'!N9-'Cross-border flows'!$Q9)/'Cross-border flows'!$I9</f>
        <v>0.99100467504702117</v>
      </c>
      <c r="G11" s="91">
        <f>('Cross-border flows'!O9-'Cross-border flows'!$Q9)/'Cross-border flows'!$I9</f>
        <v>0.995882288269759</v>
      </c>
      <c r="H11" s="91">
        <f>('Cross-border flows'!P9-'Cross-border flows'!$Q9)/'Cross-border flows'!$I9</f>
        <v>1.000727409577419</v>
      </c>
      <c r="J11" s="94" t="s">
        <v>409</v>
      </c>
      <c r="K11" s="95">
        <v>472</v>
      </c>
      <c r="L11" s="95">
        <v>1345</v>
      </c>
      <c r="M11" s="95">
        <v>1</v>
      </c>
      <c r="N11" s="95">
        <v>292628</v>
      </c>
      <c r="O11" s="95">
        <v>1</v>
      </c>
      <c r="P11" s="95">
        <v>965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5">
        <v>198</v>
      </c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5">
        <v>2</v>
      </c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</row>
    <row r="12" spans="1:220" x14ac:dyDescent="0.2">
      <c r="A12" s="61" t="s">
        <v>407</v>
      </c>
      <c r="B12" s="61" t="s">
        <v>406</v>
      </c>
      <c r="C12" s="91">
        <f>('Cross-border flows'!K10-'Cross-border flows'!$Q10)/'Cross-border flows'!$I10</f>
        <v>0.9872117869474869</v>
      </c>
      <c r="D12" s="91">
        <f>('Cross-border flows'!L10-'Cross-border flows'!$Q10)/'Cross-border flows'!$I10</f>
        <v>0.98885255691139484</v>
      </c>
      <c r="E12" s="91">
        <f>('Cross-border flows'!M10-'Cross-border flows'!$Q10)/'Cross-border flows'!$I10</f>
        <v>0.9905766510944799</v>
      </c>
      <c r="F12" s="91">
        <f>('Cross-border flows'!N10-'Cross-border flows'!$Q10)/'Cross-border flows'!$I10</f>
        <v>0.99235954877115129</v>
      </c>
      <c r="G12" s="91">
        <f>('Cross-border flows'!O10-'Cross-border flows'!$Q10)/'Cross-border flows'!$I10</f>
        <v>0.99421643360467482</v>
      </c>
      <c r="H12" s="91">
        <f>('Cross-border flows'!P10-'Cross-border flows'!$Q10)/'Cross-border flows'!$I10</f>
        <v>0.99612005687233407</v>
      </c>
      <c r="J12" s="94" t="s">
        <v>407</v>
      </c>
      <c r="K12" s="92"/>
      <c r="L12" s="95">
        <v>12</v>
      </c>
      <c r="M12" s="95">
        <v>530</v>
      </c>
      <c r="N12" s="92"/>
      <c r="O12" s="95">
        <v>315804</v>
      </c>
      <c r="P12" s="92"/>
      <c r="Q12" s="92"/>
      <c r="R12" s="95">
        <v>1</v>
      </c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5">
        <v>384</v>
      </c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5">
        <v>1</v>
      </c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5">
        <v>1</v>
      </c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5">
        <v>1287</v>
      </c>
      <c r="GY12" s="92"/>
      <c r="GZ12" s="95">
        <v>1994</v>
      </c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5">
        <v>1</v>
      </c>
    </row>
    <row r="13" spans="1:220" x14ac:dyDescent="0.2">
      <c r="A13" s="61" t="s">
        <v>405</v>
      </c>
      <c r="B13" s="61" t="s">
        <v>404</v>
      </c>
      <c r="C13" s="91">
        <f>('Cross-border flows'!K11-'Cross-border flows'!$Q11)/'Cross-border flows'!$I11</f>
        <v>0.93273639493897842</v>
      </c>
      <c r="D13" s="91">
        <f>('Cross-border flows'!L11-'Cross-border flows'!$Q11)/'Cross-border flows'!$I11</f>
        <v>0.93437876163892331</v>
      </c>
      <c r="E13" s="91">
        <f>('Cross-border flows'!M11-'Cross-border flows'!$Q11)/'Cross-border flows'!$I11</f>
        <v>0.93586182365205817</v>
      </c>
      <c r="F13" s="91">
        <f>('Cross-border flows'!N11-'Cross-border flows'!$Q11)/'Cross-border flows'!$I11</f>
        <v>0.93740135354482046</v>
      </c>
      <c r="G13" s="91">
        <f>('Cross-border flows'!O11-'Cross-border flows'!$Q11)/'Cross-border flows'!$I11</f>
        <v>0.93886254015471027</v>
      </c>
      <c r="H13" s="91">
        <f>('Cross-border flows'!P11-'Cross-border flows'!$Q11)/'Cross-border flows'!$I11</f>
        <v>0.94032652825601226</v>
      </c>
      <c r="J13" s="94" t="s">
        <v>405</v>
      </c>
      <c r="K13" s="95">
        <v>4</v>
      </c>
      <c r="L13" s="95">
        <v>2</v>
      </c>
      <c r="M13" s="92"/>
      <c r="N13" s="95">
        <v>449</v>
      </c>
      <c r="O13" s="92"/>
      <c r="P13" s="95">
        <v>292228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5">
        <v>1</v>
      </c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5">
        <v>1</v>
      </c>
      <c r="BA13" s="92"/>
      <c r="BB13" s="92"/>
      <c r="BC13" s="92"/>
      <c r="BD13" s="92"/>
      <c r="BE13" s="92"/>
      <c r="BF13" s="92"/>
      <c r="BG13" s="92"/>
      <c r="BH13" s="92"/>
      <c r="BI13" s="95">
        <v>1731</v>
      </c>
      <c r="BJ13" s="92"/>
      <c r="BK13" s="92"/>
      <c r="BL13" s="92"/>
      <c r="BM13" s="92"/>
      <c r="BN13" s="92"/>
      <c r="BO13" s="92"/>
      <c r="BP13" s="92"/>
      <c r="BQ13" s="95">
        <v>1</v>
      </c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5">
        <v>1</v>
      </c>
      <c r="FD13" s="95">
        <v>1</v>
      </c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5">
        <v>1</v>
      </c>
      <c r="GQ13" s="92"/>
      <c r="GR13" s="92"/>
      <c r="GS13" s="92"/>
      <c r="GT13" s="92"/>
      <c r="GU13" s="92"/>
      <c r="GV13" s="92"/>
      <c r="GW13" s="92"/>
      <c r="GX13" s="92"/>
      <c r="GY13" s="95">
        <v>1</v>
      </c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5">
        <v>65</v>
      </c>
    </row>
    <row r="14" spans="1:220" x14ac:dyDescent="0.2">
      <c r="A14" s="61" t="s">
        <v>403</v>
      </c>
      <c r="B14" s="61" t="s">
        <v>402</v>
      </c>
      <c r="C14" s="91">
        <f>('Cross-border flows'!K12-'Cross-border flows'!$Q12)/'Cross-border flows'!$I12</f>
        <v>0.96204815823881396</v>
      </c>
      <c r="D14" s="91">
        <f>('Cross-border flows'!L12-'Cross-border flows'!$Q12)/'Cross-border flows'!$I12</f>
        <v>0.96454150161987395</v>
      </c>
      <c r="E14" s="91">
        <f>('Cross-border flows'!M12-'Cross-border flows'!$Q12)/'Cross-border flows'!$I12</f>
        <v>0.96716504679277859</v>
      </c>
      <c r="F14" s="91">
        <f>('Cross-border flows'!N12-'Cross-border flows'!$Q12)/'Cross-border flows'!$I12</f>
        <v>0.96984455007439185</v>
      </c>
      <c r="G14" s="91">
        <f>('Cross-border flows'!O12-'Cross-border flows'!$Q12)/'Cross-border flows'!$I12</f>
        <v>0.97251806336508673</v>
      </c>
      <c r="H14" s="91">
        <f>('Cross-border flows'!P12-'Cross-border flows'!$Q12)/'Cross-border flows'!$I12</f>
        <v>0.975239342002718</v>
      </c>
      <c r="J14" s="94" t="s">
        <v>403</v>
      </c>
      <c r="K14" s="92"/>
      <c r="L14" s="92"/>
      <c r="M14" s="95">
        <v>4</v>
      </c>
      <c r="N14" s="92"/>
      <c r="O14" s="95">
        <v>4</v>
      </c>
      <c r="P14" s="92"/>
      <c r="Q14" s="95">
        <v>154056</v>
      </c>
      <c r="R14" s="95">
        <v>962</v>
      </c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5">
        <v>225</v>
      </c>
      <c r="GY14" s="92"/>
      <c r="GZ14" s="95">
        <v>7</v>
      </c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5">
        <v>1</v>
      </c>
    </row>
    <row r="15" spans="1:220" x14ac:dyDescent="0.2">
      <c r="A15" s="61" t="s">
        <v>401</v>
      </c>
      <c r="B15" s="61" t="s">
        <v>400</v>
      </c>
      <c r="C15" s="91">
        <f>('Cross-border flows'!K13-'Cross-border flows'!$Q13)/'Cross-border flows'!$I13</f>
        <v>0.95077494671675356</v>
      </c>
      <c r="D15" s="91">
        <f>('Cross-border flows'!L13-'Cross-border flows'!$Q13)/'Cross-border flows'!$I13</f>
        <v>0.95180358710734814</v>
      </c>
      <c r="E15" s="91">
        <f>('Cross-border flows'!M13-'Cross-border flows'!$Q13)/'Cross-border flows'!$I13</f>
        <v>0.95279017935536736</v>
      </c>
      <c r="F15" s="91">
        <f>('Cross-border flows'!N13-'Cross-border flows'!$Q13)/'Cross-border flows'!$I13</f>
        <v>0.95379027920765491</v>
      </c>
      <c r="G15" s="91">
        <f>('Cross-border flows'!O13-'Cross-border flows'!$Q13)/'Cross-border flows'!$I13</f>
        <v>0.95468859170399656</v>
      </c>
      <c r="H15" s="91">
        <f>('Cross-border flows'!P13-'Cross-border flows'!$Q13)/'Cross-border flows'!$I13</f>
        <v>0.9555692027999958</v>
      </c>
      <c r="J15" s="94" t="s">
        <v>401</v>
      </c>
      <c r="K15" s="92"/>
      <c r="L15" s="95">
        <v>2139</v>
      </c>
      <c r="M15" s="95">
        <v>5772</v>
      </c>
      <c r="N15" s="92"/>
      <c r="O15" s="95">
        <v>3</v>
      </c>
      <c r="P15" s="95">
        <v>1</v>
      </c>
      <c r="Q15" s="95">
        <v>658</v>
      </c>
      <c r="R15" s="95">
        <v>279463</v>
      </c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5">
        <v>1</v>
      </c>
      <c r="GP15" s="92"/>
      <c r="GQ15" s="92"/>
      <c r="GR15" s="92"/>
      <c r="GS15" s="92"/>
      <c r="GT15" s="92"/>
      <c r="GU15" s="92"/>
      <c r="GV15" s="92"/>
      <c r="GW15" s="92"/>
      <c r="GX15" s="95">
        <v>2379</v>
      </c>
      <c r="GY15" s="92"/>
      <c r="GZ15" s="95">
        <v>3</v>
      </c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5">
        <v>10</v>
      </c>
    </row>
    <row r="16" spans="1:220" x14ac:dyDescent="0.2">
      <c r="A16" s="61" t="s">
        <v>399</v>
      </c>
      <c r="B16" s="61" t="s">
        <v>398</v>
      </c>
      <c r="C16" s="91">
        <f>('Cross-border flows'!K14-'Cross-border flows'!$Q14)/'Cross-border flows'!$I14</f>
        <v>0.93220894950193256</v>
      </c>
      <c r="D16" s="91">
        <f>('Cross-border flows'!L14-'Cross-border flows'!$Q14)/'Cross-border flows'!$I14</f>
        <v>0.93391307544857494</v>
      </c>
      <c r="E16" s="91">
        <f>('Cross-border flows'!M14-'Cross-border flows'!$Q14)/'Cross-border flows'!$I14</f>
        <v>0.93564691575275749</v>
      </c>
      <c r="F16" s="91">
        <f>('Cross-border flows'!N14-'Cross-border flows'!$Q14)/'Cross-border flows'!$I14</f>
        <v>0.93737851239669412</v>
      </c>
      <c r="G16" s="91">
        <f>('Cross-border flows'!O14-'Cross-border flows'!$Q14)/'Cross-border flows'!$I14</f>
        <v>0.93902312164157997</v>
      </c>
      <c r="H16" s="91">
        <f>('Cross-border flows'!P14-'Cross-border flows'!$Q14)/'Cross-border flows'!$I14</f>
        <v>0.94068755931244685</v>
      </c>
      <c r="J16" s="94" t="s">
        <v>399</v>
      </c>
      <c r="K16" s="92"/>
      <c r="L16" s="92"/>
      <c r="M16" s="92"/>
      <c r="N16" s="92"/>
      <c r="O16" s="92"/>
      <c r="P16" s="92"/>
      <c r="Q16" s="92"/>
      <c r="R16" s="92"/>
      <c r="S16" s="95">
        <v>152396</v>
      </c>
      <c r="T16" s="95">
        <v>1</v>
      </c>
      <c r="U16" s="95">
        <v>3720</v>
      </c>
      <c r="V16" s="95">
        <v>373</v>
      </c>
      <c r="W16" s="92"/>
      <c r="X16" s="95">
        <v>25</v>
      </c>
      <c r="Y16" s="92"/>
      <c r="Z16" s="95">
        <v>2577</v>
      </c>
      <c r="AA16" s="92"/>
      <c r="AB16" s="95">
        <v>1</v>
      </c>
      <c r="AC16" s="95">
        <v>12</v>
      </c>
      <c r="AD16" s="92"/>
      <c r="AE16" s="95">
        <v>6</v>
      </c>
      <c r="AF16" s="95">
        <v>1</v>
      </c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5">
        <v>1</v>
      </c>
      <c r="AV16" s="95">
        <v>1</v>
      </c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5">
        <v>1</v>
      </c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</row>
    <row r="17" spans="1:220" x14ac:dyDescent="0.2">
      <c r="A17" s="61" t="s">
        <v>397</v>
      </c>
      <c r="B17" s="61" t="s">
        <v>396</v>
      </c>
      <c r="C17" s="91">
        <f>('Cross-border flows'!K15-'Cross-border flows'!$Q15)/'Cross-border flows'!$I15</f>
        <v>0.92270518146541891</v>
      </c>
      <c r="D17" s="91">
        <f>('Cross-border flows'!L15-'Cross-border flows'!$Q15)/'Cross-border flows'!$I15</f>
        <v>0.92239667394919611</v>
      </c>
      <c r="E17" s="91">
        <f>('Cross-border flows'!M15-'Cross-border flows'!$Q15)/'Cross-border flows'!$I15</f>
        <v>0.9224045521244334</v>
      </c>
      <c r="F17" s="91">
        <f>('Cross-border flows'!N15-'Cross-border flows'!$Q15)/'Cross-border flows'!$I15</f>
        <v>0.92256604819512833</v>
      </c>
      <c r="G17" s="91">
        <f>('Cross-border flows'!O15-'Cross-border flows'!$Q15)/'Cross-border flows'!$I15</f>
        <v>0.92273239638699578</v>
      </c>
      <c r="H17" s="91">
        <f>('Cross-border flows'!P15-'Cross-border flows'!$Q15)/'Cross-border flows'!$I15</f>
        <v>0.92307329702938001</v>
      </c>
      <c r="J17" s="94" t="s">
        <v>397</v>
      </c>
      <c r="K17" s="92"/>
      <c r="L17" s="92"/>
      <c r="M17" s="92"/>
      <c r="N17" s="92"/>
      <c r="O17" s="92"/>
      <c r="P17" s="92"/>
      <c r="Q17" s="92"/>
      <c r="R17" s="92"/>
      <c r="S17" s="95">
        <v>5</v>
      </c>
      <c r="T17" s="95">
        <v>149456</v>
      </c>
      <c r="U17" s="95">
        <v>1</v>
      </c>
      <c r="V17" s="92"/>
      <c r="W17" s="92"/>
      <c r="X17" s="92"/>
      <c r="Y17" s="92"/>
      <c r="Z17" s="95">
        <v>2</v>
      </c>
      <c r="AA17" s="92"/>
      <c r="AB17" s="92"/>
      <c r="AC17" s="95">
        <v>4</v>
      </c>
      <c r="AD17" s="92"/>
      <c r="AE17" s="95">
        <v>1</v>
      </c>
      <c r="AF17" s="95">
        <v>1</v>
      </c>
      <c r="AG17" s="92"/>
      <c r="AH17" s="95">
        <v>4</v>
      </c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5">
        <v>3851</v>
      </c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5">
        <v>10</v>
      </c>
    </row>
    <row r="18" spans="1:220" x14ac:dyDescent="0.2">
      <c r="A18" s="61" t="s">
        <v>395</v>
      </c>
      <c r="B18" s="61" t="s">
        <v>394</v>
      </c>
      <c r="C18" s="91">
        <f>('Cross-border flows'!K16-'Cross-border flows'!$Q16)/'Cross-border flows'!$I16</f>
        <v>0.94375697727771457</v>
      </c>
      <c r="D18" s="91">
        <f>('Cross-border flows'!L16-'Cross-border flows'!$Q16)/'Cross-border flows'!$I16</f>
        <v>0.94947915960127938</v>
      </c>
      <c r="E18" s="91">
        <f>('Cross-border flows'!M16-'Cross-border flows'!$Q16)/'Cross-border flows'!$I16</f>
        <v>0.95515542854482949</v>
      </c>
      <c r="F18" s="91">
        <f>('Cross-border flows'!N16-'Cross-border flows'!$Q16)/'Cross-border flows'!$I16</f>
        <v>0.96084568196780185</v>
      </c>
      <c r="G18" s="91">
        <f>('Cross-border flows'!O16-'Cross-border flows'!$Q16)/'Cross-border flows'!$I16</f>
        <v>0.96648361827624496</v>
      </c>
      <c r="H18" s="91">
        <f>('Cross-border flows'!P16-'Cross-border flows'!$Q16)/'Cross-border flows'!$I16</f>
        <v>0.972048293999907</v>
      </c>
      <c r="J18" s="94" t="s">
        <v>395</v>
      </c>
      <c r="K18" s="92"/>
      <c r="L18" s="92"/>
      <c r="M18" s="92"/>
      <c r="N18" s="92"/>
      <c r="O18" s="92"/>
      <c r="P18" s="92"/>
      <c r="Q18" s="92"/>
      <c r="R18" s="92"/>
      <c r="S18" s="95">
        <v>42</v>
      </c>
      <c r="T18" s="95">
        <v>1</v>
      </c>
      <c r="U18" s="95">
        <v>293428</v>
      </c>
      <c r="V18" s="95">
        <v>2624</v>
      </c>
      <c r="W18" s="95">
        <v>2</v>
      </c>
      <c r="X18" s="95">
        <v>397</v>
      </c>
      <c r="Y18" s="95">
        <v>2</v>
      </c>
      <c r="Z18" s="95">
        <v>11</v>
      </c>
      <c r="AA18" s="92"/>
      <c r="AB18" s="95">
        <v>26</v>
      </c>
      <c r="AC18" s="95">
        <v>1</v>
      </c>
      <c r="AD18" s="92"/>
      <c r="AE18" s="95">
        <v>1468</v>
      </c>
      <c r="AF18" s="92"/>
      <c r="AG18" s="92"/>
      <c r="AH18" s="92"/>
      <c r="AI18" s="95">
        <v>5</v>
      </c>
      <c r="AJ18" s="95">
        <v>2</v>
      </c>
      <c r="AK18" s="92"/>
      <c r="AL18" s="92"/>
      <c r="AM18" s="92"/>
      <c r="AN18" s="95">
        <v>1</v>
      </c>
      <c r="AO18" s="92"/>
      <c r="AP18" s="92"/>
      <c r="AQ18" s="95">
        <v>8</v>
      </c>
      <c r="AR18" s="92"/>
      <c r="AS18" s="92"/>
      <c r="AT18" s="92"/>
      <c r="AU18" s="92"/>
      <c r="AV18" s="95">
        <v>2718</v>
      </c>
      <c r="AW18" s="95">
        <v>1</v>
      </c>
      <c r="AX18" s="92"/>
      <c r="AY18" s="92"/>
      <c r="AZ18" s="92"/>
      <c r="BA18" s="92"/>
      <c r="BB18" s="92"/>
      <c r="BC18" s="92"/>
      <c r="BD18" s="95">
        <v>1</v>
      </c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5">
        <v>24</v>
      </c>
    </row>
    <row r="19" spans="1:220" x14ac:dyDescent="0.2">
      <c r="A19" s="61" t="s">
        <v>393</v>
      </c>
      <c r="B19" s="61" t="s">
        <v>392</v>
      </c>
      <c r="C19" s="91">
        <f>('Cross-border flows'!K17-'Cross-border flows'!$Q17)/'Cross-border flows'!$I17</f>
        <v>0.94587374324053675</v>
      </c>
      <c r="D19" s="91">
        <f>('Cross-border flows'!L17-'Cross-border flows'!$Q17)/'Cross-border flows'!$I17</f>
        <v>0.95104994492289208</v>
      </c>
      <c r="E19" s="91">
        <f>('Cross-border flows'!M17-'Cross-border flows'!$Q17)/'Cross-border flows'!$I17</f>
        <v>0.95619693570999398</v>
      </c>
      <c r="F19" s="91">
        <f>('Cross-border flows'!N17-'Cross-border flows'!$Q17)/'Cross-border flows'!$I17</f>
        <v>0.96139245443621069</v>
      </c>
      <c r="G19" s="91">
        <f>('Cross-border flows'!O17-'Cross-border flows'!$Q17)/'Cross-border flows'!$I17</f>
        <v>0.96667071900660928</v>
      </c>
      <c r="H19" s="91">
        <f>('Cross-border flows'!P17-'Cross-border flows'!$Q17)/'Cross-border flows'!$I17</f>
        <v>0.97193567494492283</v>
      </c>
      <c r="J19" s="94" t="s">
        <v>393</v>
      </c>
      <c r="K19" s="92"/>
      <c r="L19" s="92"/>
      <c r="M19" s="92"/>
      <c r="N19" s="92"/>
      <c r="O19" s="92"/>
      <c r="P19" s="92"/>
      <c r="Q19" s="92"/>
      <c r="R19" s="92"/>
      <c r="S19" s="95">
        <v>7</v>
      </c>
      <c r="T19" s="92"/>
      <c r="U19" s="95">
        <v>2388</v>
      </c>
      <c r="V19" s="95">
        <v>188271</v>
      </c>
      <c r="W19" s="95">
        <v>61</v>
      </c>
      <c r="X19" s="95">
        <v>2</v>
      </c>
      <c r="Y19" s="95">
        <v>20</v>
      </c>
      <c r="Z19" s="95">
        <v>352</v>
      </c>
      <c r="AA19" s="92"/>
      <c r="AB19" s="95">
        <v>915</v>
      </c>
      <c r="AC19" s="95">
        <v>1</v>
      </c>
      <c r="AD19" s="92"/>
      <c r="AE19" s="95">
        <v>3671</v>
      </c>
      <c r="AF19" s="92"/>
      <c r="AG19" s="92"/>
      <c r="AH19" s="92"/>
      <c r="AI19" s="95">
        <v>3997</v>
      </c>
      <c r="AJ19" s="95">
        <v>8</v>
      </c>
      <c r="AK19" s="92"/>
      <c r="AL19" s="92"/>
      <c r="AM19" s="92"/>
      <c r="AN19" s="95">
        <v>4</v>
      </c>
      <c r="AO19" s="92"/>
      <c r="AP19" s="95">
        <v>5</v>
      </c>
      <c r="AQ19" s="95">
        <v>12</v>
      </c>
      <c r="AR19" s="92"/>
      <c r="AS19" s="92"/>
      <c r="AT19" s="92"/>
      <c r="AU19" s="95">
        <v>1</v>
      </c>
      <c r="AV19" s="95">
        <v>3</v>
      </c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5">
        <v>1</v>
      </c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5">
        <v>1</v>
      </c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</row>
    <row r="20" spans="1:220" x14ac:dyDescent="0.2">
      <c r="A20" s="61" t="s">
        <v>391</v>
      </c>
      <c r="B20" s="61" t="s">
        <v>390</v>
      </c>
      <c r="C20" s="91">
        <f>('Cross-border flows'!K18-'Cross-border flows'!$Q18)/'Cross-border flows'!$I18</f>
        <v>0.88320011488305183</v>
      </c>
      <c r="D20" s="91">
        <f>('Cross-border flows'!L18-'Cross-border flows'!$Q18)/'Cross-border flows'!$I18</f>
        <v>0.88987817174541528</v>
      </c>
      <c r="E20" s="91">
        <f>('Cross-border flows'!M18-'Cross-border flows'!$Q18)/'Cross-border flows'!$I18</f>
        <v>0.89559157176155602</v>
      </c>
      <c r="F20" s="91">
        <f>('Cross-border flows'!N18-'Cross-border flows'!$Q18)/'Cross-border flows'!$I18</f>
        <v>0.90103091398487534</v>
      </c>
      <c r="G20" s="91">
        <f>('Cross-border flows'!O18-'Cross-border flows'!$Q18)/'Cross-border flows'!$I18</f>
        <v>0.90531110045620911</v>
      </c>
      <c r="H20" s="91">
        <f>('Cross-border flows'!P18-'Cross-border flows'!$Q18)/'Cross-border flows'!$I18</f>
        <v>0.90927442332980457</v>
      </c>
      <c r="J20" s="94" t="s">
        <v>391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5">
        <v>2</v>
      </c>
      <c r="V20" s="95">
        <v>4</v>
      </c>
      <c r="W20" s="95">
        <v>180879</v>
      </c>
      <c r="X20" s="92"/>
      <c r="Y20" s="95">
        <v>28</v>
      </c>
      <c r="Z20" s="92"/>
      <c r="AA20" s="95">
        <v>4</v>
      </c>
      <c r="AB20" s="95">
        <v>15</v>
      </c>
      <c r="AC20" s="95">
        <v>1</v>
      </c>
      <c r="AD20" s="92"/>
      <c r="AE20" s="95">
        <v>868</v>
      </c>
      <c r="AF20" s="92"/>
      <c r="AG20" s="92"/>
      <c r="AH20" s="92"/>
      <c r="AI20" s="95">
        <v>6556</v>
      </c>
      <c r="AJ20" s="95">
        <v>15578</v>
      </c>
      <c r="AK20" s="92"/>
      <c r="AL20" s="92"/>
      <c r="AM20" s="92"/>
      <c r="AN20" s="95">
        <v>1996</v>
      </c>
      <c r="AO20" s="92"/>
      <c r="AP20" s="95">
        <v>751</v>
      </c>
      <c r="AQ20" s="95">
        <v>3965</v>
      </c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5">
        <v>1</v>
      </c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5">
        <v>1</v>
      </c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</row>
    <row r="21" spans="1:220" x14ac:dyDescent="0.2">
      <c r="A21" s="61" t="s">
        <v>389</v>
      </c>
      <c r="B21" s="61" t="s">
        <v>388</v>
      </c>
      <c r="C21" s="91">
        <f>('Cross-border flows'!K19-'Cross-border flows'!$Q19)/'Cross-border flows'!$I19</f>
        <v>0.98052119416329475</v>
      </c>
      <c r="D21" s="91">
        <f>('Cross-border flows'!L19-'Cross-border flows'!$Q19)/'Cross-border flows'!$I19</f>
        <v>0.98681445077429186</v>
      </c>
      <c r="E21" s="91">
        <f>('Cross-border flows'!M19-'Cross-border flows'!$Q19)/'Cross-border flows'!$I19</f>
        <v>0.99330807762405293</v>
      </c>
      <c r="F21" s="91">
        <f>('Cross-border flows'!N19-'Cross-border flows'!$Q19)/'Cross-border flows'!$I19</f>
        <v>0.99974047752776785</v>
      </c>
      <c r="G21" s="91">
        <f>('Cross-border flows'!O19-'Cross-border flows'!$Q19)/'Cross-border flows'!$I19</f>
        <v>1.0060164716131177</v>
      </c>
      <c r="H21" s="91">
        <f>('Cross-border flows'!P19-'Cross-border flows'!$Q19)/'Cross-border flows'!$I19</f>
        <v>1.0121865407319952</v>
      </c>
      <c r="J21" s="94" t="s">
        <v>389</v>
      </c>
      <c r="K21" s="92"/>
      <c r="L21" s="92"/>
      <c r="M21" s="92"/>
      <c r="N21" s="92"/>
      <c r="O21" s="92"/>
      <c r="P21" s="92"/>
      <c r="Q21" s="92"/>
      <c r="R21" s="92"/>
      <c r="S21" s="95">
        <v>351</v>
      </c>
      <c r="T21" s="95">
        <v>12</v>
      </c>
      <c r="U21" s="95">
        <v>815</v>
      </c>
      <c r="V21" s="95">
        <v>2</v>
      </c>
      <c r="W21" s="92"/>
      <c r="X21" s="95">
        <v>164345</v>
      </c>
      <c r="Y21" s="92"/>
      <c r="Z21" s="95">
        <v>35</v>
      </c>
      <c r="AA21" s="92"/>
      <c r="AB21" s="92"/>
      <c r="AC21" s="95">
        <v>7463</v>
      </c>
      <c r="AD21" s="92"/>
      <c r="AE21" s="92"/>
      <c r="AF21" s="95">
        <v>1</v>
      </c>
      <c r="AG21" s="92"/>
      <c r="AH21" s="95">
        <v>2</v>
      </c>
      <c r="AI21" s="92"/>
      <c r="AJ21" s="92"/>
      <c r="AK21" s="92"/>
      <c r="AL21" s="92"/>
      <c r="AM21" s="95">
        <v>1</v>
      </c>
      <c r="AN21" s="92"/>
      <c r="AO21" s="92"/>
      <c r="AP21" s="92"/>
      <c r="AQ21" s="92"/>
      <c r="AR21" s="92"/>
      <c r="AS21" s="95">
        <v>2</v>
      </c>
      <c r="AT21" s="92"/>
      <c r="AU21" s="95">
        <v>1301</v>
      </c>
      <c r="AV21" s="95">
        <v>146</v>
      </c>
      <c r="AW21" s="95">
        <v>6</v>
      </c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</row>
    <row r="22" spans="1:220" x14ac:dyDescent="0.2">
      <c r="A22" s="61" t="s">
        <v>387</v>
      </c>
      <c r="B22" s="61" t="s">
        <v>386</v>
      </c>
      <c r="C22" s="91">
        <f>('Cross-border flows'!K20-'Cross-border flows'!$Q20)/'Cross-border flows'!$I20</f>
        <v>0.937997088929309</v>
      </c>
      <c r="D22" s="91">
        <f>('Cross-border flows'!L20-'Cross-border flows'!$Q20)/'Cross-border flows'!$I20</f>
        <v>0.94188906726667299</v>
      </c>
      <c r="E22" s="91">
        <f>('Cross-border flows'!M20-'Cross-border flows'!$Q20)/'Cross-border flows'!$I20</f>
        <v>0.94586286352457172</v>
      </c>
      <c r="F22" s="91">
        <f>('Cross-border flows'!N20-'Cross-border flows'!$Q20)/'Cross-border flows'!$I20</f>
        <v>0.94989578449043943</v>
      </c>
      <c r="G22" s="91">
        <f>('Cross-border flows'!O20-'Cross-border flows'!$Q20)/'Cross-border flows'!$I20</f>
        <v>0.95386985994834805</v>
      </c>
      <c r="H22" s="91">
        <f>('Cross-border flows'!P20-'Cross-border flows'!$Q20)/'Cross-border flows'!$I20</f>
        <v>0.95779328113388051</v>
      </c>
      <c r="J22" s="94" t="s">
        <v>387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5">
        <v>1</v>
      </c>
      <c r="V22" s="95">
        <v>5</v>
      </c>
      <c r="W22" s="95">
        <v>18</v>
      </c>
      <c r="X22" s="92"/>
      <c r="Y22" s="95">
        <v>234601</v>
      </c>
      <c r="Z22" s="92"/>
      <c r="AA22" s="92"/>
      <c r="AB22" s="95">
        <v>3233</v>
      </c>
      <c r="AC22" s="92"/>
      <c r="AD22" s="92"/>
      <c r="AE22" s="95">
        <v>21</v>
      </c>
      <c r="AF22" s="92"/>
      <c r="AG22" s="92"/>
      <c r="AH22" s="92"/>
      <c r="AI22" s="95">
        <v>5222</v>
      </c>
      <c r="AJ22" s="95">
        <v>3</v>
      </c>
      <c r="AK22" s="92"/>
      <c r="AL22" s="92"/>
      <c r="AM22" s="92"/>
      <c r="AN22" s="95">
        <v>2</v>
      </c>
      <c r="AO22" s="92"/>
      <c r="AP22" s="95">
        <v>440</v>
      </c>
      <c r="AQ22" s="95">
        <v>2</v>
      </c>
      <c r="AR22" s="92"/>
      <c r="AS22" s="92"/>
      <c r="AT22" s="92"/>
      <c r="AU22" s="92"/>
      <c r="AV22" s="92"/>
      <c r="AW22" s="92"/>
      <c r="AX22" s="92"/>
      <c r="AY22" s="92"/>
      <c r="AZ22" s="92"/>
      <c r="BA22" s="95">
        <v>1</v>
      </c>
      <c r="BB22" s="92"/>
      <c r="BC22" s="92"/>
      <c r="BD22" s="92"/>
      <c r="BE22" s="92"/>
      <c r="BF22" s="92"/>
      <c r="BG22" s="95">
        <v>2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5">
        <v>1</v>
      </c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5">
        <v>1</v>
      </c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</row>
    <row r="23" spans="1:220" x14ac:dyDescent="0.2">
      <c r="A23" s="61" t="s">
        <v>385</v>
      </c>
      <c r="B23" s="61" t="s">
        <v>384</v>
      </c>
      <c r="C23" s="91">
        <f>('Cross-border flows'!K21-'Cross-border flows'!$Q21)/'Cross-border flows'!$I21</f>
        <v>0.94869895514120328</v>
      </c>
      <c r="D23" s="91">
        <f>('Cross-border flows'!L21-'Cross-border flows'!$Q21)/'Cross-border flows'!$I21</f>
        <v>0.95059961224354961</v>
      </c>
      <c r="E23" s="91">
        <f>('Cross-border flows'!M21-'Cross-border flows'!$Q21)/'Cross-border flows'!$I21</f>
        <v>0.95260202111061987</v>
      </c>
      <c r="F23" s="91">
        <f>('Cross-border flows'!N21-'Cross-border flows'!$Q21)/'Cross-border flows'!$I21</f>
        <v>0.95474807519324301</v>
      </c>
      <c r="G23" s="91">
        <f>('Cross-border flows'!O21-'Cross-border flows'!$Q21)/'Cross-border flows'!$I21</f>
        <v>0.95688069501405171</v>
      </c>
      <c r="H23" s="91">
        <f>('Cross-border flows'!P21-'Cross-border flows'!$Q21)/'Cross-border flows'!$I21</f>
        <v>0.95899607161551648</v>
      </c>
      <c r="J23" s="94" t="s">
        <v>385</v>
      </c>
      <c r="K23" s="92"/>
      <c r="L23" s="92"/>
      <c r="M23" s="92"/>
      <c r="N23" s="92"/>
      <c r="O23" s="92"/>
      <c r="P23" s="92"/>
      <c r="Q23" s="92"/>
      <c r="R23" s="92"/>
      <c r="S23" s="95">
        <v>17806</v>
      </c>
      <c r="T23" s="92"/>
      <c r="U23" s="95">
        <v>8</v>
      </c>
      <c r="V23" s="95">
        <v>2878</v>
      </c>
      <c r="W23" s="95">
        <v>1</v>
      </c>
      <c r="X23" s="95">
        <v>9</v>
      </c>
      <c r="Y23" s="95">
        <v>3</v>
      </c>
      <c r="Z23" s="95">
        <v>369865</v>
      </c>
      <c r="AA23" s="92"/>
      <c r="AB23" s="95">
        <v>2098</v>
      </c>
      <c r="AC23" s="95">
        <v>596</v>
      </c>
      <c r="AD23" s="92"/>
      <c r="AE23" s="95">
        <v>4</v>
      </c>
      <c r="AF23" s="95">
        <v>1</v>
      </c>
      <c r="AG23" s="92"/>
      <c r="AH23" s="92"/>
      <c r="AI23" s="95">
        <v>2</v>
      </c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5">
        <v>2</v>
      </c>
      <c r="AV23" s="92"/>
      <c r="AW23" s="95">
        <v>1</v>
      </c>
      <c r="AX23" s="95">
        <v>243</v>
      </c>
      <c r="AY23" s="92"/>
      <c r="AZ23" s="92"/>
      <c r="BA23" s="92"/>
      <c r="BB23" s="95">
        <v>23</v>
      </c>
      <c r="BC23" s="92"/>
      <c r="BD23" s="92"/>
      <c r="BE23" s="92"/>
      <c r="BF23" s="92"/>
      <c r="BG23" s="95">
        <v>2</v>
      </c>
      <c r="BH23" s="92"/>
      <c r="BI23" s="92"/>
      <c r="BJ23" s="95">
        <v>1</v>
      </c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5">
        <v>1</v>
      </c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5">
        <v>1</v>
      </c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5">
        <v>1</v>
      </c>
    </row>
    <row r="24" spans="1:220" x14ac:dyDescent="0.2">
      <c r="A24" s="61" t="s">
        <v>383</v>
      </c>
      <c r="B24" s="61" t="s">
        <v>382</v>
      </c>
      <c r="C24" s="91">
        <f>('Cross-border flows'!K22-'Cross-border flows'!$Q22)/'Cross-border flows'!$I22</f>
        <v>0.95754374155556743</v>
      </c>
      <c r="D24" s="91">
        <f>('Cross-border flows'!L22-'Cross-border flows'!$Q22)/'Cross-border flows'!$I22</f>
        <v>0.9621910148815721</v>
      </c>
      <c r="E24" s="91">
        <f>('Cross-border flows'!M22-'Cross-border flows'!$Q22)/'Cross-border flows'!$I22</f>
        <v>0.9665846622469092</v>
      </c>
      <c r="F24" s="91">
        <f>('Cross-border flows'!N22-'Cross-border flows'!$Q22)/'Cross-border flows'!$I22</f>
        <v>0.97132099739947797</v>
      </c>
      <c r="G24" s="91">
        <f>('Cross-border flows'!O22-'Cross-border flows'!$Q22)/'Cross-border flows'!$I22</f>
        <v>0.97601985016731474</v>
      </c>
      <c r="H24" s="91">
        <f>('Cross-border flows'!P22-'Cross-border flows'!$Q22)/'Cross-border flows'!$I22</f>
        <v>0.98095533107018507</v>
      </c>
      <c r="J24" s="94" t="s">
        <v>383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5">
        <v>1</v>
      </c>
      <c r="W24" s="95">
        <v>25</v>
      </c>
      <c r="X24" s="92"/>
      <c r="Y24" s="95">
        <v>1</v>
      </c>
      <c r="Z24" s="92"/>
      <c r="AA24" s="95">
        <v>197016</v>
      </c>
      <c r="AB24" s="95">
        <v>1</v>
      </c>
      <c r="AC24" s="92"/>
      <c r="AD24" s="95">
        <v>3</v>
      </c>
      <c r="AE24" s="95">
        <v>9</v>
      </c>
      <c r="AF24" s="92"/>
      <c r="AG24" s="95">
        <v>3</v>
      </c>
      <c r="AH24" s="92"/>
      <c r="AI24" s="95">
        <v>8</v>
      </c>
      <c r="AJ24" s="95">
        <v>79</v>
      </c>
      <c r="AK24" s="95">
        <v>685</v>
      </c>
      <c r="AL24" s="92"/>
      <c r="AM24" s="92"/>
      <c r="AN24" s="95">
        <v>5013</v>
      </c>
      <c r="AO24" s="95">
        <v>3</v>
      </c>
      <c r="AP24" s="95">
        <v>1</v>
      </c>
      <c r="AQ24" s="95">
        <v>398</v>
      </c>
      <c r="AR24" s="95">
        <v>424</v>
      </c>
      <c r="AS24" s="95">
        <v>1569</v>
      </c>
      <c r="AT24" s="95">
        <v>2</v>
      </c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5">
        <v>1040</v>
      </c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5">
        <v>201</v>
      </c>
      <c r="CU24" s="92"/>
      <c r="CV24" s="92"/>
      <c r="CW24" s="92"/>
      <c r="CX24" s="92"/>
      <c r="CY24" s="92"/>
      <c r="CZ24" s="92"/>
      <c r="DA24" s="92"/>
      <c r="DB24" s="92"/>
      <c r="DC24" s="92"/>
      <c r="DD24" s="95">
        <v>11</v>
      </c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5">
        <v>4</v>
      </c>
    </row>
    <row r="25" spans="1:220" x14ac:dyDescent="0.2">
      <c r="A25" s="61" t="s">
        <v>381</v>
      </c>
      <c r="B25" s="61" t="s">
        <v>380</v>
      </c>
      <c r="C25" s="91">
        <f>('Cross-border flows'!K23-'Cross-border flows'!$Q23)/'Cross-border flows'!$I23</f>
        <v>0.93817612423705021</v>
      </c>
      <c r="D25" s="91">
        <f>('Cross-border flows'!L23-'Cross-border flows'!$Q23)/'Cross-border flows'!$I23</f>
        <v>0.94039088552782713</v>
      </c>
      <c r="E25" s="91">
        <f>('Cross-border flows'!M23-'Cross-border flows'!$Q23)/'Cross-border flows'!$I23</f>
        <v>0.94265657027939254</v>
      </c>
      <c r="F25" s="91">
        <f>('Cross-border flows'!N23-'Cross-border flows'!$Q23)/'Cross-border flows'!$I23</f>
        <v>0.94509549689099337</v>
      </c>
      <c r="G25" s="91">
        <f>('Cross-border flows'!O23-'Cross-border flows'!$Q23)/'Cross-border flows'!$I23</f>
        <v>0.94760749946092948</v>
      </c>
      <c r="H25" s="91">
        <f>('Cross-border flows'!P23-'Cross-border flows'!$Q23)/'Cross-border flows'!$I23</f>
        <v>0.95011754817530136</v>
      </c>
      <c r="J25" s="94" t="s">
        <v>381</v>
      </c>
      <c r="K25" s="92"/>
      <c r="L25" s="92"/>
      <c r="M25" s="92"/>
      <c r="N25" s="92"/>
      <c r="O25" s="92"/>
      <c r="P25" s="92"/>
      <c r="Q25" s="92"/>
      <c r="R25" s="92"/>
      <c r="S25" s="95">
        <v>1</v>
      </c>
      <c r="T25" s="92"/>
      <c r="U25" s="95">
        <v>10</v>
      </c>
      <c r="V25" s="95">
        <v>1161</v>
      </c>
      <c r="W25" s="95">
        <v>15</v>
      </c>
      <c r="X25" s="92"/>
      <c r="Y25" s="95">
        <v>2096</v>
      </c>
      <c r="Z25" s="95">
        <v>626</v>
      </c>
      <c r="AA25" s="92"/>
      <c r="AB25" s="95">
        <v>219464</v>
      </c>
      <c r="AC25" s="95">
        <v>1</v>
      </c>
      <c r="AD25" s="92"/>
      <c r="AE25" s="95">
        <v>87</v>
      </c>
      <c r="AF25" s="95">
        <v>1</v>
      </c>
      <c r="AG25" s="92"/>
      <c r="AH25" s="92"/>
      <c r="AI25" s="95">
        <v>3735</v>
      </c>
      <c r="AJ25" s="95">
        <v>6</v>
      </c>
      <c r="AK25" s="92"/>
      <c r="AL25" s="92"/>
      <c r="AM25" s="95">
        <v>1</v>
      </c>
      <c r="AN25" s="95">
        <v>3</v>
      </c>
      <c r="AO25" s="92"/>
      <c r="AP25" s="95">
        <v>13</v>
      </c>
      <c r="AQ25" s="95">
        <v>2</v>
      </c>
      <c r="AR25" s="92"/>
      <c r="AS25" s="92"/>
      <c r="AT25" s="92"/>
      <c r="AU25" s="92"/>
      <c r="AV25" s="92"/>
      <c r="AW25" s="95">
        <v>1</v>
      </c>
      <c r="AX25" s="92"/>
      <c r="AY25" s="92"/>
      <c r="AZ25" s="92"/>
      <c r="BA25" s="92"/>
      <c r="BB25" s="95">
        <v>15</v>
      </c>
      <c r="BC25" s="92"/>
      <c r="BD25" s="92"/>
      <c r="BE25" s="92"/>
      <c r="BF25" s="92"/>
      <c r="BG25" s="95">
        <v>1</v>
      </c>
      <c r="BH25" s="92"/>
      <c r="BI25" s="92"/>
      <c r="BJ25" s="92"/>
      <c r="BK25" s="92"/>
      <c r="BL25" s="92"/>
      <c r="BM25" s="92"/>
      <c r="BN25" s="92"/>
      <c r="BO25" s="92"/>
      <c r="BP25" s="92"/>
      <c r="BQ25" s="95">
        <v>2</v>
      </c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5">
        <v>1</v>
      </c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5">
        <v>1</v>
      </c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</row>
    <row r="26" spans="1:220" x14ac:dyDescent="0.2">
      <c r="A26" s="61" t="s">
        <v>379</v>
      </c>
      <c r="B26" s="61" t="s">
        <v>378</v>
      </c>
      <c r="C26" s="91">
        <f>('Cross-border flows'!K24-'Cross-border flows'!$Q24)/'Cross-border flows'!$I24</f>
        <v>0.94115147941631194</v>
      </c>
      <c r="D26" s="91">
        <f>('Cross-border flows'!L24-'Cross-border flows'!$Q24)/'Cross-border flows'!$I24</f>
        <v>0.94339985793146353</v>
      </c>
      <c r="E26" s="91">
        <f>('Cross-border flows'!M24-'Cross-border flows'!$Q24)/'Cross-border flows'!$I24</f>
        <v>0.94529046515838788</v>
      </c>
      <c r="F26" s="91">
        <f>('Cross-border flows'!N24-'Cross-border flows'!$Q24)/'Cross-border flows'!$I24</f>
        <v>0.94736659253722333</v>
      </c>
      <c r="G26" s="91">
        <f>('Cross-border flows'!O24-'Cross-border flows'!$Q24)/'Cross-border flows'!$I24</f>
        <v>0.94930511307448373</v>
      </c>
      <c r="H26" s="91">
        <f>('Cross-border flows'!P24-'Cross-border flows'!$Q24)/'Cross-border flows'!$I24</f>
        <v>0.95104656226641093</v>
      </c>
      <c r="J26" s="94" t="s">
        <v>379</v>
      </c>
      <c r="K26" s="92"/>
      <c r="L26" s="92"/>
      <c r="M26" s="92"/>
      <c r="N26" s="92"/>
      <c r="O26" s="92"/>
      <c r="P26" s="92"/>
      <c r="Q26" s="92"/>
      <c r="R26" s="92"/>
      <c r="S26" s="95">
        <v>625</v>
      </c>
      <c r="T26" s="95">
        <v>68</v>
      </c>
      <c r="U26" s="92"/>
      <c r="V26" s="92"/>
      <c r="W26" s="92"/>
      <c r="X26" s="95">
        <v>13302</v>
      </c>
      <c r="Y26" s="92"/>
      <c r="Z26" s="95">
        <v>209</v>
      </c>
      <c r="AA26" s="92"/>
      <c r="AB26" s="92"/>
      <c r="AC26" s="95">
        <v>198860</v>
      </c>
      <c r="AD26" s="92"/>
      <c r="AE26" s="92"/>
      <c r="AF26" s="95">
        <v>2</v>
      </c>
      <c r="AG26" s="92"/>
      <c r="AH26" s="95">
        <v>1666</v>
      </c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5">
        <v>64</v>
      </c>
      <c r="AV26" s="92"/>
      <c r="AW26" s="95">
        <v>592</v>
      </c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5">
        <v>1</v>
      </c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</row>
    <row r="27" spans="1:220" x14ac:dyDescent="0.2">
      <c r="A27" s="61" t="s">
        <v>377</v>
      </c>
      <c r="B27" s="61" t="s">
        <v>376</v>
      </c>
      <c r="C27" s="91">
        <f>('Cross-border flows'!K25-'Cross-border flows'!$Q25)/'Cross-border flows'!$I25</f>
        <v>0.95628706765438076</v>
      </c>
      <c r="D27" s="91">
        <f>('Cross-border flows'!L25-'Cross-border flows'!$Q25)/'Cross-border flows'!$I25</f>
        <v>0.95838977882367193</v>
      </c>
      <c r="E27" s="91">
        <f>('Cross-border flows'!M25-'Cross-border flows'!$Q25)/'Cross-border flows'!$I25</f>
        <v>0.96041870653843531</v>
      </c>
      <c r="F27" s="91">
        <f>('Cross-border flows'!N25-'Cross-border flows'!$Q25)/'Cross-border flows'!$I25</f>
        <v>0.96249435141536199</v>
      </c>
      <c r="G27" s="91">
        <f>('Cross-border flows'!O25-'Cross-border flows'!$Q25)/'Cross-border flows'!$I25</f>
        <v>0.96454930120992455</v>
      </c>
      <c r="H27" s="91">
        <f>('Cross-border flows'!P25-'Cross-border flows'!$Q25)/'Cross-border flows'!$I25</f>
        <v>0.96652971087418749</v>
      </c>
      <c r="J27" s="94" t="s">
        <v>377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5">
        <v>1</v>
      </c>
      <c r="Y27" s="92"/>
      <c r="Z27" s="92"/>
      <c r="AA27" s="92"/>
      <c r="AB27" s="92"/>
      <c r="AC27" s="92"/>
      <c r="AD27" s="95">
        <v>127605</v>
      </c>
      <c r="AE27" s="95">
        <v>1</v>
      </c>
      <c r="AF27" s="92"/>
      <c r="AG27" s="95">
        <v>232</v>
      </c>
      <c r="AH27" s="92"/>
      <c r="AI27" s="92"/>
      <c r="AJ27" s="92"/>
      <c r="AK27" s="95">
        <v>1</v>
      </c>
      <c r="AL27" s="92"/>
      <c r="AM27" s="95">
        <v>1</v>
      </c>
      <c r="AN27" s="92"/>
      <c r="AO27" s="95">
        <v>97</v>
      </c>
      <c r="AP27" s="92"/>
      <c r="AQ27" s="92"/>
      <c r="AR27" s="95">
        <v>34</v>
      </c>
      <c r="AS27" s="95">
        <v>1201</v>
      </c>
      <c r="AT27" s="95">
        <v>1581</v>
      </c>
      <c r="AU27" s="92"/>
      <c r="AV27" s="95">
        <v>4</v>
      </c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5">
        <v>1399</v>
      </c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</row>
    <row r="28" spans="1:220" x14ac:dyDescent="0.2">
      <c r="A28" s="61" t="s">
        <v>375</v>
      </c>
      <c r="B28" s="61" t="s">
        <v>374</v>
      </c>
      <c r="C28" s="91">
        <f>('Cross-border flows'!K26-'Cross-border flows'!$Q26)/'Cross-border flows'!$I26</f>
        <v>0.95320188835785313</v>
      </c>
      <c r="D28" s="91">
        <f>('Cross-border flows'!L26-'Cross-border flows'!$Q26)/'Cross-border flows'!$I26</f>
        <v>0.96341604636759881</v>
      </c>
      <c r="E28" s="91">
        <f>('Cross-border flows'!M26-'Cross-border flows'!$Q26)/'Cross-border flows'!$I26</f>
        <v>0.97306965656660083</v>
      </c>
      <c r="F28" s="91">
        <f>('Cross-border flows'!N26-'Cross-border flows'!$Q26)/'Cross-border flows'!$I26</f>
        <v>0.98258040127604374</v>
      </c>
      <c r="G28" s="91">
        <f>('Cross-border flows'!O26-'Cross-border flows'!$Q26)/'Cross-border flows'!$I26</f>
        <v>0.9917328643599721</v>
      </c>
      <c r="H28" s="91">
        <f>('Cross-border flows'!P26-'Cross-border flows'!$Q26)/'Cross-border flows'!$I26</f>
        <v>1.000669393255976</v>
      </c>
      <c r="J28" s="94" t="s">
        <v>375</v>
      </c>
      <c r="K28" s="92"/>
      <c r="L28" s="92"/>
      <c r="M28" s="92"/>
      <c r="N28" s="92"/>
      <c r="O28" s="92"/>
      <c r="P28" s="92"/>
      <c r="Q28" s="92"/>
      <c r="R28" s="92"/>
      <c r="S28" s="95">
        <v>2</v>
      </c>
      <c r="T28" s="92"/>
      <c r="U28" s="95">
        <v>723</v>
      </c>
      <c r="V28" s="95">
        <v>3641</v>
      </c>
      <c r="W28" s="95">
        <v>686</v>
      </c>
      <c r="X28" s="92"/>
      <c r="Y28" s="95">
        <v>1</v>
      </c>
      <c r="Z28" s="92"/>
      <c r="AA28" s="95">
        <v>1</v>
      </c>
      <c r="AB28" s="95">
        <v>28</v>
      </c>
      <c r="AC28" s="92"/>
      <c r="AD28" s="95">
        <v>1</v>
      </c>
      <c r="AE28" s="95">
        <v>243876</v>
      </c>
      <c r="AF28" s="92"/>
      <c r="AG28" s="92"/>
      <c r="AH28" s="92"/>
      <c r="AI28" s="95">
        <v>4266</v>
      </c>
      <c r="AJ28" s="95">
        <v>60</v>
      </c>
      <c r="AK28" s="92"/>
      <c r="AL28" s="92"/>
      <c r="AM28" s="92"/>
      <c r="AN28" s="95">
        <v>6</v>
      </c>
      <c r="AO28" s="92"/>
      <c r="AP28" s="95">
        <v>5</v>
      </c>
      <c r="AQ28" s="95">
        <v>382</v>
      </c>
      <c r="AR28" s="92"/>
      <c r="AS28" s="95">
        <v>51</v>
      </c>
      <c r="AT28" s="92"/>
      <c r="AU28" s="92"/>
      <c r="AV28" s="95">
        <v>3000</v>
      </c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5">
        <v>1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5">
        <v>1</v>
      </c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</row>
    <row r="29" spans="1:220" x14ac:dyDescent="0.2">
      <c r="A29" s="61" t="s">
        <v>373</v>
      </c>
      <c r="B29" s="61" t="s">
        <v>372</v>
      </c>
      <c r="C29" s="91">
        <f>('Cross-border flows'!K27-'Cross-border flows'!$Q27)/'Cross-border flows'!$I27</f>
        <v>0.97981764353578527</v>
      </c>
      <c r="D29" s="91">
        <f>('Cross-border flows'!L27-'Cross-border flows'!$Q27)/'Cross-border flows'!$I27</f>
        <v>0.97959469103297547</v>
      </c>
      <c r="E29" s="91">
        <f>('Cross-border flows'!M27-'Cross-border flows'!$Q27)/'Cross-border flows'!$I27</f>
        <v>0.97958125624681591</v>
      </c>
      <c r="F29" s="91">
        <f>('Cross-border flows'!N27-'Cross-border flows'!$Q27)/'Cross-border flows'!$I27</f>
        <v>0.97965697446048894</v>
      </c>
      <c r="G29" s="91">
        <f>('Cross-border flows'!O27-'Cross-border flows'!$Q27)/'Cross-border flows'!$I27</f>
        <v>0.97981289109442271</v>
      </c>
      <c r="H29" s="91">
        <f>('Cross-border flows'!P27-'Cross-border flows'!$Q27)/'Cross-border flows'!$I27</f>
        <v>0.9800367575282638</v>
      </c>
      <c r="J29" s="94" t="s">
        <v>373</v>
      </c>
      <c r="K29" s="92"/>
      <c r="L29" s="95">
        <v>2</v>
      </c>
      <c r="M29" s="92"/>
      <c r="N29" s="92"/>
      <c r="O29" s="95">
        <v>126</v>
      </c>
      <c r="P29" s="92"/>
      <c r="Q29" s="92"/>
      <c r="R29" s="92"/>
      <c r="S29" s="95">
        <v>5</v>
      </c>
      <c r="T29" s="95">
        <v>3</v>
      </c>
      <c r="U29" s="92"/>
      <c r="V29" s="92"/>
      <c r="W29" s="92"/>
      <c r="X29" s="95">
        <v>1</v>
      </c>
      <c r="Y29" s="92"/>
      <c r="Z29" s="95">
        <v>2</v>
      </c>
      <c r="AA29" s="92"/>
      <c r="AB29" s="92"/>
      <c r="AC29" s="95">
        <v>4</v>
      </c>
      <c r="AD29" s="92"/>
      <c r="AE29" s="92"/>
      <c r="AF29" s="95">
        <v>513484</v>
      </c>
      <c r="AG29" s="92"/>
      <c r="AH29" s="95">
        <v>342</v>
      </c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5">
        <v>1</v>
      </c>
      <c r="AV29" s="92"/>
      <c r="AW29" s="95">
        <v>1</v>
      </c>
      <c r="AX29" s="95">
        <v>169</v>
      </c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5">
        <v>120</v>
      </c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5">
        <v>1</v>
      </c>
      <c r="EX29" s="92"/>
      <c r="EY29" s="92"/>
      <c r="EZ29" s="92"/>
      <c r="FA29" s="92"/>
      <c r="FB29" s="92"/>
      <c r="FC29" s="95">
        <v>1</v>
      </c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</row>
    <row r="30" spans="1:220" x14ac:dyDescent="0.2">
      <c r="A30" s="61" t="s">
        <v>371</v>
      </c>
      <c r="B30" s="61" t="s">
        <v>370</v>
      </c>
      <c r="C30" s="91">
        <f>('Cross-border flows'!K28-'Cross-border flows'!$Q28)/'Cross-border flows'!$I28</f>
        <v>0.91246934044786576</v>
      </c>
      <c r="D30" s="91">
        <f>('Cross-border flows'!L28-'Cross-border flows'!$Q28)/'Cross-border flows'!$I28</f>
        <v>0.91316116415075466</v>
      </c>
      <c r="E30" s="91">
        <f>('Cross-border flows'!M28-'Cross-border flows'!$Q28)/'Cross-border flows'!$I28</f>
        <v>0.91397277066879934</v>
      </c>
      <c r="F30" s="91">
        <f>('Cross-border flows'!N28-'Cross-border flows'!$Q28)/'Cross-border flows'!$I28</f>
        <v>0.91470943716884934</v>
      </c>
      <c r="G30" s="91">
        <f>('Cross-border flows'!O28-'Cross-border flows'!$Q28)/'Cross-border flows'!$I28</f>
        <v>0.91550143706887932</v>
      </c>
      <c r="H30" s="91">
        <f>('Cross-border flows'!P28-'Cross-border flows'!$Q28)/'Cross-border flows'!$I28</f>
        <v>0.91633944816555035</v>
      </c>
      <c r="J30" s="94" t="s">
        <v>371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5">
        <v>1</v>
      </c>
      <c r="AB30" s="92"/>
      <c r="AC30" s="92"/>
      <c r="AD30" s="95">
        <v>1371</v>
      </c>
      <c r="AE30" s="95">
        <v>1</v>
      </c>
      <c r="AF30" s="92"/>
      <c r="AG30" s="95">
        <v>141026</v>
      </c>
      <c r="AH30" s="92"/>
      <c r="AI30" s="92"/>
      <c r="AJ30" s="92"/>
      <c r="AK30" s="92"/>
      <c r="AL30" s="95">
        <v>235</v>
      </c>
      <c r="AM30" s="92"/>
      <c r="AN30" s="92"/>
      <c r="AO30" s="95">
        <v>4561</v>
      </c>
      <c r="AP30" s="92"/>
      <c r="AQ30" s="92"/>
      <c r="AR30" s="95">
        <v>1</v>
      </c>
      <c r="AS30" s="95">
        <v>2</v>
      </c>
      <c r="AT30" s="95">
        <v>1</v>
      </c>
      <c r="AU30" s="95">
        <v>8</v>
      </c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5">
        <v>3</v>
      </c>
      <c r="GW30" s="92"/>
      <c r="GX30" s="92"/>
      <c r="GY30" s="95">
        <v>12795</v>
      </c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5">
        <v>43</v>
      </c>
    </row>
    <row r="31" spans="1:220" x14ac:dyDescent="0.2">
      <c r="A31" s="61" t="s">
        <v>369</v>
      </c>
      <c r="B31" s="61" t="s">
        <v>368</v>
      </c>
      <c r="C31" s="91">
        <f>('Cross-border flows'!K29-'Cross-border flows'!$Q29)/'Cross-border flows'!$I29</f>
        <v>0.97710888051734501</v>
      </c>
      <c r="D31" s="91">
        <f>('Cross-border flows'!L29-'Cross-border flows'!$Q29)/'Cross-border flows'!$I29</f>
        <v>0.97970063686451603</v>
      </c>
      <c r="E31" s="91">
        <f>('Cross-border flows'!M29-'Cross-border flows'!$Q29)/'Cross-border flows'!$I29</f>
        <v>0.98214506153902781</v>
      </c>
      <c r="F31" s="91">
        <f>('Cross-border flows'!N29-'Cross-border flows'!$Q29)/'Cross-border flows'!$I29</f>
        <v>0.98452890432307083</v>
      </c>
      <c r="G31" s="91">
        <f>('Cross-border flows'!O29-'Cross-border flows'!$Q29)/'Cross-border flows'!$I29</f>
        <v>0.98635277263077814</v>
      </c>
      <c r="H31" s="91">
        <f>('Cross-border flows'!P29-'Cross-border flows'!$Q29)/'Cross-border flows'!$I29</f>
        <v>0.98813937393395745</v>
      </c>
      <c r="J31" s="94" t="s">
        <v>369</v>
      </c>
      <c r="K31" s="92"/>
      <c r="L31" s="92"/>
      <c r="M31" s="92"/>
      <c r="N31" s="92"/>
      <c r="O31" s="92"/>
      <c r="P31" s="92"/>
      <c r="Q31" s="92"/>
      <c r="R31" s="92"/>
      <c r="S31" s="95">
        <v>9</v>
      </c>
      <c r="T31" s="95">
        <v>16</v>
      </c>
      <c r="U31" s="95">
        <v>1</v>
      </c>
      <c r="V31" s="92"/>
      <c r="W31" s="95">
        <v>1</v>
      </c>
      <c r="X31" s="95">
        <v>2</v>
      </c>
      <c r="Y31" s="92"/>
      <c r="Z31" s="95">
        <v>5</v>
      </c>
      <c r="AA31" s="92"/>
      <c r="AB31" s="92"/>
      <c r="AC31" s="95">
        <v>740</v>
      </c>
      <c r="AD31" s="92"/>
      <c r="AE31" s="92"/>
      <c r="AF31" s="95">
        <v>7296</v>
      </c>
      <c r="AG31" s="92"/>
      <c r="AH31" s="95">
        <v>154833</v>
      </c>
      <c r="AI31" s="92"/>
      <c r="AJ31" s="92"/>
      <c r="AK31" s="95">
        <v>1</v>
      </c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5">
        <v>81</v>
      </c>
      <c r="AX31" s="95">
        <v>1</v>
      </c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</row>
    <row r="32" spans="1:220" x14ac:dyDescent="0.2">
      <c r="A32" s="61" t="s">
        <v>367</v>
      </c>
      <c r="B32" s="61" t="s">
        <v>366</v>
      </c>
      <c r="C32" s="91">
        <f>('Cross-border flows'!K30-'Cross-border flows'!$Q30)/'Cross-border flows'!$I30</f>
        <v>0.90618472339141343</v>
      </c>
      <c r="D32" s="91">
        <f>('Cross-border flows'!L30-'Cross-border flows'!$Q30)/'Cross-border flows'!$I30</f>
        <v>0.91378462173795638</v>
      </c>
      <c r="E32" s="91">
        <f>('Cross-border flows'!M30-'Cross-border flows'!$Q30)/'Cross-border flows'!$I30</f>
        <v>0.9207917745411035</v>
      </c>
      <c r="F32" s="91">
        <f>('Cross-border flows'!N30-'Cross-border flows'!$Q30)/'Cross-border flows'!$I30</f>
        <v>0.92745077484288718</v>
      </c>
      <c r="G32" s="91">
        <f>('Cross-border flows'!O30-'Cross-border flows'!$Q30)/'Cross-border flows'!$I30</f>
        <v>0.93344473916887705</v>
      </c>
      <c r="H32" s="91">
        <f>('Cross-border flows'!P30-'Cross-border flows'!$Q30)/'Cross-border flows'!$I30</f>
        <v>0.93917880948977384</v>
      </c>
      <c r="J32" s="94" t="s">
        <v>367</v>
      </c>
      <c r="K32" s="92"/>
      <c r="L32" s="92"/>
      <c r="M32" s="92"/>
      <c r="N32" s="92"/>
      <c r="O32" s="92"/>
      <c r="P32" s="92"/>
      <c r="Q32" s="92"/>
      <c r="R32" s="92"/>
      <c r="S32" s="95">
        <v>1</v>
      </c>
      <c r="T32" s="92"/>
      <c r="U32" s="95">
        <v>7</v>
      </c>
      <c r="V32" s="95">
        <v>600</v>
      </c>
      <c r="W32" s="95">
        <v>12836</v>
      </c>
      <c r="X32" s="92"/>
      <c r="Y32" s="95">
        <v>2117</v>
      </c>
      <c r="Z32" s="92"/>
      <c r="AA32" s="95">
        <v>8</v>
      </c>
      <c r="AB32" s="95">
        <v>1111</v>
      </c>
      <c r="AC32" s="92"/>
      <c r="AD32" s="92"/>
      <c r="AE32" s="95">
        <v>5417</v>
      </c>
      <c r="AF32" s="92"/>
      <c r="AG32" s="92"/>
      <c r="AH32" s="95">
        <v>1</v>
      </c>
      <c r="AI32" s="95">
        <v>166099</v>
      </c>
      <c r="AJ32" s="95">
        <v>219</v>
      </c>
      <c r="AK32" s="92"/>
      <c r="AL32" s="92"/>
      <c r="AM32" s="92"/>
      <c r="AN32" s="95">
        <v>48</v>
      </c>
      <c r="AO32" s="92"/>
      <c r="AP32" s="95">
        <v>315</v>
      </c>
      <c r="AQ32" s="95">
        <v>91</v>
      </c>
      <c r="AR32" s="92"/>
      <c r="AS32" s="95">
        <v>1</v>
      </c>
      <c r="AT32" s="92"/>
      <c r="AU32" s="95">
        <v>1</v>
      </c>
      <c r="AV32" s="95">
        <v>2</v>
      </c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5">
        <v>1</v>
      </c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5">
        <v>2</v>
      </c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</row>
    <row r="33" spans="1:220" x14ac:dyDescent="0.2">
      <c r="A33" s="61" t="s">
        <v>365</v>
      </c>
      <c r="B33" s="61" t="s">
        <v>364</v>
      </c>
      <c r="C33" s="91">
        <f>('Cross-border flows'!K31-'Cross-border flows'!$Q31)/'Cross-border flows'!$I31</f>
        <v>0.96321327921983135</v>
      </c>
      <c r="D33" s="91">
        <f>('Cross-border flows'!L31-'Cross-border flows'!$Q31)/'Cross-border flows'!$I31</f>
        <v>0.9714891004116909</v>
      </c>
      <c r="E33" s="91">
        <f>('Cross-border flows'!M31-'Cross-border flows'!$Q31)/'Cross-border flows'!$I31</f>
        <v>0.97931669829776047</v>
      </c>
      <c r="F33" s="91">
        <f>('Cross-border flows'!N31-'Cross-border flows'!$Q31)/'Cross-border flows'!$I31</f>
        <v>0.98695770387456561</v>
      </c>
      <c r="G33" s="91">
        <f>('Cross-border flows'!O31-'Cross-border flows'!$Q31)/'Cross-border flows'!$I31</f>
        <v>0.99402508102426357</v>
      </c>
      <c r="H33" s="91">
        <f>('Cross-border flows'!P31-'Cross-border flows'!$Q31)/'Cross-border flows'!$I31</f>
        <v>1.0004485736809834</v>
      </c>
      <c r="J33" s="94" t="s">
        <v>365</v>
      </c>
      <c r="K33" s="92"/>
      <c r="L33" s="92"/>
      <c r="M33" s="92"/>
      <c r="N33" s="92"/>
      <c r="O33" s="92"/>
      <c r="P33" s="92"/>
      <c r="Q33" s="92"/>
      <c r="R33" s="92"/>
      <c r="S33" s="92"/>
      <c r="T33" s="95">
        <v>1</v>
      </c>
      <c r="U33" s="95">
        <v>3</v>
      </c>
      <c r="V33" s="95">
        <v>8</v>
      </c>
      <c r="W33" s="95">
        <v>16627</v>
      </c>
      <c r="X33" s="95">
        <v>1</v>
      </c>
      <c r="Y33" s="95">
        <v>8</v>
      </c>
      <c r="Z33" s="95">
        <v>2</v>
      </c>
      <c r="AA33" s="95">
        <v>61</v>
      </c>
      <c r="AB33" s="95">
        <v>8</v>
      </c>
      <c r="AC33" s="92"/>
      <c r="AD33" s="92"/>
      <c r="AE33" s="95">
        <v>181</v>
      </c>
      <c r="AF33" s="95">
        <v>1</v>
      </c>
      <c r="AG33" s="92"/>
      <c r="AH33" s="92"/>
      <c r="AI33" s="95">
        <v>196</v>
      </c>
      <c r="AJ33" s="95">
        <v>145324</v>
      </c>
      <c r="AK33" s="92"/>
      <c r="AL33" s="92"/>
      <c r="AM33" s="92"/>
      <c r="AN33" s="95">
        <v>2487</v>
      </c>
      <c r="AO33" s="95">
        <v>1</v>
      </c>
      <c r="AP33" s="95">
        <v>12</v>
      </c>
      <c r="AQ33" s="95">
        <v>6312</v>
      </c>
      <c r="AR33" s="95">
        <v>4</v>
      </c>
      <c r="AS33" s="95">
        <v>1</v>
      </c>
      <c r="AT33" s="92"/>
      <c r="AU33" s="92"/>
      <c r="AV33" s="95">
        <v>2</v>
      </c>
      <c r="AW33" s="95">
        <v>1</v>
      </c>
      <c r="AX33" s="92"/>
      <c r="AY33" s="92"/>
      <c r="AZ33" s="92"/>
      <c r="BA33" s="92"/>
      <c r="BB33" s="92"/>
      <c r="BC33" s="92"/>
      <c r="BD33" s="92"/>
      <c r="BE33" s="92"/>
      <c r="BF33" s="92"/>
      <c r="BG33" s="95">
        <v>1</v>
      </c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5">
        <v>1</v>
      </c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5">
        <v>2</v>
      </c>
    </row>
    <row r="34" spans="1:220" x14ac:dyDescent="0.2">
      <c r="A34" s="61" t="s">
        <v>363</v>
      </c>
      <c r="B34" s="61" t="s">
        <v>362</v>
      </c>
      <c r="C34" s="91">
        <f>('Cross-border flows'!K32-'Cross-border flows'!$Q32)/'Cross-border flows'!$I32</f>
        <v>0.95855947929426422</v>
      </c>
      <c r="D34" s="91">
        <f>('Cross-border flows'!L32-'Cross-border flows'!$Q32)/'Cross-border flows'!$I32</f>
        <v>0.96189406979992687</v>
      </c>
      <c r="E34" s="91">
        <f>('Cross-border flows'!M32-'Cross-border flows'!$Q32)/'Cross-border flows'!$I32</f>
        <v>0.96542800270775586</v>
      </c>
      <c r="F34" s="91">
        <f>('Cross-border flows'!N32-'Cross-border flows'!$Q32)/'Cross-border flows'!$I32</f>
        <v>0.968713778393828</v>
      </c>
      <c r="G34" s="91">
        <f>('Cross-border flows'!O32-'Cross-border flows'!$Q32)/'Cross-border flows'!$I32</f>
        <v>0.97210205660498994</v>
      </c>
      <c r="H34" s="91">
        <f>('Cross-border flows'!P32-'Cross-border flows'!$Q32)/'Cross-border flows'!$I32</f>
        <v>0.97543950529731582</v>
      </c>
      <c r="J34" s="94" t="s">
        <v>363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5">
        <v>1372</v>
      </c>
      <c r="AB34" s="92"/>
      <c r="AC34" s="92"/>
      <c r="AD34" s="92"/>
      <c r="AE34" s="95">
        <v>1</v>
      </c>
      <c r="AF34" s="92"/>
      <c r="AG34" s="95">
        <v>1</v>
      </c>
      <c r="AH34" s="92"/>
      <c r="AI34" s="92"/>
      <c r="AJ34" s="92"/>
      <c r="AK34" s="95">
        <v>176843</v>
      </c>
      <c r="AL34" s="92"/>
      <c r="AM34" s="92"/>
      <c r="AN34" s="92"/>
      <c r="AO34" s="92"/>
      <c r="AP34" s="92"/>
      <c r="AQ34" s="95">
        <v>2</v>
      </c>
      <c r="AR34" s="95">
        <v>251</v>
      </c>
      <c r="AS34" s="95">
        <v>3</v>
      </c>
      <c r="AT34" s="95">
        <v>5075</v>
      </c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5">
        <v>1</v>
      </c>
      <c r="CH34" s="92"/>
      <c r="CI34" s="92"/>
      <c r="CJ34" s="92"/>
      <c r="CK34" s="92"/>
      <c r="CL34" s="92"/>
      <c r="CM34" s="92"/>
      <c r="CN34" s="92"/>
      <c r="CO34" s="95">
        <v>1</v>
      </c>
      <c r="CP34" s="92"/>
      <c r="CQ34" s="92"/>
      <c r="CR34" s="92"/>
      <c r="CS34" s="92"/>
      <c r="CT34" s="95">
        <v>2155</v>
      </c>
      <c r="CU34" s="92"/>
      <c r="CV34" s="92"/>
      <c r="CW34" s="92"/>
      <c r="CX34" s="95">
        <v>314</v>
      </c>
      <c r="CY34" s="92"/>
      <c r="CZ34" s="92"/>
      <c r="DA34" s="92"/>
      <c r="DB34" s="92"/>
      <c r="DC34" s="92"/>
      <c r="DD34" s="95">
        <v>111</v>
      </c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5">
        <v>1</v>
      </c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5">
        <v>1</v>
      </c>
    </row>
    <row r="35" spans="1:220" x14ac:dyDescent="0.2">
      <c r="A35" s="61" t="s">
        <v>361</v>
      </c>
      <c r="B35" s="61" t="s">
        <v>360</v>
      </c>
      <c r="C35" s="91">
        <f>('Cross-border flows'!K33-'Cross-border flows'!$Q33)/'Cross-border flows'!$I33</f>
        <v>0.95389294358703991</v>
      </c>
      <c r="D35" s="91">
        <f>('Cross-border flows'!L33-'Cross-border flows'!$Q33)/'Cross-border flows'!$I33</f>
        <v>0.9540135340778374</v>
      </c>
      <c r="E35" s="91">
        <f>('Cross-border flows'!M33-'Cross-border flows'!$Q33)/'Cross-border flows'!$I33</f>
        <v>0.95436643860237735</v>
      </c>
      <c r="F35" s="91">
        <f>('Cross-border flows'!N33-'Cross-border flows'!$Q33)/'Cross-border flows'!$I33</f>
        <v>0.95489638252492337</v>
      </c>
      <c r="G35" s="91">
        <f>('Cross-border flows'!O33-'Cross-border flows'!$Q33)/'Cross-border flows'!$I33</f>
        <v>0.95542197685007679</v>
      </c>
      <c r="H35" s="91">
        <f>('Cross-border flows'!P33-'Cross-border flows'!$Q33)/'Cross-border flows'!$I33</f>
        <v>0.95593649348159504</v>
      </c>
      <c r="J35" s="94" t="s">
        <v>361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5">
        <v>2</v>
      </c>
      <c r="AE35" s="92"/>
      <c r="AF35" s="92"/>
      <c r="AG35" s="95">
        <v>2827</v>
      </c>
      <c r="AH35" s="92"/>
      <c r="AI35" s="92"/>
      <c r="AJ35" s="92"/>
      <c r="AK35" s="92"/>
      <c r="AL35" s="95">
        <v>148444</v>
      </c>
      <c r="AM35" s="95">
        <v>699</v>
      </c>
      <c r="AN35" s="92"/>
      <c r="AO35" s="95">
        <v>5</v>
      </c>
      <c r="AP35" s="92"/>
      <c r="AQ35" s="92"/>
      <c r="AR35" s="92"/>
      <c r="AS35" s="92"/>
      <c r="AT35" s="92"/>
      <c r="AU35" s="95">
        <v>176</v>
      </c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5">
        <v>1</v>
      </c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5">
        <v>7</v>
      </c>
      <c r="GW35" s="92"/>
      <c r="GX35" s="92"/>
      <c r="GY35" s="95">
        <v>14751</v>
      </c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</row>
    <row r="36" spans="1:220" x14ac:dyDescent="0.2">
      <c r="A36" s="61" t="s">
        <v>359</v>
      </c>
      <c r="B36" s="61" t="s">
        <v>358</v>
      </c>
      <c r="C36" s="91">
        <f>('Cross-border flows'!K34-'Cross-border flows'!$Q34)/'Cross-border flows'!$I34</f>
        <v>0.95614639295698256</v>
      </c>
      <c r="D36" s="91">
        <f>('Cross-border flows'!L34-'Cross-border flows'!$Q34)/'Cross-border flows'!$I34</f>
        <v>0.95778430341719856</v>
      </c>
      <c r="E36" s="91">
        <f>('Cross-border flows'!M34-'Cross-border flows'!$Q34)/'Cross-border flows'!$I34</f>
        <v>0.95940519047022987</v>
      </c>
      <c r="F36" s="91">
        <f>('Cross-border flows'!N34-'Cross-border flows'!$Q34)/'Cross-border flows'!$I34</f>
        <v>0.9612816205616056</v>
      </c>
      <c r="G36" s="91">
        <f>('Cross-border flows'!O34-'Cross-border flows'!$Q34)/'Cross-border flows'!$I34</f>
        <v>0.96347479450911666</v>
      </c>
      <c r="H36" s="91">
        <f>('Cross-border flows'!P34-'Cross-border flows'!$Q34)/'Cross-border flows'!$I34</f>
        <v>0.96596453456836484</v>
      </c>
      <c r="J36" s="94" t="s">
        <v>359</v>
      </c>
      <c r="K36" s="92"/>
      <c r="L36" s="92"/>
      <c r="M36" s="92"/>
      <c r="N36" s="92"/>
      <c r="O36" s="92"/>
      <c r="P36" s="92"/>
      <c r="Q36" s="92"/>
      <c r="R36" s="92"/>
      <c r="S36" s="95">
        <v>1</v>
      </c>
      <c r="T36" s="92"/>
      <c r="U36" s="92"/>
      <c r="V36" s="92"/>
      <c r="W36" s="92"/>
      <c r="X36" s="95">
        <v>14</v>
      </c>
      <c r="Y36" s="92"/>
      <c r="Z36" s="92"/>
      <c r="AA36" s="92"/>
      <c r="AB36" s="92"/>
      <c r="AC36" s="95">
        <v>1</v>
      </c>
      <c r="AD36" s="92"/>
      <c r="AE36" s="95">
        <v>1</v>
      </c>
      <c r="AF36" s="92"/>
      <c r="AG36" s="95">
        <v>30</v>
      </c>
      <c r="AH36" s="92"/>
      <c r="AI36" s="92"/>
      <c r="AJ36" s="92"/>
      <c r="AK36" s="92"/>
      <c r="AL36" s="95">
        <v>290</v>
      </c>
      <c r="AM36" s="95">
        <v>119354</v>
      </c>
      <c r="AN36" s="92"/>
      <c r="AO36" s="95">
        <v>3</v>
      </c>
      <c r="AP36" s="92"/>
      <c r="AQ36" s="92"/>
      <c r="AR36" s="92"/>
      <c r="AS36" s="92"/>
      <c r="AT36" s="92"/>
      <c r="AU36" s="95">
        <v>117</v>
      </c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5">
        <v>24</v>
      </c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</row>
    <row r="37" spans="1:220" x14ac:dyDescent="0.2">
      <c r="A37" s="61" t="s">
        <v>357</v>
      </c>
      <c r="B37" s="61" t="s">
        <v>356</v>
      </c>
      <c r="C37" s="91">
        <f>('Cross-border flows'!K35-'Cross-border flows'!$Q35)/'Cross-border flows'!$I35</f>
        <v>0.9503718345167893</v>
      </c>
      <c r="D37" s="91">
        <f>('Cross-border flows'!L35-'Cross-border flows'!$Q35)/'Cross-border flows'!$I35</f>
        <v>0.9548011297678618</v>
      </c>
      <c r="E37" s="91">
        <f>('Cross-border flows'!M35-'Cross-border flows'!$Q35)/'Cross-border flows'!$I35</f>
        <v>0.95932668679699573</v>
      </c>
      <c r="F37" s="91">
        <f>('Cross-border flows'!N35-'Cross-border flows'!$Q35)/'Cross-border flows'!$I35</f>
        <v>0.96402604154608862</v>
      </c>
      <c r="G37" s="91">
        <f>('Cross-border flows'!O35-'Cross-border flows'!$Q35)/'Cross-border flows'!$I35</f>
        <v>0.96872501926492327</v>
      </c>
      <c r="H37" s="91">
        <f>('Cross-border flows'!P35-'Cross-border flows'!$Q35)/'Cross-border flows'!$I35</f>
        <v>0.97354592658493266</v>
      </c>
      <c r="J37" s="94" t="s">
        <v>357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5">
        <v>1665</v>
      </c>
      <c r="X37" s="92"/>
      <c r="Y37" s="95">
        <v>7</v>
      </c>
      <c r="Z37" s="92"/>
      <c r="AA37" s="95">
        <v>3356</v>
      </c>
      <c r="AB37" s="95">
        <v>7</v>
      </c>
      <c r="AC37" s="92"/>
      <c r="AD37" s="92"/>
      <c r="AE37" s="95">
        <v>25</v>
      </c>
      <c r="AF37" s="95">
        <v>1</v>
      </c>
      <c r="AG37" s="92"/>
      <c r="AH37" s="92"/>
      <c r="AI37" s="95">
        <v>86</v>
      </c>
      <c r="AJ37" s="95">
        <v>5009</v>
      </c>
      <c r="AK37" s="95">
        <v>1</v>
      </c>
      <c r="AL37" s="92"/>
      <c r="AM37" s="92"/>
      <c r="AN37" s="95">
        <v>291235</v>
      </c>
      <c r="AO37" s="92"/>
      <c r="AP37" s="95">
        <v>589</v>
      </c>
      <c r="AQ37" s="95">
        <v>79</v>
      </c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5">
        <v>118</v>
      </c>
      <c r="CG37" s="95">
        <v>1</v>
      </c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5">
        <v>184</v>
      </c>
    </row>
    <row r="38" spans="1:220" x14ac:dyDescent="0.2">
      <c r="A38" s="61" t="s">
        <v>355</v>
      </c>
      <c r="B38" s="61" t="s">
        <v>354</v>
      </c>
      <c r="C38" s="91">
        <f>('Cross-border flows'!K36-'Cross-border flows'!$Q36)/'Cross-border flows'!$I36</f>
        <v>0.96438932889832707</v>
      </c>
      <c r="D38" s="91">
        <f>('Cross-border flows'!L36-'Cross-border flows'!$Q36)/'Cross-border flows'!$I36</f>
        <v>0.9684180787899801</v>
      </c>
      <c r="E38" s="91">
        <f>('Cross-border flows'!M36-'Cross-border flows'!$Q36)/'Cross-border flows'!$I36</f>
        <v>0.97247847143971577</v>
      </c>
      <c r="F38" s="91">
        <f>('Cross-border flows'!N36-'Cross-border flows'!$Q36)/'Cross-border flows'!$I36</f>
        <v>0.97647672705209321</v>
      </c>
      <c r="G38" s="91">
        <f>('Cross-border flows'!O36-'Cross-border flows'!$Q36)/'Cross-border flows'!$I36</f>
        <v>0.98051263868423333</v>
      </c>
      <c r="H38" s="91">
        <f>('Cross-border flows'!P36-'Cross-border flows'!$Q36)/'Cross-border flows'!$I36</f>
        <v>0.98456390851174491</v>
      </c>
      <c r="J38" s="94" t="s">
        <v>355</v>
      </c>
      <c r="K38" s="92"/>
      <c r="L38" s="92"/>
      <c r="M38" s="92"/>
      <c r="N38" s="92"/>
      <c r="O38" s="92"/>
      <c r="P38" s="92"/>
      <c r="Q38" s="92"/>
      <c r="R38" s="92"/>
      <c r="S38" s="95">
        <v>1</v>
      </c>
      <c r="T38" s="92"/>
      <c r="U38" s="95">
        <v>1</v>
      </c>
      <c r="V38" s="92"/>
      <c r="W38" s="95">
        <v>1</v>
      </c>
      <c r="X38" s="95">
        <v>1</v>
      </c>
      <c r="Y38" s="92"/>
      <c r="Z38" s="92"/>
      <c r="AA38" s="95">
        <v>1</v>
      </c>
      <c r="AB38" s="92"/>
      <c r="AC38" s="92"/>
      <c r="AD38" s="95">
        <v>246</v>
      </c>
      <c r="AE38" s="92"/>
      <c r="AF38" s="92"/>
      <c r="AG38" s="95">
        <v>4215</v>
      </c>
      <c r="AH38" s="92"/>
      <c r="AI38" s="92"/>
      <c r="AJ38" s="92"/>
      <c r="AK38" s="95">
        <v>1</v>
      </c>
      <c r="AL38" s="95">
        <v>7</v>
      </c>
      <c r="AM38" s="95">
        <v>1</v>
      </c>
      <c r="AN38" s="92"/>
      <c r="AO38" s="95">
        <v>177836</v>
      </c>
      <c r="AP38" s="92"/>
      <c r="AQ38" s="92"/>
      <c r="AR38" s="92"/>
      <c r="AS38" s="95">
        <v>117</v>
      </c>
      <c r="AT38" s="92"/>
      <c r="AU38" s="95">
        <v>38</v>
      </c>
      <c r="AV38" s="95">
        <v>2067</v>
      </c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5">
        <v>1</v>
      </c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5">
        <v>1</v>
      </c>
      <c r="GW38" s="92"/>
      <c r="GX38" s="92"/>
      <c r="GY38" s="95">
        <v>57</v>
      </c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</row>
    <row r="39" spans="1:220" x14ac:dyDescent="0.2">
      <c r="A39" s="61" t="s">
        <v>353</v>
      </c>
      <c r="B39" s="61" t="s">
        <v>352</v>
      </c>
      <c r="C39" s="91">
        <f>('Cross-border flows'!K37-'Cross-border flows'!$Q37)/'Cross-border flows'!$I37</f>
        <v>0.95423702501028662</v>
      </c>
      <c r="D39" s="91">
        <f>('Cross-border flows'!L37-'Cross-border flows'!$Q37)/'Cross-border flows'!$I37</f>
        <v>0.95973668212433594</v>
      </c>
      <c r="E39" s="91">
        <f>('Cross-border flows'!M37-'Cross-border flows'!$Q37)/'Cross-border flows'!$I37</f>
        <v>0.96523087901130233</v>
      </c>
      <c r="F39" s="91">
        <f>('Cross-border flows'!N37-'Cross-border flows'!$Q37)/'Cross-border flows'!$I37</f>
        <v>0.97078057152600927</v>
      </c>
      <c r="G39" s="91">
        <f>('Cross-border flows'!O37-'Cross-border flows'!$Q37)/'Cross-border flows'!$I37</f>
        <v>0.97643878281047858</v>
      </c>
      <c r="H39" s="91">
        <f>('Cross-border flows'!P37-'Cross-border flows'!$Q37)/'Cross-border flows'!$I37</f>
        <v>0.98199262702534384</v>
      </c>
      <c r="J39" s="94" t="s">
        <v>353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5">
        <v>2</v>
      </c>
      <c r="V39" s="95">
        <v>3</v>
      </c>
      <c r="W39" s="95">
        <v>1124</v>
      </c>
      <c r="X39" s="92"/>
      <c r="Y39" s="95">
        <v>8943</v>
      </c>
      <c r="Z39" s="92"/>
      <c r="AA39" s="95">
        <v>1</v>
      </c>
      <c r="AB39" s="95">
        <v>19</v>
      </c>
      <c r="AC39" s="92"/>
      <c r="AD39" s="92"/>
      <c r="AE39" s="95">
        <v>17</v>
      </c>
      <c r="AF39" s="92"/>
      <c r="AG39" s="92"/>
      <c r="AH39" s="92"/>
      <c r="AI39" s="95">
        <v>12953</v>
      </c>
      <c r="AJ39" s="95">
        <v>40</v>
      </c>
      <c r="AK39" s="92"/>
      <c r="AL39" s="92"/>
      <c r="AM39" s="92"/>
      <c r="AN39" s="95">
        <v>4980</v>
      </c>
      <c r="AO39" s="92"/>
      <c r="AP39" s="95">
        <v>241671</v>
      </c>
      <c r="AQ39" s="95">
        <v>7</v>
      </c>
      <c r="AR39" s="95">
        <v>1</v>
      </c>
      <c r="AS39" s="92"/>
      <c r="AT39" s="92"/>
      <c r="AU39" s="92"/>
      <c r="AV39" s="92"/>
      <c r="AW39" s="92"/>
      <c r="AX39" s="92"/>
      <c r="AY39" s="95">
        <v>2</v>
      </c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5">
        <v>4</v>
      </c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5">
        <v>2</v>
      </c>
    </row>
    <row r="40" spans="1:220" x14ac:dyDescent="0.2">
      <c r="A40" s="61" t="s">
        <v>351</v>
      </c>
      <c r="B40" s="61" t="s">
        <v>350</v>
      </c>
      <c r="C40" s="91">
        <f>('Cross-border flows'!K38-'Cross-border flows'!$Q38)/'Cross-border flows'!$I38</f>
        <v>0.95317271027119499</v>
      </c>
      <c r="D40" s="91">
        <f>('Cross-border flows'!L38-'Cross-border flows'!$Q38)/'Cross-border flows'!$I38</f>
        <v>0.95991409092211177</v>
      </c>
      <c r="E40" s="91">
        <f>('Cross-border flows'!M38-'Cross-border flows'!$Q38)/'Cross-border flows'!$I38</f>
        <v>0.96660146175975903</v>
      </c>
      <c r="F40" s="91">
        <f>('Cross-border flows'!N38-'Cross-border flows'!$Q38)/'Cross-border flows'!$I38</f>
        <v>0.9734552489534013</v>
      </c>
      <c r="G40" s="91">
        <f>('Cross-border flows'!O38-'Cross-border flows'!$Q38)/'Cross-border flows'!$I38</f>
        <v>0.98027013909634442</v>
      </c>
      <c r="H40" s="91">
        <f>('Cross-border flows'!P38-'Cross-border flows'!$Q38)/'Cross-border flows'!$I38</f>
        <v>0.98722023383245416</v>
      </c>
      <c r="J40" s="94" t="s">
        <v>351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5">
        <v>3</v>
      </c>
      <c r="V40" s="95">
        <v>13</v>
      </c>
      <c r="W40" s="95">
        <v>10610</v>
      </c>
      <c r="X40" s="92"/>
      <c r="Y40" s="92"/>
      <c r="Z40" s="92"/>
      <c r="AA40" s="95">
        <v>43</v>
      </c>
      <c r="AB40" s="95">
        <v>6</v>
      </c>
      <c r="AC40" s="92"/>
      <c r="AD40" s="92"/>
      <c r="AE40" s="95">
        <v>260</v>
      </c>
      <c r="AF40" s="92"/>
      <c r="AG40" s="92"/>
      <c r="AH40" s="92"/>
      <c r="AI40" s="95">
        <v>103</v>
      </c>
      <c r="AJ40" s="95">
        <v>5453</v>
      </c>
      <c r="AK40" s="92"/>
      <c r="AL40" s="92"/>
      <c r="AM40" s="92"/>
      <c r="AN40" s="95">
        <v>23</v>
      </c>
      <c r="AO40" s="95">
        <v>1</v>
      </c>
      <c r="AP40" s="95">
        <v>2</v>
      </c>
      <c r="AQ40" s="95">
        <v>227531</v>
      </c>
      <c r="AR40" s="95">
        <v>1</v>
      </c>
      <c r="AS40" s="95">
        <v>300</v>
      </c>
      <c r="AT40" s="95">
        <v>1</v>
      </c>
      <c r="AU40" s="92"/>
      <c r="AV40" s="95">
        <v>6</v>
      </c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5">
        <v>1</v>
      </c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5">
        <v>1</v>
      </c>
      <c r="GQ40" s="92"/>
      <c r="GR40" s="92"/>
      <c r="GS40" s="92"/>
      <c r="GT40" s="92"/>
      <c r="GU40" s="92"/>
      <c r="GV40" s="92"/>
      <c r="GW40" s="92"/>
      <c r="GX40" s="92"/>
      <c r="GY40" s="95">
        <v>5</v>
      </c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</row>
    <row r="41" spans="1:220" x14ac:dyDescent="0.2">
      <c r="A41" s="61" t="s">
        <v>349</v>
      </c>
      <c r="B41" s="61" t="s">
        <v>348</v>
      </c>
      <c r="C41" s="91">
        <f>('Cross-border flows'!K39-'Cross-border flows'!$Q39)/'Cross-border flows'!$I39</f>
        <v>0.95186849180449451</v>
      </c>
      <c r="D41" s="91">
        <f>('Cross-border flows'!L39-'Cross-border flows'!$Q39)/'Cross-border flows'!$I39</f>
        <v>0.95354651227471632</v>
      </c>
      <c r="E41" s="91">
        <f>('Cross-border flows'!M39-'Cross-border flows'!$Q39)/'Cross-border flows'!$I39</f>
        <v>0.95545540680857377</v>
      </c>
      <c r="F41" s="91">
        <f>('Cross-border flows'!N39-'Cross-border flows'!$Q39)/'Cross-border flows'!$I39</f>
        <v>0.95729705925980868</v>
      </c>
      <c r="G41" s="91">
        <f>('Cross-border flows'!O39-'Cross-border flows'!$Q39)/'Cross-border flows'!$I39</f>
        <v>0.95905566268634579</v>
      </c>
      <c r="H41" s="91">
        <f>('Cross-border flows'!P39-'Cross-border flows'!$Q39)/'Cross-border flows'!$I39</f>
        <v>0.960929930282578</v>
      </c>
      <c r="J41" s="94" t="s">
        <v>349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5">
        <v>2</v>
      </c>
      <c r="X41" s="92"/>
      <c r="Y41" s="92"/>
      <c r="Z41" s="92"/>
      <c r="AA41" s="95">
        <v>2297</v>
      </c>
      <c r="AB41" s="92"/>
      <c r="AC41" s="92"/>
      <c r="AD41" s="95">
        <v>197</v>
      </c>
      <c r="AE41" s="92"/>
      <c r="AF41" s="92"/>
      <c r="AG41" s="92"/>
      <c r="AH41" s="92"/>
      <c r="AI41" s="92"/>
      <c r="AJ41" s="95">
        <v>1</v>
      </c>
      <c r="AK41" s="95">
        <v>776</v>
      </c>
      <c r="AL41" s="92"/>
      <c r="AM41" s="92"/>
      <c r="AN41" s="95">
        <v>2</v>
      </c>
      <c r="AO41" s="95">
        <v>2</v>
      </c>
      <c r="AP41" s="95">
        <v>1</v>
      </c>
      <c r="AQ41" s="95">
        <v>8</v>
      </c>
      <c r="AR41" s="95">
        <v>102085</v>
      </c>
      <c r="AS41" s="95">
        <v>869</v>
      </c>
      <c r="AT41" s="95">
        <v>1617</v>
      </c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5">
        <v>1</v>
      </c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5">
        <v>1</v>
      </c>
      <c r="CU41" s="92"/>
      <c r="CV41" s="92"/>
      <c r="CW41" s="92"/>
      <c r="CX41" s="92"/>
      <c r="CY41" s="92"/>
      <c r="CZ41" s="92"/>
      <c r="DA41" s="92"/>
      <c r="DB41" s="92"/>
      <c r="DC41" s="92"/>
      <c r="DD41" s="95">
        <v>5</v>
      </c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</row>
    <row r="42" spans="1:220" x14ac:dyDescent="0.2">
      <c r="A42" s="61" t="s">
        <v>347</v>
      </c>
      <c r="B42" s="61" t="s">
        <v>346</v>
      </c>
      <c r="C42" s="91">
        <f>('Cross-border flows'!K40-'Cross-border flows'!$Q40)/'Cross-border flows'!$I40</f>
        <v>0.96251987551214824</v>
      </c>
      <c r="D42" s="91">
        <f>('Cross-border flows'!L40-'Cross-border flows'!$Q40)/'Cross-border flows'!$I40</f>
        <v>0.9698783422583539</v>
      </c>
      <c r="E42" s="91">
        <f>('Cross-border flows'!M40-'Cross-border flows'!$Q40)/'Cross-border flows'!$I40</f>
        <v>0.97715448609454048</v>
      </c>
      <c r="F42" s="91">
        <f>('Cross-border flows'!N40-'Cross-border flows'!$Q40)/'Cross-border flows'!$I40</f>
        <v>0.98440304098110487</v>
      </c>
      <c r="G42" s="91">
        <f>('Cross-border flows'!O40-'Cross-border flows'!$Q40)/'Cross-border flows'!$I40</f>
        <v>0.99159932206838497</v>
      </c>
      <c r="H42" s="91">
        <f>('Cross-border flows'!P40-'Cross-border flows'!$Q40)/'Cross-border flows'!$I40</f>
        <v>0.99879156608677155</v>
      </c>
      <c r="J42" s="94" t="s">
        <v>347</v>
      </c>
      <c r="K42" s="92"/>
      <c r="L42" s="92"/>
      <c r="M42" s="92"/>
      <c r="N42" s="92"/>
      <c r="O42" s="92"/>
      <c r="P42" s="92"/>
      <c r="Q42" s="92"/>
      <c r="R42" s="92"/>
      <c r="S42" s="92"/>
      <c r="T42" s="95">
        <v>1</v>
      </c>
      <c r="U42" s="95">
        <v>1</v>
      </c>
      <c r="V42" s="95">
        <v>1</v>
      </c>
      <c r="W42" s="95">
        <v>2</v>
      </c>
      <c r="X42" s="92"/>
      <c r="Y42" s="92"/>
      <c r="Z42" s="92"/>
      <c r="AA42" s="95">
        <v>7</v>
      </c>
      <c r="AB42" s="95">
        <v>2</v>
      </c>
      <c r="AC42" s="92"/>
      <c r="AD42" s="95">
        <v>403</v>
      </c>
      <c r="AE42" s="95">
        <v>1275</v>
      </c>
      <c r="AF42" s="92"/>
      <c r="AG42" s="95">
        <v>13</v>
      </c>
      <c r="AH42" s="92"/>
      <c r="AI42" s="95">
        <v>2</v>
      </c>
      <c r="AJ42" s="95">
        <v>9</v>
      </c>
      <c r="AK42" s="92"/>
      <c r="AL42" s="92"/>
      <c r="AM42" s="92"/>
      <c r="AN42" s="95">
        <v>2</v>
      </c>
      <c r="AO42" s="95">
        <v>4370</v>
      </c>
      <c r="AP42" s="92"/>
      <c r="AQ42" s="95">
        <v>75</v>
      </c>
      <c r="AR42" s="95">
        <v>10</v>
      </c>
      <c r="AS42" s="95">
        <v>209523</v>
      </c>
      <c r="AT42" s="95">
        <v>3</v>
      </c>
      <c r="AU42" s="95">
        <v>1</v>
      </c>
      <c r="AV42" s="95">
        <v>531</v>
      </c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5">
        <v>1</v>
      </c>
      <c r="CM42" s="92"/>
      <c r="CN42" s="95">
        <v>1</v>
      </c>
      <c r="CO42" s="92"/>
      <c r="CP42" s="92"/>
      <c r="CQ42" s="92"/>
      <c r="CR42" s="92"/>
      <c r="CS42" s="92"/>
      <c r="CT42" s="92"/>
      <c r="CU42" s="92"/>
      <c r="CV42" s="92"/>
      <c r="CW42" s="92"/>
      <c r="CX42" s="95">
        <v>1</v>
      </c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5">
        <v>2</v>
      </c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5">
        <v>1</v>
      </c>
      <c r="FD42" s="95">
        <v>1</v>
      </c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5">
        <v>8</v>
      </c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</row>
    <row r="43" spans="1:220" x14ac:dyDescent="0.2">
      <c r="A43" s="61" t="s">
        <v>345</v>
      </c>
      <c r="B43" s="61" t="s">
        <v>344</v>
      </c>
      <c r="C43" s="91">
        <f>('Cross-border flows'!K41-'Cross-border flows'!$Q41)/'Cross-border flows'!$I41</f>
        <v>0.93188476972666745</v>
      </c>
      <c r="D43" s="91">
        <f>('Cross-border flows'!L41-'Cross-border flows'!$Q41)/'Cross-border flows'!$I41</f>
        <v>0.93458884936591402</v>
      </c>
      <c r="E43" s="91">
        <f>('Cross-border flows'!M41-'Cross-border flows'!$Q41)/'Cross-border flows'!$I41</f>
        <v>0.93697361095283838</v>
      </c>
      <c r="F43" s="91">
        <f>('Cross-border flows'!N41-'Cross-border flows'!$Q41)/'Cross-border flows'!$I41</f>
        <v>0.93955559851531079</v>
      </c>
      <c r="G43" s="91">
        <f>('Cross-border flows'!O41-'Cross-border flows'!$Q41)/'Cross-border flows'!$I41</f>
        <v>0.9421301951910398</v>
      </c>
      <c r="H43" s="91">
        <f>('Cross-border flows'!P41-'Cross-border flows'!$Q41)/'Cross-border flows'!$I41</f>
        <v>0.94460394044963936</v>
      </c>
      <c r="J43" s="94" t="s">
        <v>345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5">
        <v>1</v>
      </c>
      <c r="X43" s="92"/>
      <c r="Y43" s="92"/>
      <c r="Z43" s="92"/>
      <c r="AA43" s="95">
        <v>2</v>
      </c>
      <c r="AB43" s="92"/>
      <c r="AC43" s="92"/>
      <c r="AD43" s="95">
        <v>106</v>
      </c>
      <c r="AE43" s="92"/>
      <c r="AF43" s="92"/>
      <c r="AG43" s="95">
        <v>3</v>
      </c>
      <c r="AH43" s="92"/>
      <c r="AI43" s="92"/>
      <c r="AJ43" s="92"/>
      <c r="AK43" s="95">
        <v>41</v>
      </c>
      <c r="AL43" s="92"/>
      <c r="AM43" s="95">
        <v>2</v>
      </c>
      <c r="AN43" s="95">
        <v>1</v>
      </c>
      <c r="AO43" s="95">
        <v>1</v>
      </c>
      <c r="AP43" s="92"/>
      <c r="AQ43" s="92"/>
      <c r="AR43" s="95">
        <v>898</v>
      </c>
      <c r="AS43" s="95">
        <v>19</v>
      </c>
      <c r="AT43" s="95">
        <v>242501</v>
      </c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5">
        <v>1</v>
      </c>
      <c r="CR43" s="92"/>
      <c r="CS43" s="92"/>
      <c r="CT43" s="95">
        <v>1</v>
      </c>
      <c r="CU43" s="92"/>
      <c r="CV43" s="92"/>
      <c r="CW43" s="92"/>
      <c r="CX43" s="95">
        <v>229</v>
      </c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5">
        <v>1</v>
      </c>
      <c r="EH43" s="92"/>
      <c r="EI43" s="92"/>
      <c r="EJ43" s="92"/>
      <c r="EK43" s="92"/>
      <c r="EL43" s="92"/>
      <c r="EM43" s="92"/>
      <c r="EN43" s="92"/>
      <c r="EO43" s="95">
        <v>1</v>
      </c>
      <c r="EP43" s="95">
        <v>1</v>
      </c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5">
        <v>845</v>
      </c>
      <c r="GW43" s="92"/>
      <c r="GX43" s="92"/>
      <c r="GY43" s="95">
        <v>5</v>
      </c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5">
        <v>1049</v>
      </c>
    </row>
    <row r="44" spans="1:220" x14ac:dyDescent="0.2">
      <c r="A44" s="61" t="s">
        <v>343</v>
      </c>
      <c r="B44" s="61" t="s">
        <v>342</v>
      </c>
      <c r="C44" s="91">
        <f>('Cross-border flows'!K42-'Cross-border flows'!$Q42)/'Cross-border flows'!$I42</f>
        <v>0.9578603668110216</v>
      </c>
      <c r="D44" s="91">
        <f>('Cross-border flows'!L42-'Cross-border flows'!$Q42)/'Cross-border flows'!$I42</f>
        <v>0.95861640124915881</v>
      </c>
      <c r="E44" s="91">
        <f>('Cross-border flows'!M42-'Cross-border flows'!$Q42)/'Cross-border flows'!$I42</f>
        <v>0.95925195396745977</v>
      </c>
      <c r="F44" s="91">
        <f>('Cross-border flows'!N42-'Cross-border flows'!$Q42)/'Cross-border flows'!$I42</f>
        <v>0.95986976138304669</v>
      </c>
      <c r="G44" s="91">
        <f>('Cross-border flows'!O42-'Cross-border flows'!$Q42)/'Cross-border flows'!$I42</f>
        <v>0.96033316654876721</v>
      </c>
      <c r="H44" s="91">
        <f>('Cross-border flows'!P42-'Cross-border flows'!$Q42)/'Cross-border flows'!$I42</f>
        <v>0.96079301747787227</v>
      </c>
      <c r="J44" s="94" t="s">
        <v>343</v>
      </c>
      <c r="K44" s="92"/>
      <c r="L44" s="92"/>
      <c r="M44" s="92"/>
      <c r="N44" s="92"/>
      <c r="O44" s="92"/>
      <c r="P44" s="92"/>
      <c r="Q44" s="92"/>
      <c r="R44" s="92"/>
      <c r="S44" s="95">
        <v>2</v>
      </c>
      <c r="T44" s="92"/>
      <c r="U44" s="95">
        <v>2</v>
      </c>
      <c r="V44" s="92"/>
      <c r="W44" s="92"/>
      <c r="X44" s="95">
        <v>737</v>
      </c>
      <c r="Y44" s="92"/>
      <c r="Z44" s="95">
        <v>1</v>
      </c>
      <c r="AA44" s="92"/>
      <c r="AB44" s="92"/>
      <c r="AC44" s="95">
        <v>25</v>
      </c>
      <c r="AD44" s="92"/>
      <c r="AE44" s="95">
        <v>1</v>
      </c>
      <c r="AF44" s="92"/>
      <c r="AG44" s="95">
        <v>154</v>
      </c>
      <c r="AH44" s="92"/>
      <c r="AI44" s="92"/>
      <c r="AJ44" s="92"/>
      <c r="AK44" s="92"/>
      <c r="AL44" s="95">
        <v>765</v>
      </c>
      <c r="AM44" s="95">
        <v>3775</v>
      </c>
      <c r="AN44" s="92"/>
      <c r="AO44" s="95">
        <v>940</v>
      </c>
      <c r="AP44" s="92"/>
      <c r="AQ44" s="92"/>
      <c r="AR44" s="92"/>
      <c r="AS44" s="92"/>
      <c r="AT44" s="92"/>
      <c r="AU44" s="95">
        <v>107189</v>
      </c>
      <c r="AV44" s="95">
        <v>2306</v>
      </c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5">
        <v>1</v>
      </c>
      <c r="GW44" s="92"/>
      <c r="GX44" s="92"/>
      <c r="GY44" s="95">
        <v>20</v>
      </c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</row>
    <row r="45" spans="1:220" x14ac:dyDescent="0.2">
      <c r="A45" s="61" t="s">
        <v>341</v>
      </c>
      <c r="B45" s="61" t="s">
        <v>340</v>
      </c>
      <c r="C45" s="91">
        <f>('Cross-border flows'!K43-'Cross-border flows'!$Q43)/'Cross-border flows'!$I43</f>
        <v>0.98865250480429934</v>
      </c>
      <c r="D45" s="91">
        <f>('Cross-border flows'!L43-'Cross-border flows'!$Q43)/'Cross-border flows'!$I43</f>
        <v>0.99412964122806746</v>
      </c>
      <c r="E45" s="91">
        <f>('Cross-border flows'!M43-'Cross-border flows'!$Q43)/'Cross-border flows'!$I43</f>
        <v>0.99968082343703701</v>
      </c>
      <c r="F45" s="91">
        <f>('Cross-border flows'!N43-'Cross-border flows'!$Q43)/'Cross-border flows'!$I43</f>
        <v>1.0053078081702111</v>
      </c>
      <c r="G45" s="91">
        <f>('Cross-border flows'!O43-'Cross-border flows'!$Q43)/'Cross-border flows'!$I43</f>
        <v>1.0109095019721304</v>
      </c>
      <c r="H45" s="91">
        <f>('Cross-border flows'!P43-'Cross-border flows'!$Q43)/'Cross-border flows'!$I43</f>
        <v>1.016442805160841</v>
      </c>
      <c r="J45" s="94" t="s">
        <v>341</v>
      </c>
      <c r="K45" s="92"/>
      <c r="L45" s="92"/>
      <c r="M45" s="92"/>
      <c r="N45" s="92"/>
      <c r="O45" s="92"/>
      <c r="P45" s="92"/>
      <c r="Q45" s="92"/>
      <c r="R45" s="92"/>
      <c r="S45" s="95">
        <v>1</v>
      </c>
      <c r="T45" s="95">
        <v>1</v>
      </c>
      <c r="U45" s="95">
        <v>400</v>
      </c>
      <c r="V45" s="95">
        <v>7</v>
      </c>
      <c r="W45" s="95">
        <v>8</v>
      </c>
      <c r="X45" s="95">
        <v>125</v>
      </c>
      <c r="Y45" s="92"/>
      <c r="Z45" s="95">
        <v>2</v>
      </c>
      <c r="AA45" s="92"/>
      <c r="AB45" s="95">
        <v>2</v>
      </c>
      <c r="AC45" s="95">
        <v>2</v>
      </c>
      <c r="AD45" s="92"/>
      <c r="AE45" s="95">
        <v>2744</v>
      </c>
      <c r="AF45" s="95">
        <v>1</v>
      </c>
      <c r="AG45" s="95">
        <v>3</v>
      </c>
      <c r="AH45" s="95">
        <v>4</v>
      </c>
      <c r="AI45" s="95">
        <v>8</v>
      </c>
      <c r="AJ45" s="95">
        <v>4</v>
      </c>
      <c r="AK45" s="92"/>
      <c r="AL45" s="92"/>
      <c r="AM45" s="92"/>
      <c r="AN45" s="92"/>
      <c r="AO45" s="95">
        <v>7546</v>
      </c>
      <c r="AP45" s="92"/>
      <c r="AQ45" s="95">
        <v>9</v>
      </c>
      <c r="AR45" s="92"/>
      <c r="AS45" s="95">
        <v>765</v>
      </c>
      <c r="AT45" s="92"/>
      <c r="AU45" s="95">
        <v>2978</v>
      </c>
      <c r="AV45" s="95">
        <v>312696</v>
      </c>
      <c r="AW45" s="95">
        <v>1</v>
      </c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5">
        <v>1</v>
      </c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5">
        <v>3</v>
      </c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</row>
    <row r="46" spans="1:220" x14ac:dyDescent="0.2">
      <c r="A46" s="61" t="s">
        <v>339</v>
      </c>
      <c r="B46" s="61" t="s">
        <v>338</v>
      </c>
      <c r="C46" s="91">
        <f>('Cross-border flows'!K44-'Cross-border flows'!$Q44)/'Cross-border flows'!$I44</f>
        <v>0.95901955630688007</v>
      </c>
      <c r="D46" s="91">
        <f>('Cross-border flows'!L44-'Cross-border flows'!$Q44)/'Cross-border flows'!$I44</f>
        <v>0.96243737697705123</v>
      </c>
      <c r="E46" s="91">
        <f>('Cross-border flows'!M44-'Cross-border flows'!$Q44)/'Cross-border flows'!$I44</f>
        <v>0.9658209017437418</v>
      </c>
      <c r="F46" s="91">
        <f>('Cross-border flows'!N44-'Cross-border flows'!$Q44)/'Cross-border flows'!$I44</f>
        <v>0.96940499154759974</v>
      </c>
      <c r="G46" s="91">
        <f>('Cross-border flows'!O44-'Cross-border flows'!$Q44)/'Cross-border flows'!$I44</f>
        <v>0.97316768172660539</v>
      </c>
      <c r="H46" s="91">
        <f>('Cross-border flows'!P44-'Cross-border flows'!$Q44)/'Cross-border flows'!$I44</f>
        <v>0.97705646319153361</v>
      </c>
      <c r="J46" s="94" t="s">
        <v>339</v>
      </c>
      <c r="K46" s="92"/>
      <c r="L46" s="92"/>
      <c r="M46" s="92"/>
      <c r="N46" s="92"/>
      <c r="O46" s="92"/>
      <c r="P46" s="92"/>
      <c r="Q46" s="92"/>
      <c r="R46" s="92"/>
      <c r="S46" s="95">
        <v>14</v>
      </c>
      <c r="T46" s="95">
        <v>22299</v>
      </c>
      <c r="U46" s="92"/>
      <c r="V46" s="92"/>
      <c r="W46" s="95">
        <v>1</v>
      </c>
      <c r="X46" s="95">
        <v>20</v>
      </c>
      <c r="Y46" s="92"/>
      <c r="Z46" s="95">
        <v>6</v>
      </c>
      <c r="AA46" s="92"/>
      <c r="AB46" s="95">
        <v>1</v>
      </c>
      <c r="AC46" s="95">
        <v>3140</v>
      </c>
      <c r="AD46" s="92"/>
      <c r="AE46" s="92"/>
      <c r="AF46" s="95">
        <v>3</v>
      </c>
      <c r="AG46" s="92"/>
      <c r="AH46" s="95">
        <v>944</v>
      </c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5">
        <v>2</v>
      </c>
      <c r="AV46" s="92"/>
      <c r="AW46" s="95">
        <v>146301</v>
      </c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5">
        <v>1</v>
      </c>
    </row>
    <row r="47" spans="1:220" x14ac:dyDescent="0.2">
      <c r="A47" s="61" t="s">
        <v>337</v>
      </c>
      <c r="B47" s="61" t="s">
        <v>814</v>
      </c>
      <c r="C47" s="91">
        <f>('Cross-border flows'!K45-'Cross-border flows'!$Q45)/'Cross-border flows'!$I45</f>
        <v>0.9677504293073842</v>
      </c>
      <c r="D47" s="91">
        <f>('Cross-border flows'!L45-'Cross-border flows'!$Q45)/'Cross-border flows'!$I45</f>
        <v>0.97345291477118678</v>
      </c>
      <c r="E47" s="91">
        <f>('Cross-border flows'!M45-'Cross-border flows'!$Q45)/'Cross-border flows'!$I45</f>
        <v>0.97897060826077786</v>
      </c>
      <c r="F47" s="91">
        <f>('Cross-border flows'!N45-'Cross-border flows'!$Q45)/'Cross-border flows'!$I45</f>
        <v>0.98445533094327109</v>
      </c>
      <c r="G47" s="91">
        <f>('Cross-border flows'!O45-'Cross-border flows'!$Q45)/'Cross-border flows'!$I45</f>
        <v>0.99005354743470009</v>
      </c>
      <c r="H47" s="91">
        <f>('Cross-border flows'!P45-'Cross-border flows'!$Q45)/'Cross-border flows'!$I45</f>
        <v>0.99591488566866504</v>
      </c>
      <c r="J47" s="94" t="s">
        <v>337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5">
        <v>457</v>
      </c>
      <c r="AA47" s="92"/>
      <c r="AB47" s="92"/>
      <c r="AC47" s="92"/>
      <c r="AD47" s="92"/>
      <c r="AE47" s="92"/>
      <c r="AF47" s="95">
        <v>444</v>
      </c>
      <c r="AG47" s="92"/>
      <c r="AH47" s="95">
        <v>3</v>
      </c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5">
        <v>156407</v>
      </c>
      <c r="AY47" s="92"/>
      <c r="AZ47" s="92"/>
      <c r="BA47" s="95">
        <v>3242</v>
      </c>
      <c r="BB47" s="92"/>
      <c r="BC47" s="95">
        <v>1108</v>
      </c>
      <c r="BD47" s="95">
        <v>21</v>
      </c>
      <c r="BE47" s="92"/>
      <c r="BF47" s="92"/>
      <c r="BG47" s="95">
        <v>1</v>
      </c>
      <c r="BH47" s="95">
        <v>4229</v>
      </c>
      <c r="BI47" s="95">
        <v>21</v>
      </c>
      <c r="BJ47" s="95">
        <v>26</v>
      </c>
      <c r="BK47" s="92"/>
      <c r="BL47" s="95">
        <v>1</v>
      </c>
      <c r="BM47" s="92"/>
      <c r="BN47" s="92"/>
      <c r="BO47" s="92"/>
      <c r="BP47" s="92"/>
      <c r="BQ47" s="95">
        <v>2</v>
      </c>
      <c r="BR47" s="92"/>
      <c r="BS47" s="95">
        <v>1</v>
      </c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5">
        <v>1</v>
      </c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5">
        <v>1</v>
      </c>
    </row>
    <row r="48" spans="1:220" x14ac:dyDescent="0.2">
      <c r="A48" s="61" t="s">
        <v>336</v>
      </c>
      <c r="B48" s="61" t="s">
        <v>335</v>
      </c>
      <c r="C48" s="91">
        <f>('Cross-border flows'!K46-'Cross-border flows'!$Q46)/'Cross-border flows'!$I46</f>
        <v>0.96829631921320236</v>
      </c>
      <c r="D48" s="91">
        <f>('Cross-border flows'!L46-'Cross-border flows'!$Q46)/'Cross-border flows'!$I46</f>
        <v>0.97450879285499115</v>
      </c>
      <c r="E48" s="91">
        <f>('Cross-border flows'!M46-'Cross-border flows'!$Q46)/'Cross-border flows'!$I46</f>
        <v>0.98067155837071651</v>
      </c>
      <c r="F48" s="91">
        <f>('Cross-border flows'!N46-'Cross-border flows'!$Q46)/'Cross-border flows'!$I46</f>
        <v>0.9867997264445113</v>
      </c>
      <c r="G48" s="91">
        <f>('Cross-border flows'!O46-'Cross-border flows'!$Q46)/'Cross-border flows'!$I46</f>
        <v>0.99295890968598111</v>
      </c>
      <c r="H48" s="91">
        <f>('Cross-border flows'!P46-'Cross-border flows'!$Q46)/'Cross-border flows'!$I46</f>
        <v>0.99907993356509561</v>
      </c>
      <c r="J48" s="94" t="s">
        <v>336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5">
        <v>241219</v>
      </c>
      <c r="AZ48" s="92"/>
      <c r="BA48" s="92"/>
      <c r="BB48" s="92"/>
      <c r="BC48" s="92"/>
      <c r="BD48" s="92"/>
      <c r="BE48" s="95">
        <v>829</v>
      </c>
      <c r="BF48" s="92"/>
      <c r="BG48" s="95">
        <v>440</v>
      </c>
      <c r="BH48" s="92"/>
      <c r="BI48" s="92"/>
      <c r="BJ48" s="92"/>
      <c r="BK48" s="92"/>
      <c r="BL48" s="92"/>
      <c r="BM48" s="92"/>
      <c r="BN48" s="95">
        <v>1</v>
      </c>
      <c r="BO48" s="92"/>
      <c r="BP48" s="95">
        <v>786</v>
      </c>
      <c r="BQ48" s="92"/>
      <c r="BR48" s="95">
        <v>1004</v>
      </c>
      <c r="BS48" s="92"/>
      <c r="BT48" s="95">
        <v>1370</v>
      </c>
      <c r="BU48" s="92"/>
      <c r="BV48" s="92"/>
      <c r="BW48" s="95">
        <v>1</v>
      </c>
      <c r="BX48" s="92"/>
      <c r="BY48" s="92"/>
      <c r="BZ48" s="92"/>
      <c r="CA48" s="92"/>
      <c r="CB48" s="92"/>
      <c r="CC48" s="92"/>
      <c r="CD48" s="92"/>
      <c r="CE48" s="92"/>
      <c r="CF48" s="95">
        <v>3</v>
      </c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5">
        <v>1</v>
      </c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</row>
    <row r="49" spans="1:220" x14ac:dyDescent="0.2">
      <c r="A49" s="61" t="s">
        <v>334</v>
      </c>
      <c r="B49" s="61" t="s">
        <v>333</v>
      </c>
      <c r="C49" s="91">
        <f>('Cross-border flows'!K47-'Cross-border flows'!$Q47)/'Cross-border flows'!$I47</f>
        <v>0.96897013293092338</v>
      </c>
      <c r="D49" s="91">
        <f>('Cross-border flows'!L47-'Cross-border flows'!$Q47)/'Cross-border flows'!$I47</f>
        <v>0.9728003916714707</v>
      </c>
      <c r="E49" s="91">
        <f>('Cross-border flows'!M47-'Cross-border flows'!$Q47)/'Cross-border flows'!$I47</f>
        <v>0.97664801281833902</v>
      </c>
      <c r="F49" s="91">
        <f>('Cross-border flows'!N47-'Cross-border flows'!$Q47)/'Cross-border flows'!$I47</f>
        <v>0.9805610397097223</v>
      </c>
      <c r="G49" s="91">
        <f>('Cross-border flows'!O47-'Cross-border flows'!$Q47)/'Cross-border flows'!$I47</f>
        <v>0.98461365254840794</v>
      </c>
      <c r="H49" s="91">
        <f>('Cross-border flows'!P47-'Cross-border flows'!$Q47)/'Cross-border flows'!$I47</f>
        <v>0.98883118281393056</v>
      </c>
      <c r="J49" s="94" t="s">
        <v>334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5">
        <v>3</v>
      </c>
      <c r="AZ49" s="95">
        <v>110409</v>
      </c>
      <c r="BA49" s="92"/>
      <c r="BB49" s="92"/>
      <c r="BC49" s="92"/>
      <c r="BD49" s="92"/>
      <c r="BE49" s="95">
        <v>5337</v>
      </c>
      <c r="BF49" s="92"/>
      <c r="BG49" s="92"/>
      <c r="BH49" s="92"/>
      <c r="BI49" s="92"/>
      <c r="BJ49" s="92"/>
      <c r="BK49" s="92"/>
      <c r="BL49" s="92"/>
      <c r="BM49" s="92"/>
      <c r="BN49" s="92"/>
      <c r="BO49" s="95">
        <v>151</v>
      </c>
      <c r="BP49" s="95">
        <v>90</v>
      </c>
      <c r="BQ49" s="92"/>
      <c r="BR49" s="95">
        <v>2</v>
      </c>
      <c r="BS49" s="92"/>
      <c r="BT49" s="95">
        <v>1</v>
      </c>
      <c r="BU49" s="92"/>
      <c r="BV49" s="92"/>
      <c r="BW49" s="92"/>
      <c r="BX49" s="92"/>
      <c r="BY49" s="95">
        <v>958</v>
      </c>
      <c r="BZ49" s="92"/>
      <c r="CA49" s="95">
        <v>294</v>
      </c>
      <c r="CB49" s="95">
        <v>137</v>
      </c>
      <c r="CC49" s="92"/>
      <c r="CD49" s="92"/>
      <c r="CE49" s="95">
        <v>550</v>
      </c>
      <c r="CF49" s="95">
        <v>18</v>
      </c>
      <c r="CG49" s="95">
        <v>1</v>
      </c>
      <c r="CH49" s="95">
        <v>2</v>
      </c>
      <c r="CI49" s="92"/>
      <c r="CJ49" s="95">
        <v>2</v>
      </c>
      <c r="CK49" s="92"/>
      <c r="CL49" s="95">
        <v>1</v>
      </c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</row>
    <row r="50" spans="1:220" x14ac:dyDescent="0.2">
      <c r="A50" s="61" t="s">
        <v>332</v>
      </c>
      <c r="B50" s="61" t="s">
        <v>331</v>
      </c>
      <c r="C50" s="91">
        <f>('Cross-border flows'!K48-'Cross-border flows'!$Q48)/'Cross-border flows'!$I48</f>
        <v>0.94845232613627795</v>
      </c>
      <c r="D50" s="91">
        <f>('Cross-border flows'!L48-'Cross-border flows'!$Q48)/'Cross-border flows'!$I48</f>
        <v>0.95464239927889916</v>
      </c>
      <c r="E50" s="91">
        <f>('Cross-border flows'!M48-'Cross-border flows'!$Q48)/'Cross-border flows'!$I48</f>
        <v>0.96070351425039269</v>
      </c>
      <c r="F50" s="91">
        <f>('Cross-border flows'!N48-'Cross-border flows'!$Q48)/'Cross-border flows'!$I48</f>
        <v>0.96670989923006301</v>
      </c>
      <c r="G50" s="91">
        <f>('Cross-border flows'!O48-'Cross-border flows'!$Q48)/'Cross-border flows'!$I48</f>
        <v>0.97259724954721904</v>
      </c>
      <c r="H50" s="91">
        <f>('Cross-border flows'!P48-'Cross-border flows'!$Q48)/'Cross-border flows'!$I48</f>
        <v>0.97834944647695909</v>
      </c>
      <c r="J50" s="94" t="s">
        <v>332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5">
        <v>687</v>
      </c>
      <c r="AY50" s="92"/>
      <c r="AZ50" s="95">
        <v>1</v>
      </c>
      <c r="BA50" s="95">
        <v>296455</v>
      </c>
      <c r="BB50" s="95">
        <v>315</v>
      </c>
      <c r="BC50" s="95">
        <v>193</v>
      </c>
      <c r="BD50" s="95">
        <v>58524</v>
      </c>
      <c r="BE50" s="92"/>
      <c r="BF50" s="92"/>
      <c r="BG50" s="95">
        <v>6</v>
      </c>
      <c r="BH50" s="95">
        <v>1893</v>
      </c>
      <c r="BI50" s="95">
        <v>1</v>
      </c>
      <c r="BJ50" s="95">
        <v>1</v>
      </c>
      <c r="BK50" s="92"/>
      <c r="BL50" s="95">
        <v>6</v>
      </c>
      <c r="BM50" s="92"/>
      <c r="BN50" s="95">
        <v>233</v>
      </c>
      <c r="BO50" s="92"/>
      <c r="BP50" s="92"/>
      <c r="BQ50" s="92"/>
      <c r="BR50" s="92"/>
      <c r="BS50" s="92"/>
      <c r="BT50" s="95">
        <v>1</v>
      </c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5">
        <v>1</v>
      </c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5">
        <v>1</v>
      </c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5">
        <v>23</v>
      </c>
    </row>
    <row r="51" spans="1:220" x14ac:dyDescent="0.2">
      <c r="A51" s="61" t="s">
        <v>330</v>
      </c>
      <c r="B51" s="61" t="s">
        <v>329</v>
      </c>
      <c r="C51" s="91">
        <f>('Cross-border flows'!K49-'Cross-border flows'!$Q49)/'Cross-border flows'!$I49</f>
        <v>0.96103639856427892</v>
      </c>
      <c r="D51" s="91">
        <f>('Cross-border flows'!L49-'Cross-border flows'!$Q49)/'Cross-border flows'!$I49</f>
        <v>0.96717230032492163</v>
      </c>
      <c r="E51" s="91">
        <f>('Cross-border flows'!M49-'Cross-border flows'!$Q49)/'Cross-border flows'!$I49</f>
        <v>0.97336615025437634</v>
      </c>
      <c r="F51" s="91">
        <f>('Cross-border flows'!N49-'Cross-border flows'!$Q49)/'Cross-border flows'!$I49</f>
        <v>0.97964191533657186</v>
      </c>
      <c r="G51" s="91">
        <f>('Cross-border flows'!O49-'Cross-border flows'!$Q49)/'Cross-border flows'!$I49</f>
        <v>0.98584045295991107</v>
      </c>
      <c r="H51" s="91">
        <f>('Cross-border flows'!P49-'Cross-border flows'!$Q49)/'Cross-border flows'!$I49</f>
        <v>0.99209485226870597</v>
      </c>
      <c r="J51" s="94" t="s">
        <v>330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5">
        <v>2</v>
      </c>
      <c r="X51" s="92"/>
      <c r="Y51" s="92"/>
      <c r="Z51" s="95">
        <v>12</v>
      </c>
      <c r="AA51" s="92"/>
      <c r="AB51" s="95">
        <v>292</v>
      </c>
      <c r="AC51" s="92"/>
      <c r="AD51" s="92"/>
      <c r="AE51" s="92"/>
      <c r="AF51" s="92"/>
      <c r="AG51" s="92"/>
      <c r="AH51" s="92"/>
      <c r="AI51" s="95">
        <v>3</v>
      </c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5">
        <v>1</v>
      </c>
      <c r="AY51" s="92"/>
      <c r="AZ51" s="92"/>
      <c r="BA51" s="95">
        <v>1480</v>
      </c>
      <c r="BB51" s="95">
        <v>214812</v>
      </c>
      <c r="BC51" s="95">
        <v>1</v>
      </c>
      <c r="BD51" s="95">
        <v>23</v>
      </c>
      <c r="BE51" s="92"/>
      <c r="BF51" s="92"/>
      <c r="BG51" s="95">
        <v>884</v>
      </c>
      <c r="BH51" s="95">
        <v>1</v>
      </c>
      <c r="BI51" s="92"/>
      <c r="BJ51" s="92"/>
      <c r="BK51" s="92"/>
      <c r="BL51" s="92"/>
      <c r="BM51" s="92"/>
      <c r="BN51" s="95">
        <v>71</v>
      </c>
      <c r="BO51" s="92"/>
      <c r="BP51" s="92"/>
      <c r="BQ51" s="92"/>
      <c r="BR51" s="92"/>
      <c r="BS51" s="92"/>
      <c r="BT51" s="95">
        <v>2</v>
      </c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5">
        <v>7</v>
      </c>
    </row>
    <row r="52" spans="1:220" x14ac:dyDescent="0.2">
      <c r="A52" s="61" t="s">
        <v>328</v>
      </c>
      <c r="B52" s="61" t="s">
        <v>327</v>
      </c>
      <c r="C52" s="91">
        <f>('Cross-border flows'!K50-'Cross-border flows'!$Q50)/'Cross-border flows'!$I50</f>
        <v>0.92974642092313298</v>
      </c>
      <c r="D52" s="91">
        <f>('Cross-border flows'!L50-'Cross-border flows'!$Q50)/'Cross-border flows'!$I50</f>
        <v>0.93694817059279178</v>
      </c>
      <c r="E52" s="91">
        <f>('Cross-border flows'!M50-'Cross-border flows'!$Q50)/'Cross-border flows'!$I50</f>
        <v>0.94394703148494097</v>
      </c>
      <c r="F52" s="91">
        <f>('Cross-border flows'!N50-'Cross-border flows'!$Q50)/'Cross-border flows'!$I50</f>
        <v>0.95105246275117328</v>
      </c>
      <c r="G52" s="91">
        <f>('Cross-border flows'!O50-'Cross-border flows'!$Q50)/'Cross-border flows'!$I50</f>
        <v>0.95823371303595029</v>
      </c>
      <c r="H52" s="91">
        <f>('Cross-border flows'!P50-'Cross-border flows'!$Q50)/'Cross-border flows'!$I50</f>
        <v>0.96532245865038502</v>
      </c>
      <c r="J52" s="94" t="s">
        <v>328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5">
        <v>1</v>
      </c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5">
        <v>26</v>
      </c>
      <c r="AY52" s="92"/>
      <c r="AZ52" s="92"/>
      <c r="BA52" s="95">
        <v>27</v>
      </c>
      <c r="BB52" s="95">
        <v>2</v>
      </c>
      <c r="BC52" s="95">
        <v>162392</v>
      </c>
      <c r="BD52" s="95">
        <v>15</v>
      </c>
      <c r="BE52" s="92"/>
      <c r="BF52" s="92"/>
      <c r="BG52" s="95">
        <v>2</v>
      </c>
      <c r="BH52" s="95">
        <v>26244</v>
      </c>
      <c r="BI52" s="95">
        <v>1</v>
      </c>
      <c r="BJ52" s="95">
        <v>39</v>
      </c>
      <c r="BK52" s="92"/>
      <c r="BL52" s="95">
        <v>30067</v>
      </c>
      <c r="BM52" s="92"/>
      <c r="BN52" s="95">
        <v>10</v>
      </c>
      <c r="BO52" s="92"/>
      <c r="BP52" s="92"/>
      <c r="BQ52" s="92"/>
      <c r="BR52" s="92"/>
      <c r="BS52" s="95">
        <v>613</v>
      </c>
      <c r="BT52" s="95">
        <v>10</v>
      </c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5">
        <v>1</v>
      </c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5">
        <v>20</v>
      </c>
    </row>
    <row r="53" spans="1:220" x14ac:dyDescent="0.2">
      <c r="A53" s="61" t="s">
        <v>326</v>
      </c>
      <c r="B53" s="61" t="s">
        <v>325</v>
      </c>
      <c r="C53" s="91">
        <f>('Cross-border flows'!K51-'Cross-border flows'!$Q51)/'Cross-border flows'!$I51</f>
        <v>0.87047728242653877</v>
      </c>
      <c r="D53" s="91">
        <f>('Cross-border flows'!L51-'Cross-border flows'!$Q51)/'Cross-border flows'!$I51</f>
        <v>0.87516913532699769</v>
      </c>
      <c r="E53" s="91">
        <f>('Cross-border flows'!M51-'Cross-border flows'!$Q51)/'Cross-border flows'!$I51</f>
        <v>0.87948749362450684</v>
      </c>
      <c r="F53" s="91">
        <f>('Cross-border flows'!N51-'Cross-border flows'!$Q51)/'Cross-border flows'!$I51</f>
        <v>0.88409725099145431</v>
      </c>
      <c r="G53" s="91">
        <f>('Cross-border flows'!O51-'Cross-border flows'!$Q51)/'Cross-border flows'!$I51</f>
        <v>0.88789192368144387</v>
      </c>
      <c r="H53" s="91">
        <f>('Cross-border flows'!P51-'Cross-border flows'!$Q51)/'Cross-border flows'!$I51</f>
        <v>0.89134456807985762</v>
      </c>
      <c r="J53" s="94" t="s">
        <v>326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5">
        <v>5</v>
      </c>
      <c r="AY53" s="92"/>
      <c r="AZ53" s="92"/>
      <c r="BA53" s="95">
        <v>32329</v>
      </c>
      <c r="BB53" s="95">
        <v>7</v>
      </c>
      <c r="BC53" s="95">
        <v>12</v>
      </c>
      <c r="BD53" s="95">
        <v>63621</v>
      </c>
      <c r="BE53" s="92"/>
      <c r="BF53" s="92"/>
      <c r="BG53" s="95">
        <v>2</v>
      </c>
      <c r="BH53" s="95">
        <v>57</v>
      </c>
      <c r="BI53" s="92"/>
      <c r="BJ53" s="92"/>
      <c r="BK53" s="92"/>
      <c r="BL53" s="95">
        <v>1</v>
      </c>
      <c r="BM53" s="92"/>
      <c r="BN53" s="95">
        <v>18</v>
      </c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5">
        <v>19</v>
      </c>
    </row>
    <row r="54" spans="1:220" x14ac:dyDescent="0.2">
      <c r="A54" s="61" t="s">
        <v>324</v>
      </c>
      <c r="B54" s="61" t="s">
        <v>323</v>
      </c>
      <c r="C54" s="91">
        <f>('Cross-border flows'!K52-'Cross-border flows'!$Q52)/'Cross-border flows'!$I52</f>
        <v>0.98068522912650158</v>
      </c>
      <c r="D54" s="91">
        <f>('Cross-border flows'!L52-'Cross-border flows'!$Q52)/'Cross-border flows'!$I52</f>
        <v>0.982908475133633</v>
      </c>
      <c r="E54" s="91">
        <f>('Cross-border flows'!M52-'Cross-border flows'!$Q52)/'Cross-border flows'!$I52</f>
        <v>0.98505616774884097</v>
      </c>
      <c r="F54" s="91">
        <f>('Cross-border flows'!N52-'Cross-border flows'!$Q52)/'Cross-border flows'!$I52</f>
        <v>0.98740499970984408</v>
      </c>
      <c r="G54" s="91">
        <f>('Cross-border flows'!O52-'Cross-border flows'!$Q52)/'Cross-border flows'!$I52</f>
        <v>0.98979172281722116</v>
      </c>
      <c r="H54" s="91">
        <f>('Cross-border flows'!P52-'Cross-border flows'!$Q52)/'Cross-border flows'!$I52</f>
        <v>0.9921721817794944</v>
      </c>
      <c r="J54" s="94" t="s">
        <v>324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5">
        <v>971</v>
      </c>
      <c r="AZ54" s="95">
        <v>1400</v>
      </c>
      <c r="BA54" s="92"/>
      <c r="BB54" s="92"/>
      <c r="BC54" s="92"/>
      <c r="BD54" s="92"/>
      <c r="BE54" s="95">
        <v>303325</v>
      </c>
      <c r="BF54" s="95">
        <v>8</v>
      </c>
      <c r="BG54" s="92"/>
      <c r="BH54" s="92"/>
      <c r="BI54" s="92"/>
      <c r="BJ54" s="95">
        <v>1</v>
      </c>
      <c r="BK54" s="92"/>
      <c r="BL54" s="92"/>
      <c r="BM54" s="95">
        <v>5</v>
      </c>
      <c r="BN54" s="92"/>
      <c r="BO54" s="95">
        <v>40</v>
      </c>
      <c r="BP54" s="95">
        <v>3957</v>
      </c>
      <c r="BQ54" s="92"/>
      <c r="BR54" s="95">
        <v>3</v>
      </c>
      <c r="BS54" s="92"/>
      <c r="BT54" s="95">
        <v>463</v>
      </c>
      <c r="BU54" s="92"/>
      <c r="BV54" s="92"/>
      <c r="BW54" s="92"/>
      <c r="BX54" s="92"/>
      <c r="BY54" s="92"/>
      <c r="BZ54" s="92"/>
      <c r="CA54" s="92"/>
      <c r="CB54" s="95">
        <v>1</v>
      </c>
      <c r="CC54" s="92"/>
      <c r="CD54" s="92"/>
      <c r="CE54" s="92"/>
      <c r="CF54" s="92"/>
      <c r="CG54" s="95">
        <v>2</v>
      </c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5">
        <v>1</v>
      </c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5">
        <v>1</v>
      </c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</row>
    <row r="55" spans="1:220" x14ac:dyDescent="0.2">
      <c r="A55" s="61" t="s">
        <v>322</v>
      </c>
      <c r="B55" s="61" t="s">
        <v>321</v>
      </c>
      <c r="C55" s="91">
        <f>('Cross-border flows'!K53-'Cross-border flows'!$Q53)/'Cross-border flows'!$I53</f>
        <v>0.98612211562908902</v>
      </c>
      <c r="D55" s="91">
        <f>('Cross-border flows'!L53-'Cross-border flows'!$Q53)/'Cross-border flows'!$I53</f>
        <v>0.99079748786099209</v>
      </c>
      <c r="E55" s="91">
        <f>('Cross-border flows'!M53-'Cross-border flows'!$Q53)/'Cross-border flows'!$I53</f>
        <v>0.99540111437022882</v>
      </c>
      <c r="F55" s="91">
        <f>('Cross-border flows'!N53-'Cross-border flows'!$Q53)/'Cross-border flows'!$I53</f>
        <v>1.0001165065702575</v>
      </c>
      <c r="G55" s="91">
        <f>('Cross-border flows'!O53-'Cross-border flows'!$Q53)/'Cross-border flows'!$I53</f>
        <v>1.0048611595155559</v>
      </c>
      <c r="H55" s="91">
        <f>('Cross-border flows'!P53-'Cross-border flows'!$Q53)/'Cross-border flows'!$I53</f>
        <v>1.0095855714790676</v>
      </c>
      <c r="J55" s="94" t="s">
        <v>322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5">
        <v>1</v>
      </c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5">
        <v>21</v>
      </c>
      <c r="BF55" s="95">
        <v>292733</v>
      </c>
      <c r="BG55" s="92"/>
      <c r="BH55" s="92"/>
      <c r="BI55" s="92"/>
      <c r="BJ55" s="95">
        <v>6</v>
      </c>
      <c r="BK55" s="95">
        <v>27422</v>
      </c>
      <c r="BL55" s="95">
        <v>6</v>
      </c>
      <c r="BM55" s="95">
        <v>4</v>
      </c>
      <c r="BN55" s="92"/>
      <c r="BO55" s="95">
        <v>50</v>
      </c>
      <c r="BP55" s="92"/>
      <c r="BQ55" s="95">
        <v>786</v>
      </c>
      <c r="BR55" s="92"/>
      <c r="BS55" s="95">
        <v>1452</v>
      </c>
      <c r="BT55" s="95">
        <v>28</v>
      </c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5">
        <v>1</v>
      </c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5">
        <v>1</v>
      </c>
      <c r="CT55" s="92"/>
      <c r="CU55" s="92"/>
      <c r="CV55" s="95">
        <v>1</v>
      </c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5">
        <v>1</v>
      </c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5">
        <v>1</v>
      </c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</row>
    <row r="56" spans="1:220" x14ac:dyDescent="0.2">
      <c r="A56" s="61" t="s">
        <v>320</v>
      </c>
      <c r="B56" s="61" t="s">
        <v>319</v>
      </c>
      <c r="C56" s="91">
        <f>('Cross-border flows'!K54-'Cross-border flows'!$Q54)/'Cross-border flows'!$I54</f>
        <v>0.97441308992270392</v>
      </c>
      <c r="D56" s="91">
        <f>('Cross-border flows'!L54-'Cross-border flows'!$Q54)/'Cross-border flows'!$I54</f>
        <v>0.98086572407060668</v>
      </c>
      <c r="E56" s="91">
        <f>('Cross-border flows'!M54-'Cross-border flows'!$Q54)/'Cross-border flows'!$I54</f>
        <v>0.98720899547105789</v>
      </c>
      <c r="F56" s="91">
        <f>('Cross-border flows'!N54-'Cross-border flows'!$Q54)/'Cross-border flows'!$I54</f>
        <v>0.99364325379678975</v>
      </c>
      <c r="G56" s="91">
        <f>('Cross-border flows'!O54-'Cross-border flows'!$Q54)/'Cross-border flows'!$I54</f>
        <v>0.99984513978907619</v>
      </c>
      <c r="H56" s="91">
        <f>('Cross-border flows'!P54-'Cross-border flows'!$Q54)/'Cross-border flows'!$I54</f>
        <v>1.0060155472338246</v>
      </c>
      <c r="J56" s="94" t="s">
        <v>320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5">
        <v>2</v>
      </c>
      <c r="Z56" s="92"/>
      <c r="AA56" s="92"/>
      <c r="AB56" s="95">
        <v>1</v>
      </c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5">
        <v>338</v>
      </c>
      <c r="AZ56" s="92"/>
      <c r="BA56" s="92"/>
      <c r="BB56" s="95">
        <v>2737</v>
      </c>
      <c r="BC56" s="95">
        <v>2</v>
      </c>
      <c r="BD56" s="95">
        <v>4</v>
      </c>
      <c r="BE56" s="92"/>
      <c r="BF56" s="92"/>
      <c r="BG56" s="95">
        <v>243038</v>
      </c>
      <c r="BH56" s="95">
        <v>7</v>
      </c>
      <c r="BI56" s="92"/>
      <c r="BJ56" s="92"/>
      <c r="BK56" s="92"/>
      <c r="BL56" s="95">
        <v>2</v>
      </c>
      <c r="BM56" s="92"/>
      <c r="BN56" s="95">
        <v>412</v>
      </c>
      <c r="BO56" s="92"/>
      <c r="BP56" s="92"/>
      <c r="BQ56" s="92"/>
      <c r="BR56" s="92"/>
      <c r="BS56" s="92"/>
      <c r="BT56" s="95">
        <v>3373</v>
      </c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5">
        <v>1</v>
      </c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5">
        <v>1</v>
      </c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5">
        <v>30</v>
      </c>
    </row>
    <row r="57" spans="1:220" x14ac:dyDescent="0.2">
      <c r="A57" s="61" t="s">
        <v>318</v>
      </c>
      <c r="B57" s="61" t="s">
        <v>317</v>
      </c>
      <c r="C57" s="91">
        <f>('Cross-border flows'!K55-'Cross-border flows'!$Q55)/'Cross-border flows'!$I55</f>
        <v>0.93231989412393523</v>
      </c>
      <c r="D57" s="91">
        <f>('Cross-border flows'!L55-'Cross-border flows'!$Q55)/'Cross-border flows'!$I55</f>
        <v>0.93851976789146285</v>
      </c>
      <c r="E57" s="91">
        <f>('Cross-border flows'!M55-'Cross-border flows'!$Q55)/'Cross-border flows'!$I55</f>
        <v>0.94400119124788195</v>
      </c>
      <c r="F57" s="91">
        <f>('Cross-border flows'!N55-'Cross-border flows'!$Q55)/'Cross-border flows'!$I55</f>
        <v>0.94902879465047241</v>
      </c>
      <c r="G57" s="91">
        <f>('Cross-border flows'!O55-'Cross-border flows'!$Q55)/'Cross-border flows'!$I55</f>
        <v>0.95331011679346778</v>
      </c>
      <c r="H57" s="91">
        <f>('Cross-border flows'!P55-'Cross-border flows'!$Q55)/'Cross-border flows'!$I55</f>
        <v>0.95725722993642892</v>
      </c>
      <c r="J57" s="94" t="s">
        <v>318</v>
      </c>
      <c r="K57" s="92"/>
      <c r="L57" s="92"/>
      <c r="M57" s="92"/>
      <c r="N57" s="92"/>
      <c r="O57" s="95">
        <v>1</v>
      </c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5">
        <v>65</v>
      </c>
      <c r="AY57" s="95">
        <v>1</v>
      </c>
      <c r="AZ57" s="92"/>
      <c r="BA57" s="95">
        <v>2498</v>
      </c>
      <c r="BB57" s="95">
        <v>4</v>
      </c>
      <c r="BC57" s="95">
        <v>13007</v>
      </c>
      <c r="BD57" s="95">
        <v>658</v>
      </c>
      <c r="BE57" s="92"/>
      <c r="BF57" s="92"/>
      <c r="BG57" s="95">
        <v>4</v>
      </c>
      <c r="BH57" s="95">
        <v>324563</v>
      </c>
      <c r="BI57" s="92"/>
      <c r="BJ57" s="95">
        <v>5</v>
      </c>
      <c r="BK57" s="92"/>
      <c r="BL57" s="95">
        <v>10164</v>
      </c>
      <c r="BM57" s="92"/>
      <c r="BN57" s="95">
        <v>525</v>
      </c>
      <c r="BO57" s="92"/>
      <c r="BP57" s="92"/>
      <c r="BQ57" s="95">
        <v>1</v>
      </c>
      <c r="BR57" s="95">
        <v>1</v>
      </c>
      <c r="BS57" s="95">
        <v>2</v>
      </c>
      <c r="BT57" s="95">
        <v>221</v>
      </c>
      <c r="BU57" s="92"/>
      <c r="BV57" s="92"/>
      <c r="BW57" s="92"/>
      <c r="BX57" s="95">
        <v>1</v>
      </c>
      <c r="BY57" s="92"/>
      <c r="BZ57" s="92"/>
      <c r="CA57" s="92"/>
      <c r="CB57" s="92"/>
      <c r="CC57" s="92"/>
      <c r="CD57" s="95">
        <v>1</v>
      </c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5">
        <v>1</v>
      </c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5">
        <v>1</v>
      </c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5">
        <v>8</v>
      </c>
    </row>
    <row r="58" spans="1:220" x14ac:dyDescent="0.2">
      <c r="A58" s="61" t="s">
        <v>316</v>
      </c>
      <c r="B58" s="61" t="s">
        <v>315</v>
      </c>
      <c r="C58" s="91">
        <f>('Cross-border flows'!K56-'Cross-border flows'!$Q56)/'Cross-border flows'!$I56</f>
        <v>0.98009752338944978</v>
      </c>
      <c r="D58" s="91">
        <f>('Cross-border flows'!L56-'Cross-border flows'!$Q56)/'Cross-border flows'!$I56</f>
        <v>0.9817936112214567</v>
      </c>
      <c r="E58" s="91">
        <f>('Cross-border flows'!M56-'Cross-border flows'!$Q56)/'Cross-border flows'!$I56</f>
        <v>0.98358775666753429</v>
      </c>
      <c r="F58" s="91">
        <f>('Cross-border flows'!N56-'Cross-border flows'!$Q56)/'Cross-border flows'!$I56</f>
        <v>0.98527622152514271</v>
      </c>
      <c r="G58" s="91">
        <f>('Cross-border flows'!O56-'Cross-border flows'!$Q56)/'Cross-border flows'!$I56</f>
        <v>0.98716940399709596</v>
      </c>
      <c r="H58" s="91">
        <f>('Cross-border flows'!P56-'Cross-border flows'!$Q56)/'Cross-border flows'!$I56</f>
        <v>0.98943201649247292</v>
      </c>
      <c r="J58" s="94" t="s">
        <v>316</v>
      </c>
      <c r="K58" s="95">
        <v>1425</v>
      </c>
      <c r="L58" s="95">
        <v>711</v>
      </c>
      <c r="M58" s="92"/>
      <c r="N58" s="95">
        <v>472</v>
      </c>
      <c r="O58" s="92"/>
      <c r="P58" s="95">
        <v>173</v>
      </c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5">
        <v>31</v>
      </c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5">
        <v>1</v>
      </c>
      <c r="BD58" s="92"/>
      <c r="BE58" s="92"/>
      <c r="BF58" s="92"/>
      <c r="BG58" s="92"/>
      <c r="BH58" s="92"/>
      <c r="BI58" s="95">
        <v>139935</v>
      </c>
      <c r="BJ58" s="95">
        <v>2131</v>
      </c>
      <c r="BK58" s="92"/>
      <c r="BL58" s="92"/>
      <c r="BM58" s="92"/>
      <c r="BN58" s="92"/>
      <c r="BO58" s="92"/>
      <c r="BP58" s="92"/>
      <c r="BQ58" s="95">
        <v>388</v>
      </c>
      <c r="BR58" s="92"/>
      <c r="BS58" s="95">
        <v>739</v>
      </c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</row>
    <row r="59" spans="1:220" x14ac:dyDescent="0.2">
      <c r="A59" s="61" t="s">
        <v>314</v>
      </c>
      <c r="B59" s="61" t="s">
        <v>313</v>
      </c>
      <c r="C59" s="91">
        <f>('Cross-border flows'!K57-'Cross-border flows'!$Q57)/'Cross-border flows'!$I57</f>
        <v>0.94534010460502582</v>
      </c>
      <c r="D59" s="91">
        <f>('Cross-border flows'!L57-'Cross-border flows'!$Q57)/'Cross-border flows'!$I57</f>
        <v>0.94791652037994478</v>
      </c>
      <c r="E59" s="91">
        <f>('Cross-border flows'!M57-'Cross-border flows'!$Q57)/'Cross-border flows'!$I57</f>
        <v>0.95073520500180353</v>
      </c>
      <c r="F59" s="91">
        <f>('Cross-border flows'!N57-'Cross-border flows'!$Q57)/'Cross-border flows'!$I57</f>
        <v>0.95378330527834554</v>
      </c>
      <c r="G59" s="91">
        <f>('Cross-border flows'!O57-'Cross-border flows'!$Q57)/'Cross-border flows'!$I57</f>
        <v>0.95680343873993035</v>
      </c>
      <c r="H59" s="91">
        <f>('Cross-border flows'!P57-'Cross-border flows'!$Q57)/'Cross-border flows'!$I57</f>
        <v>0.96001959841288931</v>
      </c>
      <c r="J59" s="94" t="s">
        <v>314</v>
      </c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5">
        <v>482</v>
      </c>
      <c r="AY59" s="92"/>
      <c r="AZ59" s="92"/>
      <c r="BA59" s="95">
        <v>1</v>
      </c>
      <c r="BB59" s="92"/>
      <c r="BC59" s="95">
        <v>4493</v>
      </c>
      <c r="BD59" s="92"/>
      <c r="BE59" s="92"/>
      <c r="BF59" s="92"/>
      <c r="BG59" s="92"/>
      <c r="BH59" s="95">
        <v>18</v>
      </c>
      <c r="BI59" s="95">
        <v>1051</v>
      </c>
      <c r="BJ59" s="95">
        <v>158224</v>
      </c>
      <c r="BK59" s="92"/>
      <c r="BL59" s="95">
        <v>4</v>
      </c>
      <c r="BM59" s="92"/>
      <c r="BN59" s="92"/>
      <c r="BO59" s="92"/>
      <c r="BP59" s="92"/>
      <c r="BQ59" s="95">
        <v>7</v>
      </c>
      <c r="BR59" s="92"/>
      <c r="BS59" s="95">
        <v>2057</v>
      </c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5">
        <v>1</v>
      </c>
      <c r="FC59" s="92"/>
      <c r="FD59" s="95">
        <v>2</v>
      </c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</row>
    <row r="60" spans="1:220" x14ac:dyDescent="0.2">
      <c r="A60" s="61" t="s">
        <v>312</v>
      </c>
      <c r="B60" s="61" t="s">
        <v>311</v>
      </c>
      <c r="C60" s="91">
        <f>('Cross-border flows'!K58-'Cross-border flows'!$Q58)/'Cross-border flows'!$I58</f>
        <v>0.96579660776435095</v>
      </c>
      <c r="D60" s="91">
        <f>('Cross-border flows'!L58-'Cross-border flows'!$Q58)/'Cross-border flows'!$I58</f>
        <v>0.96852105396806421</v>
      </c>
      <c r="E60" s="91">
        <f>('Cross-border flows'!M58-'Cross-border flows'!$Q58)/'Cross-border flows'!$I58</f>
        <v>0.97107876753252576</v>
      </c>
      <c r="F60" s="91">
        <f>('Cross-border flows'!N58-'Cross-border flows'!$Q58)/'Cross-border flows'!$I58</f>
        <v>0.97356768787249615</v>
      </c>
      <c r="G60" s="91">
        <f>('Cross-border flows'!O58-'Cross-border flows'!$Q58)/'Cross-border flows'!$I58</f>
        <v>0.97584828670440804</v>
      </c>
      <c r="H60" s="91">
        <f>('Cross-border flows'!P58-'Cross-border flows'!$Q58)/'Cross-border flows'!$I58</f>
        <v>0.97807890570152511</v>
      </c>
      <c r="J60" s="94" t="s">
        <v>312</v>
      </c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5">
        <v>3917</v>
      </c>
      <c r="BG60" s="92"/>
      <c r="BH60" s="92"/>
      <c r="BI60" s="92"/>
      <c r="BJ60" s="92"/>
      <c r="BK60" s="95">
        <v>263854</v>
      </c>
      <c r="BL60" s="92"/>
      <c r="BM60" s="95">
        <v>4</v>
      </c>
      <c r="BN60" s="92"/>
      <c r="BO60" s="95">
        <v>7</v>
      </c>
      <c r="BP60" s="92"/>
      <c r="BQ60" s="92"/>
      <c r="BR60" s="92"/>
      <c r="BS60" s="95">
        <v>3</v>
      </c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5">
        <v>1</v>
      </c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5">
        <v>1</v>
      </c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5">
        <v>1</v>
      </c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</row>
    <row r="61" spans="1:220" x14ac:dyDescent="0.2">
      <c r="A61" s="61" t="s">
        <v>310</v>
      </c>
      <c r="B61" s="61" t="s">
        <v>309</v>
      </c>
      <c r="C61" s="91">
        <f>('Cross-border flows'!K59-'Cross-border flows'!$Q59)/'Cross-border flows'!$I59</f>
        <v>0.89685160186224533</v>
      </c>
      <c r="D61" s="91">
        <f>('Cross-border flows'!L59-'Cross-border flows'!$Q59)/'Cross-border flows'!$I59</f>
        <v>0.9035422151887087</v>
      </c>
      <c r="E61" s="91">
        <f>('Cross-border flows'!M59-'Cross-border flows'!$Q59)/'Cross-border flows'!$I59</f>
        <v>0.90992089505548091</v>
      </c>
      <c r="F61" s="91">
        <f>('Cross-border flows'!N59-'Cross-border flows'!$Q59)/'Cross-border flows'!$I59</f>
        <v>0.91621916346171539</v>
      </c>
      <c r="G61" s="91">
        <f>('Cross-border flows'!O59-'Cross-border flows'!$Q59)/'Cross-border flows'!$I59</f>
        <v>0.92216027087205343</v>
      </c>
      <c r="H61" s="91">
        <f>('Cross-border flows'!P59-'Cross-border flows'!$Q59)/'Cross-border flows'!$I59</f>
        <v>0.9278065767440149</v>
      </c>
      <c r="J61" s="94" t="s">
        <v>310</v>
      </c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5">
        <v>3</v>
      </c>
      <c r="AY61" s="92"/>
      <c r="AZ61" s="92"/>
      <c r="BA61" s="95">
        <v>2</v>
      </c>
      <c r="BB61" s="95">
        <v>2</v>
      </c>
      <c r="BC61" s="95">
        <v>28698</v>
      </c>
      <c r="BD61" s="95">
        <v>16</v>
      </c>
      <c r="BE61" s="92"/>
      <c r="BF61" s="92"/>
      <c r="BG61" s="95">
        <v>6</v>
      </c>
      <c r="BH61" s="95">
        <v>8200</v>
      </c>
      <c r="BI61" s="92"/>
      <c r="BJ61" s="95">
        <v>2</v>
      </c>
      <c r="BK61" s="92"/>
      <c r="BL61" s="95">
        <v>228322</v>
      </c>
      <c r="BM61" s="92"/>
      <c r="BN61" s="95">
        <v>27</v>
      </c>
      <c r="BO61" s="92"/>
      <c r="BP61" s="92"/>
      <c r="BQ61" s="92"/>
      <c r="BR61" s="92"/>
      <c r="BS61" s="95">
        <v>1365</v>
      </c>
      <c r="BT61" s="95">
        <v>5051</v>
      </c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5">
        <v>1</v>
      </c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5">
        <v>3</v>
      </c>
      <c r="EH61" s="92"/>
      <c r="EI61" s="92"/>
      <c r="EJ61" s="92"/>
      <c r="EK61" s="95">
        <v>1</v>
      </c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5">
        <v>1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5">
        <v>15</v>
      </c>
    </row>
    <row r="62" spans="1:220" x14ac:dyDescent="0.2">
      <c r="A62" s="61" t="s">
        <v>308</v>
      </c>
      <c r="B62" s="61" t="s">
        <v>307</v>
      </c>
      <c r="C62" s="91">
        <f>('Cross-border flows'!K60-'Cross-border flows'!$Q60)/'Cross-border flows'!$I60</f>
        <v>0.97412964541425151</v>
      </c>
      <c r="D62" s="91">
        <f>('Cross-border flows'!L60-'Cross-border flows'!$Q60)/'Cross-border flows'!$I60</f>
        <v>0.97530435073790844</v>
      </c>
      <c r="E62" s="91">
        <f>('Cross-border flows'!M60-'Cross-border flows'!$Q60)/'Cross-border flows'!$I60</f>
        <v>0.97650035921289757</v>
      </c>
      <c r="F62" s="91">
        <f>('Cross-border flows'!N60-'Cross-border flows'!$Q60)/'Cross-border flows'!$I60</f>
        <v>0.97780873435292959</v>
      </c>
      <c r="G62" s="91">
        <f>('Cross-border flows'!O60-'Cross-border flows'!$Q60)/'Cross-border flows'!$I60</f>
        <v>0.97917293361258584</v>
      </c>
      <c r="H62" s="91">
        <f>('Cross-border flows'!P60-'Cross-border flows'!$Q60)/'Cross-border flows'!$I60</f>
        <v>0.98056784253080709</v>
      </c>
      <c r="J62" s="94" t="s">
        <v>308</v>
      </c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5">
        <v>2</v>
      </c>
      <c r="BG62" s="92"/>
      <c r="BH62" s="92"/>
      <c r="BI62" s="92"/>
      <c r="BJ62" s="92"/>
      <c r="BK62" s="95">
        <v>4</v>
      </c>
      <c r="BL62" s="92"/>
      <c r="BM62" s="95">
        <v>162029</v>
      </c>
      <c r="BN62" s="92"/>
      <c r="BO62" s="95">
        <v>257</v>
      </c>
      <c r="BP62" s="92"/>
      <c r="BQ62" s="92"/>
      <c r="BR62" s="92"/>
      <c r="BS62" s="92"/>
      <c r="BT62" s="92"/>
      <c r="BU62" s="95">
        <v>1952</v>
      </c>
      <c r="BV62" s="92"/>
      <c r="BW62" s="92"/>
      <c r="BX62" s="92"/>
      <c r="BY62" s="92"/>
      <c r="BZ62" s="92"/>
      <c r="CA62" s="95">
        <v>3</v>
      </c>
      <c r="CB62" s="92"/>
      <c r="CC62" s="92"/>
      <c r="CD62" s="92"/>
      <c r="CE62" s="92"/>
      <c r="CF62" s="92"/>
      <c r="CG62" s="95">
        <v>1</v>
      </c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</row>
    <row r="63" spans="1:220" x14ac:dyDescent="0.2">
      <c r="A63" s="61" t="s">
        <v>306</v>
      </c>
      <c r="B63" s="61" t="s">
        <v>305</v>
      </c>
      <c r="C63" s="91">
        <f>('Cross-border flows'!K61-'Cross-border flows'!$Q61)/'Cross-border flows'!$I61</f>
        <v>0.98023677106944163</v>
      </c>
      <c r="D63" s="91">
        <f>('Cross-border flows'!L61-'Cross-border flows'!$Q61)/'Cross-border flows'!$I61</f>
        <v>0.98713295384298383</v>
      </c>
      <c r="E63" s="91">
        <f>('Cross-border flows'!M61-'Cross-border flows'!$Q61)/'Cross-border flows'!$I61</f>
        <v>0.99363947043066136</v>
      </c>
      <c r="F63" s="91">
        <f>('Cross-border flows'!N61-'Cross-border flows'!$Q61)/'Cross-border flows'!$I61</f>
        <v>1.0001691273439111</v>
      </c>
      <c r="G63" s="91">
        <f>('Cross-border flows'!O61-'Cross-border flows'!$Q61)/'Cross-border flows'!$I61</f>
        <v>1.0066884092314032</v>
      </c>
      <c r="H63" s="91">
        <f>('Cross-border flows'!P61-'Cross-border flows'!$Q61)/'Cross-border flows'!$I61</f>
        <v>1.0130121986400165</v>
      </c>
      <c r="J63" s="94" t="s">
        <v>306</v>
      </c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5">
        <v>1</v>
      </c>
      <c r="AY63" s="95">
        <v>1</v>
      </c>
      <c r="AZ63" s="92"/>
      <c r="BA63" s="95">
        <v>3374</v>
      </c>
      <c r="BB63" s="95">
        <v>52</v>
      </c>
      <c r="BC63" s="95">
        <v>3</v>
      </c>
      <c r="BD63" s="95">
        <v>16</v>
      </c>
      <c r="BE63" s="92"/>
      <c r="BF63" s="92"/>
      <c r="BG63" s="95">
        <v>205</v>
      </c>
      <c r="BH63" s="95">
        <v>935</v>
      </c>
      <c r="BI63" s="92"/>
      <c r="BJ63" s="92"/>
      <c r="BK63" s="92"/>
      <c r="BL63" s="95">
        <v>16</v>
      </c>
      <c r="BM63" s="92"/>
      <c r="BN63" s="95">
        <v>187583</v>
      </c>
      <c r="BO63" s="92"/>
      <c r="BP63" s="92"/>
      <c r="BQ63" s="92"/>
      <c r="BR63" s="92"/>
      <c r="BS63" s="92"/>
      <c r="BT63" s="95">
        <v>1926</v>
      </c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5">
        <v>8</v>
      </c>
    </row>
    <row r="64" spans="1:220" x14ac:dyDescent="0.2">
      <c r="A64" s="61" t="s">
        <v>304</v>
      </c>
      <c r="B64" s="61" t="s">
        <v>303</v>
      </c>
      <c r="C64" s="91">
        <f>('Cross-border flows'!K62-'Cross-border flows'!$Q62)/'Cross-border flows'!$I62</f>
        <v>0.99089260345578634</v>
      </c>
      <c r="D64" s="91">
        <f>('Cross-border flows'!L62-'Cross-border flows'!$Q62)/'Cross-border flows'!$I62</f>
        <v>0.99577920720197477</v>
      </c>
      <c r="E64" s="91">
        <f>('Cross-border flows'!M62-'Cross-border flows'!$Q62)/'Cross-border flows'!$I62</f>
        <v>1.0006348076085378</v>
      </c>
      <c r="F64" s="91">
        <f>('Cross-border flows'!N62-'Cross-border flows'!$Q62)/'Cross-border flows'!$I62</f>
        <v>1.00559925657035</v>
      </c>
      <c r="G64" s="91">
        <f>('Cross-border flows'!O62-'Cross-border flows'!$Q62)/'Cross-border flows'!$I62</f>
        <v>1.0103356875272251</v>
      </c>
      <c r="H64" s="91">
        <f>('Cross-border flows'!P62-'Cross-border flows'!$Q62)/'Cross-border flows'!$I62</f>
        <v>1.0150107797299259</v>
      </c>
      <c r="J64" s="94" t="s">
        <v>304</v>
      </c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5">
        <v>1</v>
      </c>
      <c r="AZ64" s="95">
        <v>249</v>
      </c>
      <c r="BA64" s="92"/>
      <c r="BB64" s="92"/>
      <c r="BC64" s="92"/>
      <c r="BD64" s="92"/>
      <c r="BE64" s="95">
        <v>196</v>
      </c>
      <c r="BF64" s="95">
        <v>198</v>
      </c>
      <c r="BG64" s="92"/>
      <c r="BH64" s="92"/>
      <c r="BI64" s="92"/>
      <c r="BJ64" s="92"/>
      <c r="BK64" s="95">
        <v>31</v>
      </c>
      <c r="BL64" s="92"/>
      <c r="BM64" s="95">
        <v>2414</v>
      </c>
      <c r="BN64" s="92"/>
      <c r="BO64" s="95">
        <v>166579</v>
      </c>
      <c r="BP64" s="92"/>
      <c r="BQ64" s="92"/>
      <c r="BR64" s="95">
        <v>1</v>
      </c>
      <c r="BS64" s="92"/>
      <c r="BT64" s="92"/>
      <c r="BU64" s="95">
        <v>61</v>
      </c>
      <c r="BV64" s="92"/>
      <c r="BW64" s="92"/>
      <c r="BX64" s="92"/>
      <c r="BY64" s="92"/>
      <c r="BZ64" s="92"/>
      <c r="CA64" s="95">
        <v>2445</v>
      </c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</row>
    <row r="65" spans="1:220" x14ac:dyDescent="0.2">
      <c r="A65" s="61" t="s">
        <v>302</v>
      </c>
      <c r="B65" s="61" t="s">
        <v>301</v>
      </c>
      <c r="C65" s="91">
        <f>('Cross-border flows'!K63-'Cross-border flows'!$Q63)/'Cross-border flows'!$I63</f>
        <v>0.96119418746083818</v>
      </c>
      <c r="D65" s="91">
        <f>('Cross-border flows'!L63-'Cross-border flows'!$Q63)/'Cross-border flows'!$I63</f>
        <v>0.96472423427076037</v>
      </c>
      <c r="E65" s="91">
        <f>('Cross-border flows'!M63-'Cross-border flows'!$Q63)/'Cross-border flows'!$I63</f>
        <v>0.96821778777044709</v>
      </c>
      <c r="F65" s="91">
        <f>('Cross-border flows'!N63-'Cross-border flows'!$Q63)/'Cross-border flows'!$I63</f>
        <v>0.97175359920386273</v>
      </c>
      <c r="G65" s="91">
        <f>('Cross-border flows'!O63-'Cross-border flows'!$Q63)/'Cross-border flows'!$I63</f>
        <v>0.9753081604069147</v>
      </c>
      <c r="H65" s="91">
        <f>('Cross-border flows'!P63-'Cross-border flows'!$Q63)/'Cross-border flows'!$I63</f>
        <v>0.97887825734399769</v>
      </c>
      <c r="J65" s="94" t="s">
        <v>302</v>
      </c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5">
        <v>1</v>
      </c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5">
        <v>8776</v>
      </c>
      <c r="AZ65" s="95">
        <v>1074</v>
      </c>
      <c r="BA65" s="92"/>
      <c r="BB65" s="92"/>
      <c r="BC65" s="92"/>
      <c r="BD65" s="95">
        <v>1</v>
      </c>
      <c r="BE65" s="95">
        <v>3544</v>
      </c>
      <c r="BF65" s="92"/>
      <c r="BG65" s="95">
        <v>1</v>
      </c>
      <c r="BH65" s="92"/>
      <c r="BI65" s="92"/>
      <c r="BJ65" s="92"/>
      <c r="BK65" s="92"/>
      <c r="BL65" s="92"/>
      <c r="BM65" s="92"/>
      <c r="BN65" s="92"/>
      <c r="BO65" s="92"/>
      <c r="BP65" s="95">
        <v>253612</v>
      </c>
      <c r="BQ65" s="92"/>
      <c r="BR65" s="95">
        <v>4239</v>
      </c>
      <c r="BS65" s="92"/>
      <c r="BT65" s="95">
        <v>5</v>
      </c>
      <c r="BU65" s="92"/>
      <c r="BV65" s="92"/>
      <c r="BW65" s="92"/>
      <c r="BX65" s="92"/>
      <c r="BY65" s="95">
        <v>16</v>
      </c>
      <c r="BZ65" s="92"/>
      <c r="CA65" s="92"/>
      <c r="CB65" s="92"/>
      <c r="CC65" s="92"/>
      <c r="CD65" s="92"/>
      <c r="CE65" s="92"/>
      <c r="CF65" s="95">
        <v>36</v>
      </c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5">
        <v>1</v>
      </c>
      <c r="DC65" s="92"/>
      <c r="DD65" s="95">
        <v>2</v>
      </c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5">
        <v>1</v>
      </c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5">
        <v>1</v>
      </c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</row>
    <row r="66" spans="1:220" x14ac:dyDescent="0.2">
      <c r="A66" s="61" t="s">
        <v>300</v>
      </c>
      <c r="B66" s="61" t="s">
        <v>299</v>
      </c>
      <c r="C66" s="91">
        <f>('Cross-border flows'!K64-'Cross-border flows'!$Q64)/'Cross-border flows'!$I64</f>
        <v>0.95321494810644658</v>
      </c>
      <c r="D66" s="91">
        <f>('Cross-border flows'!L64-'Cross-border flows'!$Q64)/'Cross-border flows'!$I64</f>
        <v>0.95387465245997893</v>
      </c>
      <c r="E66" s="91">
        <f>('Cross-border flows'!M64-'Cross-border flows'!$Q64)/'Cross-border flows'!$I64</f>
        <v>0.95465107845338215</v>
      </c>
      <c r="F66" s="91">
        <f>('Cross-border flows'!N64-'Cross-border flows'!$Q64)/'Cross-border flows'!$I64</f>
        <v>0.95593828898060684</v>
      </c>
      <c r="G66" s="91">
        <f>('Cross-border flows'!O64-'Cross-border flows'!$Q64)/'Cross-border flows'!$I64</f>
        <v>0.95699982730930633</v>
      </c>
      <c r="H66" s="91">
        <f>('Cross-border flows'!P64-'Cross-border flows'!$Q64)/'Cross-border flows'!$I64</f>
        <v>0.95813260918369103</v>
      </c>
      <c r="J66" s="94" t="s">
        <v>300</v>
      </c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5">
        <v>1</v>
      </c>
      <c r="BD66" s="92"/>
      <c r="BE66" s="95">
        <v>1</v>
      </c>
      <c r="BF66" s="95">
        <v>350</v>
      </c>
      <c r="BG66" s="95">
        <v>1</v>
      </c>
      <c r="BH66" s="92"/>
      <c r="BI66" s="95">
        <v>40</v>
      </c>
      <c r="BJ66" s="95">
        <v>3</v>
      </c>
      <c r="BK66" s="92"/>
      <c r="BL66" s="92"/>
      <c r="BM66" s="92"/>
      <c r="BN66" s="92"/>
      <c r="BO66" s="92"/>
      <c r="BP66" s="92"/>
      <c r="BQ66" s="95">
        <v>113383</v>
      </c>
      <c r="BR66" s="92"/>
      <c r="BS66" s="95">
        <v>2033</v>
      </c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5">
        <v>1</v>
      </c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5">
        <v>1</v>
      </c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</row>
    <row r="67" spans="1:220" x14ac:dyDescent="0.2">
      <c r="A67" s="61" t="s">
        <v>298</v>
      </c>
      <c r="B67" s="61" t="s">
        <v>297</v>
      </c>
      <c r="C67" s="91">
        <f>('Cross-border flows'!K65-'Cross-border flows'!$Q65)/'Cross-border flows'!$I65</f>
        <v>0.97485890557017307</v>
      </c>
      <c r="D67" s="91">
        <f>('Cross-border flows'!L65-'Cross-border flows'!$Q65)/'Cross-border flows'!$I65</f>
        <v>0.9806321518856731</v>
      </c>
      <c r="E67" s="91">
        <f>('Cross-border flows'!M65-'Cross-border flows'!$Q65)/'Cross-border flows'!$I65</f>
        <v>0.98611000705085217</v>
      </c>
      <c r="F67" s="91">
        <f>('Cross-border flows'!N65-'Cross-border flows'!$Q65)/'Cross-border flows'!$I65</f>
        <v>0.9915000085986001</v>
      </c>
      <c r="G67" s="91">
        <f>('Cross-border flows'!O65-'Cross-border flows'!$Q65)/'Cross-border flows'!$I65</f>
        <v>0.99637276651361162</v>
      </c>
      <c r="H67" s="91">
        <f>('Cross-border flows'!P65-'Cross-border flows'!$Q65)/'Cross-border flows'!$I65</f>
        <v>1.0009739857951125</v>
      </c>
      <c r="J67" s="94" t="s">
        <v>298</v>
      </c>
      <c r="K67" s="92"/>
      <c r="L67" s="92"/>
      <c r="M67" s="92"/>
      <c r="N67" s="92"/>
      <c r="O67" s="92"/>
      <c r="P67" s="92"/>
      <c r="Q67" s="92"/>
      <c r="R67" s="92"/>
      <c r="S67" s="95">
        <v>1</v>
      </c>
      <c r="T67" s="92"/>
      <c r="U67" s="92"/>
      <c r="V67" s="92"/>
      <c r="W67" s="92"/>
      <c r="X67" s="92"/>
      <c r="Y67" s="92"/>
      <c r="Z67" s="92"/>
      <c r="AA67" s="95">
        <v>1</v>
      </c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5">
        <v>2064</v>
      </c>
      <c r="AZ67" s="95">
        <v>1</v>
      </c>
      <c r="BA67" s="92"/>
      <c r="BB67" s="92"/>
      <c r="BC67" s="92"/>
      <c r="BD67" s="92"/>
      <c r="BE67" s="95">
        <v>11</v>
      </c>
      <c r="BF67" s="92"/>
      <c r="BG67" s="95">
        <v>3</v>
      </c>
      <c r="BH67" s="92"/>
      <c r="BI67" s="92"/>
      <c r="BJ67" s="92"/>
      <c r="BK67" s="92"/>
      <c r="BL67" s="92"/>
      <c r="BM67" s="92"/>
      <c r="BN67" s="95">
        <v>1</v>
      </c>
      <c r="BO67" s="92"/>
      <c r="BP67" s="95">
        <v>723</v>
      </c>
      <c r="BQ67" s="92"/>
      <c r="BR67" s="95">
        <v>576373</v>
      </c>
      <c r="BS67" s="95">
        <v>1</v>
      </c>
      <c r="BT67" s="95">
        <v>2</v>
      </c>
      <c r="BU67" s="92"/>
      <c r="BV67" s="92"/>
      <c r="BW67" s="92"/>
      <c r="BX67" s="92"/>
      <c r="BY67" s="95">
        <v>377</v>
      </c>
      <c r="BZ67" s="92"/>
      <c r="CA67" s="92"/>
      <c r="CB67" s="95">
        <v>1</v>
      </c>
      <c r="CC67" s="92"/>
      <c r="CD67" s="92"/>
      <c r="CE67" s="92"/>
      <c r="CF67" s="95">
        <v>1916</v>
      </c>
      <c r="CG67" s="95">
        <v>4</v>
      </c>
      <c r="CH67" s="95">
        <v>1</v>
      </c>
      <c r="CI67" s="92"/>
      <c r="CJ67" s="95">
        <v>1</v>
      </c>
      <c r="CK67" s="92"/>
      <c r="CL67" s="95">
        <v>1</v>
      </c>
      <c r="CM67" s="92"/>
      <c r="CN67" s="95">
        <v>1</v>
      </c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5">
        <v>1</v>
      </c>
      <c r="EA67" s="92"/>
      <c r="EB67" s="92"/>
      <c r="EC67" s="92"/>
      <c r="ED67" s="92"/>
      <c r="EE67" s="92"/>
      <c r="EF67" s="92"/>
      <c r="EG67" s="95">
        <v>2</v>
      </c>
      <c r="EH67" s="92"/>
      <c r="EI67" s="92"/>
      <c r="EJ67" s="92"/>
      <c r="EK67" s="92"/>
      <c r="EL67" s="92"/>
      <c r="EM67" s="92"/>
      <c r="EN67" s="92"/>
      <c r="EO67" s="95">
        <v>1</v>
      </c>
      <c r="EP67" s="95">
        <v>1</v>
      </c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5">
        <v>1</v>
      </c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5">
        <v>1</v>
      </c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</row>
    <row r="68" spans="1:220" x14ac:dyDescent="0.2">
      <c r="A68" s="61" t="s">
        <v>296</v>
      </c>
      <c r="B68" s="61" t="s">
        <v>295</v>
      </c>
      <c r="C68" s="91">
        <f>('Cross-border flows'!K66-'Cross-border flows'!$Q66)/'Cross-border flows'!$I66</f>
        <v>0.96248373576434521</v>
      </c>
      <c r="D68" s="91">
        <f>('Cross-border flows'!L66-'Cross-border flows'!$Q66)/'Cross-border flows'!$I66</f>
        <v>0.96873473226018403</v>
      </c>
      <c r="E68" s="91">
        <f>('Cross-border flows'!M66-'Cross-border flows'!$Q66)/'Cross-border flows'!$I66</f>
        <v>0.97477589520367947</v>
      </c>
      <c r="F68" s="91">
        <f>('Cross-border flows'!N66-'Cross-border flows'!$Q66)/'Cross-border flows'!$I66</f>
        <v>0.98085229139290397</v>
      </c>
      <c r="G68" s="91">
        <f>('Cross-border flows'!O66-'Cross-border flows'!$Q66)/'Cross-border flows'!$I66</f>
        <v>0.98662551193604897</v>
      </c>
      <c r="H68" s="91">
        <f>('Cross-border flows'!P66-'Cross-border flows'!$Q66)/'Cross-border flows'!$I66</f>
        <v>0.99218849649583885</v>
      </c>
      <c r="J68" s="94" t="s">
        <v>296</v>
      </c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5">
        <v>2</v>
      </c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5">
        <v>1</v>
      </c>
      <c r="BB68" s="92"/>
      <c r="BC68" s="95">
        <v>1804</v>
      </c>
      <c r="BD68" s="92"/>
      <c r="BE68" s="95">
        <v>637</v>
      </c>
      <c r="BF68" s="95">
        <v>4188</v>
      </c>
      <c r="BG68" s="95">
        <v>1</v>
      </c>
      <c r="BH68" s="95">
        <v>7</v>
      </c>
      <c r="BI68" s="95">
        <v>154</v>
      </c>
      <c r="BJ68" s="95">
        <v>1479</v>
      </c>
      <c r="BK68" s="95">
        <v>1</v>
      </c>
      <c r="BL68" s="95">
        <v>1431</v>
      </c>
      <c r="BM68" s="92"/>
      <c r="BN68" s="92"/>
      <c r="BO68" s="92"/>
      <c r="BP68" s="92"/>
      <c r="BQ68" s="95">
        <v>4372</v>
      </c>
      <c r="BR68" s="92"/>
      <c r="BS68" s="95">
        <v>343879</v>
      </c>
      <c r="BT68" s="95">
        <v>7323</v>
      </c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5">
        <v>1</v>
      </c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</row>
    <row r="69" spans="1:220" x14ac:dyDescent="0.2">
      <c r="A69" s="61" t="s">
        <v>294</v>
      </c>
      <c r="B69" s="61" t="s">
        <v>293</v>
      </c>
      <c r="C69" s="91">
        <f>('Cross-border flows'!K67-'Cross-border flows'!$Q67)/'Cross-border flows'!$I67</f>
        <v>0.94956896408820035</v>
      </c>
      <c r="D69" s="91">
        <f>('Cross-border flows'!L67-'Cross-border flows'!$Q67)/'Cross-border flows'!$I67</f>
        <v>0.95449720050873865</v>
      </c>
      <c r="E69" s="91">
        <f>('Cross-border flows'!M67-'Cross-border flows'!$Q67)/'Cross-border flows'!$I67</f>
        <v>0.95948464781285281</v>
      </c>
      <c r="F69" s="91">
        <f>('Cross-border flows'!N67-'Cross-border flows'!$Q67)/'Cross-border flows'!$I67</f>
        <v>0.96450121039770209</v>
      </c>
      <c r="G69" s="91">
        <f>('Cross-border flows'!O67-'Cross-border flows'!$Q67)/'Cross-border flows'!$I67</f>
        <v>0.96948937793846557</v>
      </c>
      <c r="H69" s="91">
        <f>('Cross-border flows'!P67-'Cross-border flows'!$Q67)/'Cross-border flows'!$I67</f>
        <v>0.97448689712334047</v>
      </c>
      <c r="J69" s="94" t="s">
        <v>294</v>
      </c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5">
        <v>2137</v>
      </c>
      <c r="AZ69" s="92"/>
      <c r="BA69" s="92"/>
      <c r="BB69" s="95">
        <v>4</v>
      </c>
      <c r="BC69" s="95">
        <v>9</v>
      </c>
      <c r="BD69" s="95">
        <v>3</v>
      </c>
      <c r="BE69" s="95">
        <v>24</v>
      </c>
      <c r="BF69" s="92"/>
      <c r="BG69" s="95">
        <v>34</v>
      </c>
      <c r="BH69" s="95">
        <v>543</v>
      </c>
      <c r="BI69" s="92"/>
      <c r="BJ69" s="95">
        <v>2</v>
      </c>
      <c r="BK69" s="92"/>
      <c r="BL69" s="95">
        <v>2726</v>
      </c>
      <c r="BM69" s="92"/>
      <c r="BN69" s="95">
        <v>1146</v>
      </c>
      <c r="BO69" s="92"/>
      <c r="BP69" s="95">
        <v>1</v>
      </c>
      <c r="BQ69" s="92"/>
      <c r="BR69" s="92"/>
      <c r="BS69" s="95">
        <v>2</v>
      </c>
      <c r="BT69" s="95">
        <v>343251</v>
      </c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5">
        <v>1</v>
      </c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5">
        <v>1</v>
      </c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5">
        <v>1</v>
      </c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</row>
    <row r="70" spans="1:220" x14ac:dyDescent="0.2">
      <c r="A70" s="61" t="s">
        <v>292</v>
      </c>
      <c r="B70" s="61" t="s">
        <v>291</v>
      </c>
      <c r="C70" s="91">
        <f>('Cross-border flows'!K68-'Cross-border flows'!$Q68)/'Cross-border flows'!$I68</f>
        <v>0.9418420723661366</v>
      </c>
      <c r="D70" s="91">
        <f>('Cross-border flows'!L68-'Cross-border flows'!$Q68)/'Cross-border flows'!$I68</f>
        <v>0.94849380880208189</v>
      </c>
      <c r="E70" s="91">
        <f>('Cross-border flows'!M68-'Cross-border flows'!$Q68)/'Cross-border flows'!$I68</f>
        <v>0.95501799961598643</v>
      </c>
      <c r="F70" s="91">
        <f>('Cross-border flows'!N68-'Cross-border flows'!$Q68)/'Cross-border flows'!$I68</f>
        <v>0.96148485801710082</v>
      </c>
      <c r="G70" s="91">
        <f>('Cross-border flows'!O68-'Cross-border flows'!$Q68)/'Cross-border flows'!$I68</f>
        <v>0.96800348471911857</v>
      </c>
      <c r="H70" s="91">
        <f>('Cross-border flows'!P68-'Cross-border flows'!$Q68)/'Cross-border flows'!$I68</f>
        <v>0.97454712132787003</v>
      </c>
      <c r="J70" s="94" t="s">
        <v>292</v>
      </c>
      <c r="K70" s="92"/>
      <c r="L70" s="92"/>
      <c r="M70" s="92"/>
      <c r="N70" s="92"/>
      <c r="O70" s="92"/>
      <c r="P70" s="92"/>
      <c r="Q70" s="92"/>
      <c r="R70" s="92"/>
      <c r="S70" s="92"/>
      <c r="T70" s="95">
        <v>1</v>
      </c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5">
        <v>4475</v>
      </c>
      <c r="BN70" s="92"/>
      <c r="BO70" s="95">
        <v>1736</v>
      </c>
      <c r="BP70" s="92"/>
      <c r="BQ70" s="92"/>
      <c r="BR70" s="92"/>
      <c r="BS70" s="92"/>
      <c r="BT70" s="92"/>
      <c r="BU70" s="95">
        <v>231398</v>
      </c>
      <c r="BV70" s="92"/>
      <c r="BW70" s="92"/>
      <c r="BX70" s="92"/>
      <c r="BY70" s="92"/>
      <c r="BZ70" s="92"/>
      <c r="CA70" s="95">
        <v>175</v>
      </c>
      <c r="CB70" s="95">
        <v>2</v>
      </c>
      <c r="CC70" s="92"/>
      <c r="CD70" s="92"/>
      <c r="CE70" s="95">
        <v>1</v>
      </c>
      <c r="CF70" s="92"/>
      <c r="CG70" s="92"/>
      <c r="CH70" s="92"/>
      <c r="CI70" s="92"/>
      <c r="CJ70" s="92"/>
      <c r="CK70" s="95">
        <v>97</v>
      </c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5">
        <v>1</v>
      </c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5">
        <v>12</v>
      </c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5">
        <v>1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  <c r="GH70" s="92"/>
      <c r="GI70" s="92"/>
      <c r="GJ70" s="92"/>
      <c r="GK70" s="92"/>
      <c r="GL70" s="92"/>
      <c r="GM70" s="92"/>
      <c r="GN70" s="92"/>
      <c r="GO70" s="92"/>
      <c r="GP70" s="92"/>
      <c r="GQ70" s="92"/>
      <c r="GR70" s="92"/>
      <c r="GS70" s="92"/>
      <c r="GT70" s="92"/>
      <c r="GU70" s="92"/>
      <c r="GV70" s="92"/>
      <c r="GW70" s="92"/>
      <c r="GX70" s="92"/>
      <c r="GY70" s="92"/>
      <c r="GZ70" s="92"/>
      <c r="HA70" s="95">
        <v>6884</v>
      </c>
      <c r="HB70" s="92"/>
      <c r="HC70" s="92"/>
      <c r="HD70" s="92"/>
      <c r="HE70" s="92"/>
      <c r="HF70" s="92"/>
      <c r="HG70" s="92"/>
      <c r="HH70" s="92"/>
      <c r="HI70" s="92"/>
      <c r="HJ70" s="92"/>
      <c r="HK70" s="92"/>
      <c r="HL70" s="92"/>
    </row>
    <row r="71" spans="1:220" x14ac:dyDescent="0.2">
      <c r="A71" s="61" t="s">
        <v>290</v>
      </c>
      <c r="B71" s="61" t="s">
        <v>289</v>
      </c>
      <c r="C71" s="91">
        <f>('Cross-border flows'!K69-'Cross-border flows'!$Q69)/'Cross-border flows'!$I69</f>
        <v>0.91913780294387704</v>
      </c>
      <c r="D71" s="91">
        <f>('Cross-border flows'!L69-'Cross-border flows'!$Q69)/'Cross-border flows'!$I69</f>
        <v>0.93326230557333267</v>
      </c>
      <c r="E71" s="91">
        <f>('Cross-border flows'!M69-'Cross-border flows'!$Q69)/'Cross-border flows'!$I69</f>
        <v>0.94720434625337369</v>
      </c>
      <c r="F71" s="91">
        <f>('Cross-border flows'!N69-'Cross-border flows'!$Q69)/'Cross-border flows'!$I69</f>
        <v>0.96094462839811912</v>
      </c>
      <c r="G71" s="91">
        <f>('Cross-border flows'!O69-'Cross-border flows'!$Q69)/'Cross-border flows'!$I69</f>
        <v>0.97437395308717556</v>
      </c>
      <c r="H71" s="91">
        <f>('Cross-border flows'!P69-'Cross-border flows'!$Q69)/'Cross-border flows'!$I69</f>
        <v>0.98760234007624026</v>
      </c>
      <c r="J71" s="94" t="s">
        <v>290</v>
      </c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5">
        <v>70796</v>
      </c>
      <c r="BW71" s="95">
        <v>949</v>
      </c>
      <c r="BX71" s="92"/>
      <c r="BY71" s="92"/>
      <c r="BZ71" s="92"/>
      <c r="CA71" s="92"/>
      <c r="CB71" s="92"/>
      <c r="CC71" s="92"/>
      <c r="CD71" s="95">
        <v>127</v>
      </c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5">
        <v>1</v>
      </c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5">
        <v>4</v>
      </c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5">
        <v>1</v>
      </c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</row>
    <row r="72" spans="1:220" x14ac:dyDescent="0.2">
      <c r="A72" s="61" t="s">
        <v>288</v>
      </c>
      <c r="B72" s="61" t="s">
        <v>287</v>
      </c>
      <c r="C72" s="91">
        <f>('Cross-border flows'!K70-'Cross-border flows'!$Q70)/'Cross-border flows'!$I70</f>
        <v>0.96615617865468273</v>
      </c>
      <c r="D72" s="91">
        <f>('Cross-border flows'!L70-'Cross-border flows'!$Q70)/'Cross-border flows'!$I70</f>
        <v>0.97109146319482831</v>
      </c>
      <c r="E72" s="91">
        <f>('Cross-border flows'!M70-'Cross-border flows'!$Q70)/'Cross-border flows'!$I70</f>
        <v>0.97619170411669998</v>
      </c>
      <c r="F72" s="91">
        <f>('Cross-border flows'!N70-'Cross-border flows'!$Q70)/'Cross-border flows'!$I70</f>
        <v>0.98157711903102551</v>
      </c>
      <c r="G72" s="91">
        <f>('Cross-border flows'!O70-'Cross-border flows'!$Q70)/'Cross-border flows'!$I70</f>
        <v>0.98710501429910358</v>
      </c>
      <c r="H72" s="91">
        <f>('Cross-border flows'!P70-'Cross-border flows'!$Q70)/'Cross-border flows'!$I70</f>
        <v>0.99276613755977994</v>
      </c>
      <c r="J72" s="94" t="s">
        <v>288</v>
      </c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5">
        <v>1</v>
      </c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5">
        <v>697</v>
      </c>
      <c r="BW72" s="95">
        <v>288957</v>
      </c>
      <c r="BX72" s="92"/>
      <c r="BY72" s="92"/>
      <c r="BZ72" s="95">
        <v>24249</v>
      </c>
      <c r="CA72" s="92"/>
      <c r="CB72" s="92"/>
      <c r="CC72" s="92"/>
      <c r="CD72" s="95">
        <v>38</v>
      </c>
      <c r="CE72" s="95">
        <v>1</v>
      </c>
      <c r="CF72" s="92"/>
      <c r="CG72" s="95">
        <v>4</v>
      </c>
      <c r="CH72" s="95">
        <v>2</v>
      </c>
      <c r="CI72" s="92"/>
      <c r="CJ72" s="95">
        <v>617</v>
      </c>
      <c r="CK72" s="95">
        <v>8103</v>
      </c>
      <c r="CL72" s="95">
        <v>1</v>
      </c>
      <c r="CM72" s="95">
        <v>5463</v>
      </c>
      <c r="CN72" s="92"/>
      <c r="CO72" s="92"/>
      <c r="CP72" s="95">
        <v>135</v>
      </c>
      <c r="CQ72" s="92"/>
      <c r="CR72" s="92"/>
      <c r="CS72" s="92"/>
      <c r="CT72" s="92"/>
      <c r="CU72" s="95">
        <v>3</v>
      </c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5">
        <v>126</v>
      </c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5">
        <v>1</v>
      </c>
      <c r="EH72" s="92"/>
      <c r="EI72" s="92"/>
      <c r="EJ72" s="92"/>
      <c r="EK72" s="95">
        <v>1</v>
      </c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5">
        <v>1</v>
      </c>
      <c r="FC72" s="92"/>
      <c r="FD72" s="95">
        <v>3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5">
        <v>4473</v>
      </c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5">
        <v>12</v>
      </c>
    </row>
    <row r="73" spans="1:220" x14ac:dyDescent="0.2">
      <c r="A73" s="61" t="s">
        <v>286</v>
      </c>
      <c r="B73" s="61" t="s">
        <v>285</v>
      </c>
      <c r="C73" s="91">
        <f>('Cross-border flows'!K71-'Cross-border flows'!$Q71)/'Cross-border flows'!$I71</f>
        <v>0.98392650044085384</v>
      </c>
      <c r="D73" s="91">
        <f>('Cross-border flows'!L71-'Cross-border flows'!$Q71)/'Cross-border flows'!$I71</f>
        <v>0.98914826016526902</v>
      </c>
      <c r="E73" s="91">
        <f>('Cross-border flows'!M71-'Cross-border flows'!$Q71)/'Cross-border flows'!$I71</f>
        <v>0.99452548750230685</v>
      </c>
      <c r="F73" s="91">
        <f>('Cross-border flows'!N71-'Cross-border flows'!$Q71)/'Cross-border flows'!$I71</f>
        <v>1.0001879882712379</v>
      </c>
      <c r="G73" s="91">
        <f>('Cross-border flows'!O71-'Cross-border flows'!$Q71)/'Cross-border flows'!$I71</f>
        <v>1.0058388525497755</v>
      </c>
      <c r="H73" s="91">
        <f>('Cross-border flows'!P71-'Cross-border flows'!$Q71)/'Cross-border flows'!$I71</f>
        <v>1.0113420820603252</v>
      </c>
      <c r="J73" s="94" t="s">
        <v>286</v>
      </c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5">
        <v>1</v>
      </c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5">
        <v>1</v>
      </c>
      <c r="BV73" s="92"/>
      <c r="BW73" s="92"/>
      <c r="BX73" s="95">
        <v>85734</v>
      </c>
      <c r="BY73" s="92"/>
      <c r="BZ73" s="92"/>
      <c r="CA73" s="92"/>
      <c r="CB73" s="95">
        <v>5</v>
      </c>
      <c r="CC73" s="92"/>
      <c r="CD73" s="92"/>
      <c r="CE73" s="95">
        <v>1</v>
      </c>
      <c r="CF73" s="95">
        <v>14</v>
      </c>
      <c r="CG73" s="95">
        <v>131</v>
      </c>
      <c r="CH73" s="95">
        <v>85</v>
      </c>
      <c r="CI73" s="95">
        <v>3678</v>
      </c>
      <c r="CJ73" s="95">
        <v>4</v>
      </c>
      <c r="CK73" s="92"/>
      <c r="CL73" s="95">
        <v>7776</v>
      </c>
      <c r="CM73" s="95">
        <v>107</v>
      </c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5">
        <v>1</v>
      </c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  <c r="GU73" s="92"/>
      <c r="GV73" s="92"/>
      <c r="GW73" s="92"/>
      <c r="GX73" s="92"/>
      <c r="GY73" s="92"/>
      <c r="GZ73" s="92"/>
      <c r="HA73" s="92"/>
      <c r="HB73" s="92"/>
      <c r="HC73" s="92"/>
      <c r="HD73" s="92"/>
      <c r="HE73" s="92"/>
      <c r="HF73" s="92"/>
      <c r="HG73" s="92"/>
      <c r="HH73" s="92"/>
      <c r="HI73" s="92"/>
      <c r="HJ73" s="92"/>
      <c r="HK73" s="92"/>
      <c r="HL73" s="92"/>
    </row>
    <row r="74" spans="1:220" x14ac:dyDescent="0.2">
      <c r="A74" s="61" t="s">
        <v>284</v>
      </c>
      <c r="B74" s="61" t="s">
        <v>283</v>
      </c>
      <c r="C74" s="91">
        <f>('Cross-border flows'!K72-'Cross-border flows'!$Q72)/'Cross-border flows'!$I72</f>
        <v>0.98126333856414272</v>
      </c>
      <c r="D74" s="91">
        <f>('Cross-border flows'!L72-'Cross-border flows'!$Q72)/'Cross-border flows'!$I72</f>
        <v>0.98508299154748735</v>
      </c>
      <c r="E74" s="91">
        <f>('Cross-border flows'!M72-'Cross-border flows'!$Q72)/'Cross-border flows'!$I72</f>
        <v>0.98921200827418954</v>
      </c>
      <c r="F74" s="91">
        <f>('Cross-border flows'!N72-'Cross-border flows'!$Q72)/'Cross-border flows'!$I72</f>
        <v>0.99337947145047967</v>
      </c>
      <c r="G74" s="91">
        <f>('Cross-border flows'!O72-'Cross-border flows'!$Q72)/'Cross-border flows'!$I72</f>
        <v>0.9975359766753451</v>
      </c>
      <c r="H74" s="91">
        <f>('Cross-border flows'!P72-'Cross-border flows'!$Q72)/'Cross-border flows'!$I72</f>
        <v>1.0019462801811763</v>
      </c>
      <c r="J74" s="94" t="s">
        <v>284</v>
      </c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5">
        <v>170</v>
      </c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5">
        <v>2</v>
      </c>
      <c r="BQ74" s="92"/>
      <c r="BR74" s="95">
        <v>19</v>
      </c>
      <c r="BS74" s="92"/>
      <c r="BT74" s="92"/>
      <c r="BU74" s="92"/>
      <c r="BV74" s="92"/>
      <c r="BW74" s="92"/>
      <c r="BX74" s="95">
        <v>8</v>
      </c>
      <c r="BY74" s="95">
        <v>84989</v>
      </c>
      <c r="BZ74" s="92"/>
      <c r="CA74" s="92"/>
      <c r="CB74" s="95">
        <v>3205</v>
      </c>
      <c r="CC74" s="92"/>
      <c r="CD74" s="92"/>
      <c r="CE74" s="95">
        <v>2</v>
      </c>
      <c r="CF74" s="95">
        <v>17671</v>
      </c>
      <c r="CG74" s="95">
        <v>10</v>
      </c>
      <c r="CH74" s="95">
        <v>6</v>
      </c>
      <c r="CI74" s="95">
        <v>6</v>
      </c>
      <c r="CJ74" s="92"/>
      <c r="CK74" s="92"/>
      <c r="CL74" s="95">
        <v>6068</v>
      </c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</row>
    <row r="75" spans="1:220" x14ac:dyDescent="0.2">
      <c r="A75" s="61" t="s">
        <v>282</v>
      </c>
      <c r="B75" s="61" t="s">
        <v>281</v>
      </c>
      <c r="C75" s="91">
        <f>('Cross-border flows'!K73-'Cross-border flows'!$Q73)/'Cross-border flows'!$I73</f>
        <v>0.90089366060806531</v>
      </c>
      <c r="D75" s="91">
        <f>('Cross-border flows'!L73-'Cross-border flows'!$Q73)/'Cross-border flows'!$I73</f>
        <v>0.90674360485897354</v>
      </c>
      <c r="E75" s="91">
        <f>('Cross-border flows'!M73-'Cross-border flows'!$Q73)/'Cross-border flows'!$I73</f>
        <v>0.91209796635849061</v>
      </c>
      <c r="F75" s="91">
        <f>('Cross-border flows'!N73-'Cross-border flows'!$Q73)/'Cross-border flows'!$I73</f>
        <v>0.91731029571025402</v>
      </c>
      <c r="G75" s="91">
        <f>('Cross-border flows'!O73-'Cross-border flows'!$Q73)/'Cross-border flows'!$I73</f>
        <v>0.92210032969319322</v>
      </c>
      <c r="H75" s="91">
        <f>('Cross-border flows'!P73-'Cross-border flows'!$Q73)/'Cross-border flows'!$I73</f>
        <v>0.92663232807140161</v>
      </c>
      <c r="J75" s="94" t="s">
        <v>282</v>
      </c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5">
        <v>1</v>
      </c>
      <c r="BV75" s="92"/>
      <c r="BW75" s="95">
        <v>8221</v>
      </c>
      <c r="BX75" s="92"/>
      <c r="BY75" s="92"/>
      <c r="BZ75" s="95">
        <v>356708</v>
      </c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5">
        <v>9931</v>
      </c>
      <c r="CN75" s="92"/>
      <c r="CO75" s="92"/>
      <c r="CP75" s="95">
        <v>1</v>
      </c>
      <c r="CQ75" s="92"/>
      <c r="CR75" s="92"/>
      <c r="CS75" s="92"/>
      <c r="CT75" s="92"/>
      <c r="CU75" s="95">
        <v>3</v>
      </c>
      <c r="CV75" s="92"/>
      <c r="CW75" s="92"/>
      <c r="CX75" s="92"/>
      <c r="CY75" s="92"/>
      <c r="CZ75" s="92"/>
      <c r="DA75" s="92"/>
      <c r="DB75" s="92"/>
      <c r="DC75" s="92"/>
      <c r="DD75" s="95">
        <v>1</v>
      </c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5">
        <v>1</v>
      </c>
      <c r="EC75" s="92"/>
      <c r="ED75" s="92"/>
      <c r="EE75" s="92"/>
      <c r="EF75" s="92"/>
      <c r="EG75" s="92"/>
      <c r="EH75" s="92"/>
      <c r="EI75" s="95">
        <v>1</v>
      </c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  <c r="GH75" s="92"/>
      <c r="GI75" s="92"/>
      <c r="GJ75" s="92"/>
      <c r="GK75" s="92"/>
      <c r="GL75" s="92"/>
      <c r="GM75" s="92"/>
      <c r="GN75" s="92"/>
      <c r="GO75" s="92"/>
      <c r="GP75" s="92"/>
      <c r="GQ75" s="92"/>
      <c r="GR75" s="92"/>
      <c r="GS75" s="92"/>
      <c r="GT75" s="92"/>
      <c r="GU75" s="92"/>
      <c r="GV75" s="92"/>
      <c r="GW75" s="92"/>
      <c r="GX75" s="95">
        <v>1</v>
      </c>
      <c r="GY75" s="92"/>
      <c r="GZ75" s="92"/>
      <c r="HA75" s="92"/>
      <c r="HB75" s="92"/>
      <c r="HC75" s="92"/>
      <c r="HD75" s="92"/>
      <c r="HE75" s="92"/>
      <c r="HF75" s="92"/>
      <c r="HG75" s="92"/>
      <c r="HH75" s="92"/>
      <c r="HI75" s="92"/>
      <c r="HJ75" s="92"/>
      <c r="HK75" s="92"/>
      <c r="HL75" s="95">
        <v>25</v>
      </c>
    </row>
    <row r="76" spans="1:220" x14ac:dyDescent="0.2">
      <c r="A76" s="61" t="s">
        <v>280</v>
      </c>
      <c r="B76" s="61" t="s">
        <v>279</v>
      </c>
      <c r="C76" s="91">
        <f>('Cross-border flows'!K74-'Cross-border flows'!$Q74)/'Cross-border flows'!$I74</f>
        <v>0.95594881942468912</v>
      </c>
      <c r="D76" s="91">
        <f>('Cross-border flows'!L74-'Cross-border flows'!$Q74)/'Cross-border flows'!$I74</f>
        <v>0.9614298850382369</v>
      </c>
      <c r="E76" s="91">
        <f>('Cross-border flows'!M74-'Cross-border flows'!$Q74)/'Cross-border flows'!$I74</f>
        <v>0.96677180006358876</v>
      </c>
      <c r="F76" s="91">
        <f>('Cross-border flows'!N74-'Cross-border flows'!$Q74)/'Cross-border flows'!$I74</f>
        <v>0.97222968506835783</v>
      </c>
      <c r="G76" s="91">
        <f>('Cross-border flows'!O74-'Cross-border flows'!$Q74)/'Cross-border flows'!$I74</f>
        <v>0.97738228969694951</v>
      </c>
      <c r="H76" s="91">
        <f>('Cross-border flows'!P74-'Cross-border flows'!$Q74)/'Cross-border flows'!$I74</f>
        <v>0.98251689703642975</v>
      </c>
      <c r="J76" s="94" t="s">
        <v>280</v>
      </c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5">
        <v>7</v>
      </c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5">
        <v>16</v>
      </c>
      <c r="BN76" s="92"/>
      <c r="BO76" s="95">
        <v>2778</v>
      </c>
      <c r="BP76" s="92"/>
      <c r="BQ76" s="92"/>
      <c r="BR76" s="92"/>
      <c r="BS76" s="92"/>
      <c r="BT76" s="92"/>
      <c r="BU76" s="95">
        <v>3844</v>
      </c>
      <c r="BV76" s="92"/>
      <c r="BW76" s="95">
        <v>1</v>
      </c>
      <c r="BX76" s="92"/>
      <c r="BY76" s="92"/>
      <c r="BZ76" s="95">
        <v>1</v>
      </c>
      <c r="CA76" s="95">
        <v>228956</v>
      </c>
      <c r="CB76" s="92"/>
      <c r="CC76" s="92"/>
      <c r="CD76" s="92"/>
      <c r="CE76" s="95">
        <v>2349</v>
      </c>
      <c r="CF76" s="92"/>
      <c r="CG76" s="95">
        <v>1</v>
      </c>
      <c r="CH76" s="92"/>
      <c r="CI76" s="92"/>
      <c r="CJ76" s="92"/>
      <c r="CK76" s="95">
        <v>1080</v>
      </c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5">
        <v>1</v>
      </c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5">
        <v>1</v>
      </c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5">
        <v>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</row>
    <row r="77" spans="1:220" x14ac:dyDescent="0.2">
      <c r="A77" s="61" t="s">
        <v>278</v>
      </c>
      <c r="B77" s="61" t="s">
        <v>277</v>
      </c>
      <c r="C77" s="91">
        <f>('Cross-border flows'!K75-'Cross-border flows'!$Q75)/'Cross-border flows'!$I75</f>
        <v>0.96753594806922127</v>
      </c>
      <c r="D77" s="91">
        <f>('Cross-border flows'!L75-'Cross-border flows'!$Q75)/'Cross-border flows'!$I75</f>
        <v>0.97218020933106364</v>
      </c>
      <c r="E77" s="91">
        <f>('Cross-border flows'!M75-'Cross-border flows'!$Q75)/'Cross-border flows'!$I75</f>
        <v>0.97678855974471335</v>
      </c>
      <c r="F77" s="91">
        <f>('Cross-border flows'!N75-'Cross-border flows'!$Q75)/'Cross-border flows'!$I75</f>
        <v>0.98143850837969415</v>
      </c>
      <c r="G77" s="91">
        <f>('Cross-border flows'!O75-'Cross-border flows'!$Q75)/'Cross-border flows'!$I75</f>
        <v>0.98613254160070274</v>
      </c>
      <c r="H77" s="91">
        <f>('Cross-border flows'!P75-'Cross-border flows'!$Q75)/'Cross-border flows'!$I75</f>
        <v>0.99090927002119122</v>
      </c>
      <c r="J77" s="94" t="s">
        <v>278</v>
      </c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5">
        <v>13</v>
      </c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5">
        <v>1</v>
      </c>
      <c r="BQ77" s="92"/>
      <c r="BR77" s="95">
        <v>1</v>
      </c>
      <c r="BS77" s="92"/>
      <c r="BT77" s="92"/>
      <c r="BU77" s="92"/>
      <c r="BV77" s="92"/>
      <c r="BW77" s="92"/>
      <c r="BX77" s="95">
        <v>5</v>
      </c>
      <c r="BY77" s="95">
        <v>4209</v>
      </c>
      <c r="BZ77" s="92"/>
      <c r="CA77" s="92"/>
      <c r="CB77" s="95">
        <v>183811</v>
      </c>
      <c r="CC77" s="92"/>
      <c r="CD77" s="92"/>
      <c r="CE77" s="95">
        <v>8731</v>
      </c>
      <c r="CF77" s="95">
        <v>15</v>
      </c>
      <c r="CG77" s="95">
        <v>101</v>
      </c>
      <c r="CH77" s="95">
        <v>315</v>
      </c>
      <c r="CI77" s="95">
        <v>1523</v>
      </c>
      <c r="CJ77" s="95">
        <v>3</v>
      </c>
      <c r="CK77" s="92"/>
      <c r="CL77" s="95">
        <v>2767</v>
      </c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5">
        <v>4</v>
      </c>
    </row>
    <row r="78" spans="1:220" x14ac:dyDescent="0.2">
      <c r="A78" s="61" t="s">
        <v>276</v>
      </c>
      <c r="B78" s="61" t="s">
        <v>275</v>
      </c>
      <c r="C78" s="91">
        <f>('Cross-border flows'!K76-'Cross-border flows'!$Q76)/'Cross-border flows'!$I76</f>
        <v>0.93780533967713586</v>
      </c>
      <c r="D78" s="91">
        <f>('Cross-border flows'!L76-'Cross-border flows'!$Q76)/'Cross-border flows'!$I76</f>
        <v>0.95079244394524998</v>
      </c>
      <c r="E78" s="91">
        <f>('Cross-border flows'!M76-'Cross-border flows'!$Q76)/'Cross-border flows'!$I76</f>
        <v>0.96353402003599786</v>
      </c>
      <c r="F78" s="91">
        <f>('Cross-border flows'!N76-'Cross-border flows'!$Q76)/'Cross-border flows'!$I76</f>
        <v>0.97612620515968807</v>
      </c>
      <c r="G78" s="91">
        <f>('Cross-border flows'!O76-'Cross-border flows'!$Q76)/'Cross-border flows'!$I76</f>
        <v>0.98850161850678797</v>
      </c>
      <c r="H78" s="91">
        <f>('Cross-border flows'!P76-'Cross-border flows'!$Q76)/'Cross-border flows'!$I76</f>
        <v>1.0006945870714794</v>
      </c>
      <c r="J78" s="94" t="s">
        <v>276</v>
      </c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5">
        <v>272679</v>
      </c>
      <c r="CD78" s="95">
        <v>3820</v>
      </c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5">
        <v>8204</v>
      </c>
      <c r="DJ78" s="92"/>
      <c r="DK78" s="92"/>
      <c r="DL78" s="92"/>
      <c r="DM78" s="92"/>
      <c r="DN78" s="95">
        <v>9</v>
      </c>
      <c r="DO78" s="95">
        <v>20</v>
      </c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5">
        <v>1</v>
      </c>
      <c r="EH78" s="92"/>
      <c r="EI78" s="92"/>
      <c r="EJ78" s="92"/>
      <c r="EK78" s="95">
        <v>2</v>
      </c>
      <c r="EL78" s="92"/>
      <c r="EM78" s="95">
        <v>1</v>
      </c>
      <c r="EN78" s="92"/>
      <c r="EO78" s="92"/>
      <c r="EP78" s="92"/>
      <c r="EQ78" s="92"/>
      <c r="ER78" s="95">
        <v>1</v>
      </c>
      <c r="ES78" s="95">
        <v>1</v>
      </c>
      <c r="ET78" s="95">
        <v>2</v>
      </c>
      <c r="EU78" s="92"/>
      <c r="EV78" s="92"/>
      <c r="EW78" s="92"/>
      <c r="EX78" s="92"/>
      <c r="EY78" s="92"/>
      <c r="EZ78" s="92"/>
      <c r="FA78" s="92"/>
      <c r="FB78" s="92"/>
      <c r="FC78" s="92"/>
      <c r="FD78" s="95">
        <v>4</v>
      </c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5">
        <v>1</v>
      </c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5">
        <v>1939</v>
      </c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</row>
    <row r="79" spans="1:220" x14ac:dyDescent="0.2">
      <c r="A79" s="61" t="s">
        <v>274</v>
      </c>
      <c r="B79" s="61" t="s">
        <v>273</v>
      </c>
      <c r="C79" s="91">
        <f>('Cross-border flows'!K77-'Cross-border flows'!$Q77)/'Cross-border flows'!$I77</f>
        <v>0.93588598665676093</v>
      </c>
      <c r="D79" s="91">
        <f>('Cross-border flows'!L77-'Cross-border flows'!$Q77)/'Cross-border flows'!$I77</f>
        <v>0.94342817821388913</v>
      </c>
      <c r="E79" s="91">
        <f>('Cross-border flows'!M77-'Cross-border flows'!$Q77)/'Cross-border flows'!$I77</f>
        <v>0.95085014086164654</v>
      </c>
      <c r="F79" s="91">
        <f>('Cross-border flows'!N77-'Cross-border flows'!$Q77)/'Cross-border flows'!$I77</f>
        <v>0.95835580548588084</v>
      </c>
      <c r="G79" s="91">
        <f>('Cross-border flows'!O77-'Cross-border flows'!$Q77)/'Cross-border flows'!$I77</f>
        <v>0.96572615318979904</v>
      </c>
      <c r="H79" s="91">
        <f>('Cross-border flows'!P77-'Cross-border flows'!$Q77)/'Cross-border flows'!$I77</f>
        <v>0.97302234661527476</v>
      </c>
      <c r="J79" s="94" t="s">
        <v>274</v>
      </c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5">
        <v>1</v>
      </c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5">
        <v>2894</v>
      </c>
      <c r="BW79" s="95">
        <v>4642</v>
      </c>
      <c r="BX79" s="92"/>
      <c r="BY79" s="92"/>
      <c r="BZ79" s="95">
        <v>4</v>
      </c>
      <c r="CA79" s="92"/>
      <c r="CB79" s="92"/>
      <c r="CC79" s="95">
        <v>9128</v>
      </c>
      <c r="CD79" s="95">
        <v>651175</v>
      </c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5">
        <v>1556</v>
      </c>
      <c r="CQ79" s="92"/>
      <c r="CR79" s="92"/>
      <c r="CS79" s="92"/>
      <c r="CT79" s="92"/>
      <c r="CU79" s="95">
        <v>1</v>
      </c>
      <c r="CV79" s="92"/>
      <c r="CW79" s="92"/>
      <c r="CX79" s="92"/>
      <c r="CY79" s="92"/>
      <c r="CZ79" s="92"/>
      <c r="DA79" s="95">
        <v>156</v>
      </c>
      <c r="DB79" s="95">
        <v>1</v>
      </c>
      <c r="DC79" s="92"/>
      <c r="DD79" s="95">
        <v>1</v>
      </c>
      <c r="DE79" s="92"/>
      <c r="DF79" s="92"/>
      <c r="DG79" s="92"/>
      <c r="DH79" s="92"/>
      <c r="DI79" s="95">
        <v>424</v>
      </c>
      <c r="DJ79" s="95">
        <v>992</v>
      </c>
      <c r="DK79" s="92"/>
      <c r="DL79" s="92"/>
      <c r="DM79" s="92"/>
      <c r="DN79" s="95">
        <v>1</v>
      </c>
      <c r="DO79" s="95">
        <v>1</v>
      </c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5">
        <v>2</v>
      </c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5">
        <v>1</v>
      </c>
      <c r="ES79" s="92"/>
      <c r="ET79" s="92"/>
      <c r="EU79" s="92"/>
      <c r="EV79" s="92"/>
      <c r="EW79" s="92"/>
      <c r="EX79" s="95">
        <v>2</v>
      </c>
      <c r="EY79" s="92"/>
      <c r="EZ79" s="92"/>
      <c r="FA79" s="95">
        <v>1</v>
      </c>
      <c r="FB79" s="92"/>
      <c r="FC79" s="95">
        <v>1</v>
      </c>
      <c r="FD79" s="95">
        <v>3</v>
      </c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5">
        <v>8448</v>
      </c>
      <c r="GD79" s="92"/>
      <c r="GE79" s="92"/>
      <c r="GF79" s="92"/>
      <c r="GG79" s="92"/>
      <c r="GH79" s="92"/>
      <c r="GI79" s="95">
        <v>304</v>
      </c>
      <c r="GJ79" s="92"/>
      <c r="GK79" s="92"/>
      <c r="GL79" s="92"/>
      <c r="GM79" s="92"/>
      <c r="GN79" s="92"/>
      <c r="GO79" s="92"/>
      <c r="GP79" s="95">
        <v>1</v>
      </c>
      <c r="GQ79" s="92"/>
      <c r="GR79" s="92"/>
      <c r="GS79" s="95">
        <v>2</v>
      </c>
      <c r="GT79" s="92"/>
      <c r="GU79" s="92"/>
      <c r="GV79" s="92"/>
      <c r="GW79" s="92"/>
      <c r="GX79" s="95">
        <v>1</v>
      </c>
      <c r="GY79" s="92"/>
      <c r="GZ79" s="92"/>
      <c r="HA79" s="95">
        <v>2</v>
      </c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</row>
    <row r="80" spans="1:220" x14ac:dyDescent="0.2">
      <c r="A80" s="61" t="s">
        <v>272</v>
      </c>
      <c r="B80" s="61" t="s">
        <v>271</v>
      </c>
      <c r="C80" s="91">
        <f>('Cross-border flows'!K78-'Cross-border flows'!$Q78)/'Cross-border flows'!$I78</f>
        <v>0.96073833109127227</v>
      </c>
      <c r="D80" s="91">
        <f>('Cross-border flows'!L78-'Cross-border flows'!$Q78)/'Cross-border flows'!$I78</f>
        <v>0.96648276058864291</v>
      </c>
      <c r="E80" s="91">
        <f>('Cross-border flows'!M78-'Cross-border flows'!$Q78)/'Cross-border flows'!$I78</f>
        <v>0.97217740002445885</v>
      </c>
      <c r="F80" s="91">
        <f>('Cross-border flows'!N78-'Cross-border flows'!$Q78)/'Cross-border flows'!$I78</f>
        <v>0.97787890424361013</v>
      </c>
      <c r="G80" s="91">
        <f>('Cross-border flows'!O78-'Cross-border flows'!$Q78)/'Cross-border flows'!$I78</f>
        <v>0.98359757857404906</v>
      </c>
      <c r="H80" s="91">
        <f>('Cross-border flows'!P78-'Cross-border flows'!$Q78)/'Cross-border flows'!$I78</f>
        <v>0.9894513880396234</v>
      </c>
      <c r="J80" s="94" t="s">
        <v>272</v>
      </c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5">
        <v>880</v>
      </c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5">
        <v>2</v>
      </c>
      <c r="BV80" s="92"/>
      <c r="BW80" s="92"/>
      <c r="BX80" s="92"/>
      <c r="BY80" s="95">
        <v>6</v>
      </c>
      <c r="BZ80" s="92"/>
      <c r="CA80" s="95">
        <v>707</v>
      </c>
      <c r="CB80" s="95">
        <v>831</v>
      </c>
      <c r="CC80" s="92"/>
      <c r="CD80" s="92"/>
      <c r="CE80" s="95">
        <v>118052</v>
      </c>
      <c r="CF80" s="92"/>
      <c r="CG80" s="95">
        <v>69</v>
      </c>
      <c r="CH80" s="95">
        <v>937</v>
      </c>
      <c r="CI80" s="95">
        <v>4</v>
      </c>
      <c r="CJ80" s="95">
        <v>804</v>
      </c>
      <c r="CK80" s="95">
        <v>363</v>
      </c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</row>
    <row r="81" spans="1:220" x14ac:dyDescent="0.2">
      <c r="A81" s="61" t="s">
        <v>270</v>
      </c>
      <c r="B81" s="61" t="s">
        <v>269</v>
      </c>
      <c r="C81" s="91">
        <f>('Cross-border flows'!K79-'Cross-border flows'!$Q79)/'Cross-border flows'!$I79</f>
        <v>0.98189296056988418</v>
      </c>
      <c r="D81" s="91">
        <f>('Cross-border flows'!L79-'Cross-border flows'!$Q79)/'Cross-border flows'!$I79</f>
        <v>0.98528312004438801</v>
      </c>
      <c r="E81" s="91">
        <f>('Cross-border flows'!M79-'Cross-border flows'!$Q79)/'Cross-border flows'!$I79</f>
        <v>0.98877688246138429</v>
      </c>
      <c r="F81" s="91">
        <f>('Cross-border flows'!N79-'Cross-border flows'!$Q79)/'Cross-border flows'!$I79</f>
        <v>0.99239164503946597</v>
      </c>
      <c r="G81" s="91">
        <f>('Cross-border flows'!O79-'Cross-border flows'!$Q79)/'Cross-border flows'!$I79</f>
        <v>0.99624019616616843</v>
      </c>
      <c r="H81" s="91">
        <f>('Cross-border flows'!P79-'Cross-border flows'!$Q79)/'Cross-border flows'!$I79</f>
        <v>1.0002744106960677</v>
      </c>
      <c r="J81" s="94" t="s">
        <v>270</v>
      </c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5">
        <v>1</v>
      </c>
      <c r="X81" s="92"/>
      <c r="Y81" s="92"/>
      <c r="Z81" s="92"/>
      <c r="AA81" s="95">
        <v>676</v>
      </c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5">
        <v>316</v>
      </c>
      <c r="AO81" s="92"/>
      <c r="AP81" s="95">
        <v>9</v>
      </c>
      <c r="AQ81" s="92"/>
      <c r="AR81" s="92"/>
      <c r="AS81" s="92"/>
      <c r="AT81" s="92"/>
      <c r="AU81" s="92"/>
      <c r="AV81" s="92"/>
      <c r="AW81" s="92"/>
      <c r="AX81" s="92"/>
      <c r="AY81" s="92"/>
      <c r="AZ81" s="95">
        <v>4</v>
      </c>
      <c r="BA81" s="92"/>
      <c r="BB81" s="92"/>
      <c r="BC81" s="92"/>
      <c r="BD81" s="92"/>
      <c r="BE81" s="95">
        <v>1</v>
      </c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5">
        <v>2</v>
      </c>
      <c r="BQ81" s="92"/>
      <c r="BR81" s="95">
        <v>3185</v>
      </c>
      <c r="BS81" s="92"/>
      <c r="BT81" s="92"/>
      <c r="BU81" s="92"/>
      <c r="BV81" s="92"/>
      <c r="BW81" s="92"/>
      <c r="BX81" s="95">
        <v>2</v>
      </c>
      <c r="BY81" s="95">
        <v>6690</v>
      </c>
      <c r="BZ81" s="92"/>
      <c r="CA81" s="92"/>
      <c r="CB81" s="95">
        <v>7</v>
      </c>
      <c r="CC81" s="92"/>
      <c r="CD81" s="92"/>
      <c r="CE81" s="95">
        <v>1</v>
      </c>
      <c r="CF81" s="95">
        <v>267057</v>
      </c>
      <c r="CG81" s="95">
        <v>5</v>
      </c>
      <c r="CH81" s="92"/>
      <c r="CI81" s="92"/>
      <c r="CJ81" s="92"/>
      <c r="CK81" s="92"/>
      <c r="CL81" s="95">
        <v>1396</v>
      </c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5">
        <v>1</v>
      </c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5">
        <v>1</v>
      </c>
      <c r="FC81" s="92"/>
      <c r="FD81" s="95">
        <v>1</v>
      </c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</row>
    <row r="82" spans="1:220" x14ac:dyDescent="0.2">
      <c r="A82" s="61" t="s">
        <v>268</v>
      </c>
      <c r="B82" s="61" t="s">
        <v>267</v>
      </c>
      <c r="C82" s="91">
        <f>('Cross-border flows'!K80-'Cross-border flows'!$Q80)/'Cross-border flows'!$I80</f>
        <v>0.93270130063129364</v>
      </c>
      <c r="D82" s="91">
        <f>('Cross-border flows'!L80-'Cross-border flows'!$Q80)/'Cross-border flows'!$I80</f>
        <v>0.93790276176096443</v>
      </c>
      <c r="E82" s="91">
        <f>('Cross-border flows'!M80-'Cross-border flows'!$Q80)/'Cross-border flows'!$I80</f>
        <v>0.94246880089879081</v>
      </c>
      <c r="F82" s="91">
        <f>('Cross-border flows'!N80-'Cross-border flows'!$Q80)/'Cross-border flows'!$I80</f>
        <v>0.94700028830264049</v>
      </c>
      <c r="G82" s="91">
        <f>('Cross-border flows'!O80-'Cross-border flows'!$Q80)/'Cross-border flows'!$I80</f>
        <v>0.95076317572788993</v>
      </c>
      <c r="H82" s="91">
        <f>('Cross-border flows'!P80-'Cross-border flows'!$Q80)/'Cross-border flows'!$I80</f>
        <v>0.95413278862958162</v>
      </c>
      <c r="J82" s="94" t="s">
        <v>268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5">
        <v>2</v>
      </c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5">
        <v>52</v>
      </c>
      <c r="BY82" s="92"/>
      <c r="BZ82" s="95">
        <v>5</v>
      </c>
      <c r="CA82" s="92"/>
      <c r="CB82" s="95">
        <v>38</v>
      </c>
      <c r="CC82" s="92"/>
      <c r="CD82" s="92"/>
      <c r="CE82" s="95">
        <v>12</v>
      </c>
      <c r="CF82" s="92"/>
      <c r="CG82" s="95">
        <v>318684</v>
      </c>
      <c r="CH82" s="95">
        <v>7122</v>
      </c>
      <c r="CI82" s="95">
        <v>5403</v>
      </c>
      <c r="CJ82" s="95">
        <v>5070</v>
      </c>
      <c r="CK82" s="95">
        <v>3</v>
      </c>
      <c r="CL82" s="95">
        <v>14</v>
      </c>
      <c r="CM82" s="95">
        <v>4</v>
      </c>
      <c r="CN82" s="92"/>
      <c r="CO82" s="92"/>
      <c r="CP82" s="92"/>
      <c r="CQ82" s="92"/>
      <c r="CR82" s="92"/>
      <c r="CS82" s="92"/>
      <c r="CT82" s="92"/>
      <c r="CU82" s="92"/>
      <c r="CV82" s="95">
        <v>1</v>
      </c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5">
        <v>2</v>
      </c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5">
        <v>1</v>
      </c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5">
        <v>1</v>
      </c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5">
        <v>38</v>
      </c>
    </row>
    <row r="83" spans="1:220" x14ac:dyDescent="0.2">
      <c r="A83" s="61" t="s">
        <v>266</v>
      </c>
      <c r="B83" s="61" t="s">
        <v>265</v>
      </c>
      <c r="C83" s="91">
        <f>('Cross-border flows'!K81-'Cross-border flows'!$Q81)/'Cross-border flows'!$I81</f>
        <v>0.97740026429632754</v>
      </c>
      <c r="D83" s="91">
        <f>('Cross-border flows'!L81-'Cross-border flows'!$Q81)/'Cross-border flows'!$I81</f>
        <v>0.98325791902802073</v>
      </c>
      <c r="E83" s="91">
        <f>('Cross-border flows'!M81-'Cross-border flows'!$Q81)/'Cross-border flows'!$I81</f>
        <v>0.98914450171595369</v>
      </c>
      <c r="F83" s="91">
        <f>('Cross-border flows'!N81-'Cross-border flows'!$Q81)/'Cross-border flows'!$I81</f>
        <v>0.99505036094199939</v>
      </c>
      <c r="G83" s="91">
        <f>('Cross-border flows'!O81-'Cross-border flows'!$Q81)/'Cross-border flows'!$I81</f>
        <v>1.0010622148295223</v>
      </c>
      <c r="H83" s="91">
        <f>('Cross-border flows'!P81-'Cross-border flows'!$Q81)/'Cross-border flows'!$I81</f>
        <v>1.0070275933255315</v>
      </c>
      <c r="J83" s="94" t="s">
        <v>266</v>
      </c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5">
        <v>2</v>
      </c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5">
        <v>2</v>
      </c>
      <c r="BX83" s="95">
        <v>3</v>
      </c>
      <c r="BY83" s="95">
        <v>3</v>
      </c>
      <c r="BZ83" s="92"/>
      <c r="CA83" s="92"/>
      <c r="CB83" s="95">
        <v>754</v>
      </c>
      <c r="CC83" s="92"/>
      <c r="CD83" s="92"/>
      <c r="CE83" s="95">
        <v>562</v>
      </c>
      <c r="CF83" s="95">
        <v>1</v>
      </c>
      <c r="CG83" s="95">
        <v>19364</v>
      </c>
      <c r="CH83" s="95">
        <v>130675</v>
      </c>
      <c r="CI83" s="95">
        <v>76</v>
      </c>
      <c r="CJ83" s="95">
        <v>651</v>
      </c>
      <c r="CK83" s="95">
        <v>2</v>
      </c>
      <c r="CL83" s="95">
        <v>4</v>
      </c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5">
        <v>1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5">
        <v>2</v>
      </c>
    </row>
    <row r="84" spans="1:220" x14ac:dyDescent="0.2">
      <c r="A84" s="61" t="s">
        <v>264</v>
      </c>
      <c r="B84" s="61" t="s">
        <v>263</v>
      </c>
      <c r="C84" s="91">
        <f>('Cross-border flows'!K82-'Cross-border flows'!$Q82)/'Cross-border flows'!$I82</f>
        <v>0.96265154967115163</v>
      </c>
      <c r="D84" s="91">
        <f>('Cross-border flows'!L82-'Cross-border flows'!$Q82)/'Cross-border flows'!$I82</f>
        <v>0.96948599062889573</v>
      </c>
      <c r="E84" s="91">
        <f>('Cross-border flows'!M82-'Cross-border flows'!$Q82)/'Cross-border flows'!$I82</f>
        <v>0.97605933886429097</v>
      </c>
      <c r="F84" s="91">
        <f>('Cross-border flows'!N82-'Cross-border flows'!$Q82)/'Cross-border flows'!$I82</f>
        <v>0.9825915660061042</v>
      </c>
      <c r="G84" s="91">
        <f>('Cross-border flows'!O82-'Cross-border flows'!$Q82)/'Cross-border flows'!$I82</f>
        <v>0.98912936422645403</v>
      </c>
      <c r="H84" s="91">
        <f>('Cross-border flows'!P82-'Cross-border flows'!$Q82)/'Cross-border flows'!$I82</f>
        <v>0.99565693160813307</v>
      </c>
      <c r="J84" s="94" t="s">
        <v>264</v>
      </c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5">
        <v>7603</v>
      </c>
      <c r="BY84" s="95">
        <v>1</v>
      </c>
      <c r="BZ84" s="92"/>
      <c r="CA84" s="92"/>
      <c r="CB84" s="95">
        <v>228</v>
      </c>
      <c r="CC84" s="92"/>
      <c r="CD84" s="92"/>
      <c r="CE84" s="95">
        <v>1</v>
      </c>
      <c r="CF84" s="92"/>
      <c r="CG84" s="95">
        <v>14487</v>
      </c>
      <c r="CH84" s="95">
        <v>10595</v>
      </c>
      <c r="CI84" s="95">
        <v>82851</v>
      </c>
      <c r="CJ84" s="95">
        <v>10</v>
      </c>
      <c r="CK84" s="92"/>
      <c r="CL84" s="95">
        <v>535</v>
      </c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5">
        <v>1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5">
        <v>3</v>
      </c>
    </row>
    <row r="85" spans="1:220" x14ac:dyDescent="0.2">
      <c r="A85" s="61" t="s">
        <v>262</v>
      </c>
      <c r="B85" s="61" t="s">
        <v>261</v>
      </c>
      <c r="C85" s="91">
        <f>('Cross-border flows'!K83-'Cross-border flows'!$Q83)/'Cross-border flows'!$I83</f>
        <v>0.99037297996682838</v>
      </c>
      <c r="D85" s="91">
        <f>('Cross-border flows'!L83-'Cross-border flows'!$Q83)/'Cross-border flows'!$I83</f>
        <v>0.99748076138208919</v>
      </c>
      <c r="E85" s="91">
        <f>('Cross-border flows'!M83-'Cross-border flows'!$Q83)/'Cross-border flows'!$I83</f>
        <v>1.0046040344219731</v>
      </c>
      <c r="F85" s="91">
        <f>('Cross-border flows'!N83-'Cross-border flows'!$Q83)/'Cross-border flows'!$I83</f>
        <v>1.0115712015561094</v>
      </c>
      <c r="G85" s="91">
        <f>('Cross-border flows'!O83-'Cross-border flows'!$Q83)/'Cross-border flows'!$I83</f>
        <v>1.0183963216075165</v>
      </c>
      <c r="H85" s="91">
        <f>('Cross-border flows'!P83-'Cross-border flows'!$Q83)/'Cross-border flows'!$I83</f>
        <v>1.02538869736625</v>
      </c>
      <c r="J85" s="94" t="s">
        <v>262</v>
      </c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5">
        <v>4</v>
      </c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5">
        <v>822</v>
      </c>
      <c r="BX85" s="95">
        <v>7</v>
      </c>
      <c r="BY85" s="92"/>
      <c r="BZ85" s="95">
        <v>2</v>
      </c>
      <c r="CA85" s="92"/>
      <c r="CB85" s="95">
        <v>4</v>
      </c>
      <c r="CC85" s="92"/>
      <c r="CD85" s="92"/>
      <c r="CE85" s="95">
        <v>21</v>
      </c>
      <c r="CF85" s="92"/>
      <c r="CG85" s="95">
        <v>2410</v>
      </c>
      <c r="CH85" s="95">
        <v>119</v>
      </c>
      <c r="CI85" s="95">
        <v>15</v>
      </c>
      <c r="CJ85" s="95">
        <v>110839</v>
      </c>
      <c r="CK85" s="95">
        <v>543</v>
      </c>
      <c r="CL85" s="92"/>
      <c r="CM85" s="95">
        <v>372</v>
      </c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5">
        <v>1</v>
      </c>
    </row>
    <row r="86" spans="1:220" x14ac:dyDescent="0.2">
      <c r="A86" s="61" t="s">
        <v>260</v>
      </c>
      <c r="B86" s="61" t="s">
        <v>259</v>
      </c>
      <c r="C86" s="91">
        <f>('Cross-border flows'!K84-'Cross-border flows'!$Q84)/'Cross-border flows'!$I84</f>
        <v>0.97661082496726315</v>
      </c>
      <c r="D86" s="91">
        <f>('Cross-border flows'!L84-'Cross-border flows'!$Q84)/'Cross-border flows'!$I84</f>
        <v>0.98451591603507793</v>
      </c>
      <c r="E86" s="91">
        <f>('Cross-border flows'!M84-'Cross-border flows'!$Q84)/'Cross-border flows'!$I84</f>
        <v>0.99242229276616012</v>
      </c>
      <c r="F86" s="91">
        <f>('Cross-border flows'!N84-'Cross-border flows'!$Q84)/'Cross-border flows'!$I84</f>
        <v>0.99971876512836788</v>
      </c>
      <c r="G86" s="91">
        <f>('Cross-border flows'!O84-'Cross-border flows'!$Q84)/'Cross-border flows'!$I84</f>
        <v>1.0075149002023729</v>
      </c>
      <c r="H86" s="91">
        <f>('Cross-border flows'!P84-'Cross-border flows'!$Q84)/'Cross-border flows'!$I84</f>
        <v>1.0153415578746874</v>
      </c>
      <c r="J86" s="94" t="s">
        <v>260</v>
      </c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5">
        <v>1940</v>
      </c>
      <c r="BV86" s="92"/>
      <c r="BW86" s="95">
        <v>360</v>
      </c>
      <c r="BX86" s="92"/>
      <c r="BY86" s="92"/>
      <c r="BZ86" s="92"/>
      <c r="CA86" s="95">
        <v>1544</v>
      </c>
      <c r="CB86" s="95">
        <v>1</v>
      </c>
      <c r="CC86" s="92"/>
      <c r="CD86" s="92"/>
      <c r="CE86" s="95">
        <v>801</v>
      </c>
      <c r="CF86" s="92"/>
      <c r="CG86" s="95">
        <v>3</v>
      </c>
      <c r="CH86" s="92"/>
      <c r="CI86" s="92"/>
      <c r="CJ86" s="92"/>
      <c r="CK86" s="95">
        <v>120328</v>
      </c>
      <c r="CL86" s="95">
        <v>1</v>
      </c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5">
        <v>1</v>
      </c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5">
        <v>1026</v>
      </c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</row>
    <row r="87" spans="1:220" x14ac:dyDescent="0.2">
      <c r="A87" s="61" t="s">
        <v>258</v>
      </c>
      <c r="B87" s="61" t="s">
        <v>257</v>
      </c>
      <c r="C87" s="91">
        <f>('Cross-border flows'!K85-'Cross-border flows'!$Q85)/'Cross-border flows'!$I85</f>
        <v>0.96650136234275197</v>
      </c>
      <c r="D87" s="91">
        <f>('Cross-border flows'!L85-'Cross-border flows'!$Q85)/'Cross-border flows'!$I85</f>
        <v>0.97348946228340771</v>
      </c>
      <c r="E87" s="91">
        <f>('Cross-border flows'!M85-'Cross-border flows'!$Q85)/'Cross-border flows'!$I85</f>
        <v>0.98033546518998382</v>
      </c>
      <c r="F87" s="91">
        <f>('Cross-border flows'!N85-'Cross-border flows'!$Q85)/'Cross-border flows'!$I85</f>
        <v>0.9871154215729685</v>
      </c>
      <c r="G87" s="91">
        <f>('Cross-border flows'!O85-'Cross-border flows'!$Q85)/'Cross-border flows'!$I85</f>
        <v>0.99379031312754573</v>
      </c>
      <c r="H87" s="91">
        <f>('Cross-border flows'!P85-'Cross-border flows'!$Q85)/'Cross-border flows'!$I85</f>
        <v>1.0005409097840647</v>
      </c>
      <c r="J87" s="94" t="s">
        <v>258</v>
      </c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5">
        <v>3</v>
      </c>
      <c r="BX87" s="95">
        <v>3938</v>
      </c>
      <c r="BY87" s="95">
        <v>5250</v>
      </c>
      <c r="BZ87" s="95">
        <v>1</v>
      </c>
      <c r="CA87" s="92"/>
      <c r="CB87" s="95">
        <v>361</v>
      </c>
      <c r="CC87" s="92"/>
      <c r="CD87" s="95">
        <v>1</v>
      </c>
      <c r="CE87" s="95">
        <v>1</v>
      </c>
      <c r="CF87" s="95">
        <v>1254</v>
      </c>
      <c r="CG87" s="95">
        <v>43</v>
      </c>
      <c r="CH87" s="95">
        <v>247</v>
      </c>
      <c r="CI87" s="95">
        <v>1089</v>
      </c>
      <c r="CJ87" s="95">
        <v>1</v>
      </c>
      <c r="CK87" s="92"/>
      <c r="CL87" s="95">
        <v>518971</v>
      </c>
      <c r="CM87" s="95">
        <v>1847</v>
      </c>
      <c r="CN87" s="95">
        <v>1</v>
      </c>
      <c r="CO87" s="95">
        <v>1</v>
      </c>
      <c r="CP87" s="92"/>
      <c r="CQ87" s="95">
        <v>1</v>
      </c>
      <c r="CR87" s="95">
        <v>11229</v>
      </c>
      <c r="CS87" s="92"/>
      <c r="CT87" s="95">
        <v>23</v>
      </c>
      <c r="CU87" s="95">
        <v>3</v>
      </c>
      <c r="CV87" s="92"/>
      <c r="CW87" s="92"/>
      <c r="CX87" s="92"/>
      <c r="CY87" s="92"/>
      <c r="CZ87" s="95">
        <v>14</v>
      </c>
      <c r="DA87" s="92"/>
      <c r="DB87" s="92"/>
      <c r="DC87" s="95">
        <v>1</v>
      </c>
      <c r="DD87" s="95">
        <v>2</v>
      </c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5">
        <v>1</v>
      </c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</row>
    <row r="88" spans="1:220" x14ac:dyDescent="0.2">
      <c r="A88" s="61" t="s">
        <v>256</v>
      </c>
      <c r="B88" s="61" t="s">
        <v>255</v>
      </c>
      <c r="C88" s="91">
        <f>('Cross-border flows'!K86-'Cross-border flows'!$Q86)/'Cross-border flows'!$I86</f>
        <v>0.97037303145367815</v>
      </c>
      <c r="D88" s="91">
        <f>('Cross-border flows'!L86-'Cross-border flows'!$Q86)/'Cross-border flows'!$I86</f>
        <v>0.97764468767969281</v>
      </c>
      <c r="E88" s="91">
        <f>('Cross-border flows'!M86-'Cross-border flows'!$Q86)/'Cross-border flows'!$I86</f>
        <v>0.98438742207507646</v>
      </c>
      <c r="F88" s="91">
        <f>('Cross-border flows'!N86-'Cross-border flows'!$Q86)/'Cross-border flows'!$I86</f>
        <v>0.99104840274488248</v>
      </c>
      <c r="G88" s="91">
        <f>('Cross-border flows'!O86-'Cross-border flows'!$Q86)/'Cross-border flows'!$I86</f>
        <v>0.99743498889229454</v>
      </c>
      <c r="H88" s="91">
        <f>('Cross-border flows'!P86-'Cross-border flows'!$Q86)/'Cross-border flows'!$I86</f>
        <v>1.0037591287100622</v>
      </c>
      <c r="J88" s="94" t="s">
        <v>256</v>
      </c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5">
        <v>1</v>
      </c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5">
        <v>1</v>
      </c>
      <c r="BV88" s="92"/>
      <c r="BW88" s="95">
        <v>19226</v>
      </c>
      <c r="BX88" s="95">
        <v>14</v>
      </c>
      <c r="BY88" s="92"/>
      <c r="BZ88" s="95">
        <v>4823</v>
      </c>
      <c r="CA88" s="92"/>
      <c r="CB88" s="95">
        <v>2</v>
      </c>
      <c r="CC88" s="92"/>
      <c r="CD88" s="95">
        <v>1</v>
      </c>
      <c r="CE88" s="92"/>
      <c r="CF88" s="95">
        <v>2</v>
      </c>
      <c r="CG88" s="95">
        <v>11</v>
      </c>
      <c r="CH88" s="92"/>
      <c r="CI88" s="95">
        <v>1</v>
      </c>
      <c r="CJ88" s="95">
        <v>6035</v>
      </c>
      <c r="CK88" s="95">
        <v>1</v>
      </c>
      <c r="CL88" s="95">
        <v>3457</v>
      </c>
      <c r="CM88" s="95">
        <v>358161</v>
      </c>
      <c r="CN88" s="92"/>
      <c r="CO88" s="92"/>
      <c r="CP88" s="95">
        <v>51</v>
      </c>
      <c r="CQ88" s="92"/>
      <c r="CR88" s="95">
        <v>9</v>
      </c>
      <c r="CS88" s="92"/>
      <c r="CT88" s="92"/>
      <c r="CU88" s="95">
        <v>2945</v>
      </c>
      <c r="CV88" s="92"/>
      <c r="CW88" s="92"/>
      <c r="CX88" s="92"/>
      <c r="CY88" s="92"/>
      <c r="CZ88" s="95">
        <v>9</v>
      </c>
      <c r="DA88" s="95">
        <v>2</v>
      </c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5">
        <v>1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5">
        <v>1</v>
      </c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5">
        <v>1</v>
      </c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5">
        <v>16</v>
      </c>
    </row>
    <row r="89" spans="1:220" x14ac:dyDescent="0.2">
      <c r="A89" s="61" t="s">
        <v>254</v>
      </c>
      <c r="B89" s="61" t="s">
        <v>253</v>
      </c>
      <c r="C89" s="91">
        <f>('Cross-border flows'!K87-'Cross-border flows'!$Q87)/'Cross-border flows'!$I87</f>
        <v>0.93277791796376797</v>
      </c>
      <c r="D89" s="91">
        <f>('Cross-border flows'!L87-'Cross-border flows'!$Q87)/'Cross-border flows'!$I87</f>
        <v>0.93969995474430534</v>
      </c>
      <c r="E89" s="91">
        <f>('Cross-border flows'!M87-'Cross-border flows'!$Q87)/'Cross-border flows'!$I87</f>
        <v>0.94646720333520762</v>
      </c>
      <c r="F89" s="91">
        <f>('Cross-border flows'!N87-'Cross-border flows'!$Q87)/'Cross-border flows'!$I87</f>
        <v>0.95300170508829429</v>
      </c>
      <c r="G89" s="91">
        <f>('Cross-border flows'!O87-'Cross-border flows'!$Q87)/'Cross-border flows'!$I87</f>
        <v>0.95902410437151731</v>
      </c>
      <c r="H89" s="91">
        <f>('Cross-border flows'!P87-'Cross-border flows'!$Q87)/'Cross-border flows'!$I87</f>
        <v>0.96497228888675557</v>
      </c>
      <c r="J89" s="94" t="s">
        <v>254</v>
      </c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5">
        <v>1</v>
      </c>
      <c r="CA89" s="92"/>
      <c r="CB89" s="92"/>
      <c r="CC89" s="92"/>
      <c r="CD89" s="92"/>
      <c r="CE89" s="92"/>
      <c r="CF89" s="92"/>
      <c r="CG89" s="95">
        <v>1</v>
      </c>
      <c r="CH89" s="92"/>
      <c r="CI89" s="92"/>
      <c r="CJ89" s="92"/>
      <c r="CK89" s="92"/>
      <c r="CL89" s="92"/>
      <c r="CM89" s="92"/>
      <c r="CN89" s="95">
        <v>156753</v>
      </c>
      <c r="CO89" s="92"/>
      <c r="CP89" s="92"/>
      <c r="CQ89" s="95">
        <v>16</v>
      </c>
      <c r="CR89" s="92"/>
      <c r="CS89" s="92"/>
      <c r="CT89" s="92"/>
      <c r="CU89" s="95">
        <v>1</v>
      </c>
      <c r="CV89" s="95">
        <v>198</v>
      </c>
      <c r="CW89" s="95">
        <v>11276</v>
      </c>
      <c r="CX89" s="92"/>
      <c r="CY89" s="95">
        <v>286</v>
      </c>
      <c r="CZ89" s="92"/>
      <c r="DA89" s="95">
        <v>1</v>
      </c>
      <c r="DB89" s="92"/>
      <c r="DC89" s="92"/>
      <c r="DD89" s="95">
        <v>1</v>
      </c>
      <c r="DE89" s="92"/>
      <c r="DF89" s="95">
        <v>4</v>
      </c>
      <c r="DG89" s="95">
        <v>3</v>
      </c>
      <c r="DH89" s="95">
        <v>1</v>
      </c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5">
        <v>50204</v>
      </c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5">
        <v>11</v>
      </c>
    </row>
    <row r="90" spans="1:220" x14ac:dyDescent="0.2">
      <c r="A90" s="61" t="s">
        <v>252</v>
      </c>
      <c r="B90" s="61" t="s">
        <v>251</v>
      </c>
      <c r="C90" s="91">
        <f>('Cross-border flows'!K88-'Cross-border flows'!$Q88)/'Cross-border flows'!$I88</f>
        <v>0.98738370926578845</v>
      </c>
      <c r="D90" s="91">
        <f>('Cross-border flows'!L88-'Cross-border flows'!$Q88)/'Cross-border flows'!$I88</f>
        <v>0.99007158452210597</v>
      </c>
      <c r="E90" s="91">
        <f>('Cross-border flows'!M88-'Cross-border flows'!$Q88)/'Cross-border flows'!$I88</f>
        <v>0.99319046424830726</v>
      </c>
      <c r="F90" s="91">
        <f>('Cross-border flows'!N88-'Cross-border flows'!$Q88)/'Cross-border flows'!$I88</f>
        <v>0.99624868337586847</v>
      </c>
      <c r="G90" s="91">
        <f>('Cross-border flows'!O88-'Cross-border flows'!$Q88)/'Cross-border flows'!$I88</f>
        <v>0.99926288963960652</v>
      </c>
      <c r="H90" s="91">
        <f>('Cross-border flows'!P88-'Cross-border flows'!$Q88)/'Cross-border flows'!$I88</f>
        <v>1.0023133122870167</v>
      </c>
      <c r="J90" s="94" t="s">
        <v>252</v>
      </c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5">
        <v>1</v>
      </c>
      <c r="CO90" s="95">
        <v>126986</v>
      </c>
      <c r="CP90" s="92"/>
      <c r="CQ90" s="95">
        <v>1</v>
      </c>
      <c r="CR90" s="95">
        <v>785</v>
      </c>
      <c r="CS90" s="92"/>
      <c r="CT90" s="92"/>
      <c r="CU90" s="92"/>
      <c r="CV90" s="92"/>
      <c r="CW90" s="95">
        <v>4</v>
      </c>
      <c r="CX90" s="92"/>
      <c r="CY90" s="95">
        <v>1</v>
      </c>
      <c r="CZ90" s="95">
        <v>4050</v>
      </c>
      <c r="DA90" s="92"/>
      <c r="DB90" s="92"/>
      <c r="DC90" s="95">
        <v>608</v>
      </c>
      <c r="DD90" s="92"/>
      <c r="DE90" s="92"/>
      <c r="DF90" s="95">
        <v>2160</v>
      </c>
      <c r="DG90" s="95">
        <v>963</v>
      </c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5">
        <v>1</v>
      </c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5">
        <v>14</v>
      </c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</row>
    <row r="91" spans="1:220" x14ac:dyDescent="0.2">
      <c r="A91" s="61" t="s">
        <v>250</v>
      </c>
      <c r="B91" s="61" t="s">
        <v>249</v>
      </c>
      <c r="C91" s="91">
        <f>('Cross-border flows'!K89-'Cross-border flows'!$Q89)/'Cross-border flows'!$I89</f>
        <v>0.93418111287866545</v>
      </c>
      <c r="D91" s="91">
        <f>('Cross-border flows'!L89-'Cross-border flows'!$Q89)/'Cross-border flows'!$I89</f>
        <v>0.94565232750040407</v>
      </c>
      <c r="E91" s="91">
        <f>('Cross-border flows'!M89-'Cross-border flows'!$Q89)/'Cross-border flows'!$I89</f>
        <v>0.95650023181427635</v>
      </c>
      <c r="F91" s="91">
        <f>('Cross-border flows'!N89-'Cross-border flows'!$Q89)/'Cross-border flows'!$I89</f>
        <v>0.96733998222048301</v>
      </c>
      <c r="G91" s="91">
        <f>('Cross-border flows'!O89-'Cross-border flows'!$Q89)/'Cross-border flows'!$I89</f>
        <v>0.97770619135524162</v>
      </c>
      <c r="H91" s="91">
        <f>('Cross-border flows'!P89-'Cross-border flows'!$Q89)/'Cross-border flows'!$I89</f>
        <v>0.98785709181546744</v>
      </c>
      <c r="J91" s="94" t="s">
        <v>250</v>
      </c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5">
        <v>170</v>
      </c>
      <c r="BX91" s="92"/>
      <c r="BY91" s="92"/>
      <c r="BZ91" s="95">
        <v>1</v>
      </c>
      <c r="CA91" s="92"/>
      <c r="CB91" s="92"/>
      <c r="CC91" s="92"/>
      <c r="CD91" s="95">
        <v>479</v>
      </c>
      <c r="CE91" s="92"/>
      <c r="CF91" s="92"/>
      <c r="CG91" s="92"/>
      <c r="CH91" s="92"/>
      <c r="CI91" s="92"/>
      <c r="CJ91" s="92"/>
      <c r="CK91" s="92"/>
      <c r="CL91" s="92"/>
      <c r="CM91" s="95">
        <v>1016</v>
      </c>
      <c r="CN91" s="95">
        <v>3</v>
      </c>
      <c r="CO91" s="92"/>
      <c r="CP91" s="95">
        <v>465898</v>
      </c>
      <c r="CQ91" s="92"/>
      <c r="CR91" s="92"/>
      <c r="CS91" s="92"/>
      <c r="CT91" s="92"/>
      <c r="CU91" s="95">
        <v>1773</v>
      </c>
      <c r="CV91" s="92"/>
      <c r="CW91" s="95">
        <v>6</v>
      </c>
      <c r="CX91" s="92"/>
      <c r="CY91" s="95">
        <v>129</v>
      </c>
      <c r="CZ91" s="95">
        <v>1</v>
      </c>
      <c r="DA91" s="95">
        <v>716</v>
      </c>
      <c r="DB91" s="95">
        <v>1</v>
      </c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5">
        <v>1</v>
      </c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5">
        <v>1</v>
      </c>
      <c r="FE91" s="92"/>
      <c r="FF91" s="92"/>
      <c r="FG91" s="92"/>
      <c r="FH91" s="92"/>
      <c r="FI91" s="92"/>
      <c r="FJ91" s="92"/>
      <c r="FK91" s="92"/>
      <c r="FL91" s="92"/>
      <c r="FM91" s="92"/>
      <c r="FN91" s="95">
        <v>2</v>
      </c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5">
        <v>1</v>
      </c>
      <c r="GG91" s="92"/>
      <c r="GH91" s="92"/>
      <c r="GI91" s="92"/>
      <c r="GJ91" s="95">
        <v>1</v>
      </c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5">
        <v>5</v>
      </c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</row>
    <row r="92" spans="1:220" x14ac:dyDescent="0.2">
      <c r="A92" s="61" t="s">
        <v>248</v>
      </c>
      <c r="B92" s="61" t="s">
        <v>247</v>
      </c>
      <c r="C92" s="91">
        <f>('Cross-border flows'!K90-'Cross-border flows'!$Q90)/'Cross-border flows'!$I90</f>
        <v>0.97660615017952201</v>
      </c>
      <c r="D92" s="91">
        <f>('Cross-border flows'!L90-'Cross-border flows'!$Q90)/'Cross-border flows'!$I90</f>
        <v>0.97928729726383568</v>
      </c>
      <c r="E92" s="91">
        <f>('Cross-border flows'!M90-'Cross-border flows'!$Q90)/'Cross-border flows'!$I90</f>
        <v>0.98212076265940329</v>
      </c>
      <c r="F92" s="91">
        <f>('Cross-border flows'!N90-'Cross-border flows'!$Q90)/'Cross-border flows'!$I90</f>
        <v>0.98501401200940941</v>
      </c>
      <c r="G92" s="91">
        <f>('Cross-border flows'!O90-'Cross-border flows'!$Q90)/'Cross-border flows'!$I90</f>
        <v>0.98800238950105235</v>
      </c>
      <c r="H92" s="91">
        <f>('Cross-border flows'!P90-'Cross-border flows'!$Q90)/'Cross-border flows'!$I90</f>
        <v>0.99101135322520728</v>
      </c>
      <c r="J92" s="94" t="s">
        <v>248</v>
      </c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5">
        <v>42</v>
      </c>
      <c r="CO92" s="92"/>
      <c r="CP92" s="92"/>
      <c r="CQ92" s="95">
        <v>293333</v>
      </c>
      <c r="CR92" s="92"/>
      <c r="CS92" s="92"/>
      <c r="CT92" s="92"/>
      <c r="CU92" s="92"/>
      <c r="CV92" s="95">
        <v>20</v>
      </c>
      <c r="CW92" s="95">
        <v>22263</v>
      </c>
      <c r="CX92" s="92"/>
      <c r="CY92" s="95">
        <v>1</v>
      </c>
      <c r="CZ92" s="95">
        <v>104</v>
      </c>
      <c r="DA92" s="92"/>
      <c r="DB92" s="95">
        <v>1</v>
      </c>
      <c r="DC92" s="95">
        <v>1</v>
      </c>
      <c r="DD92" s="92"/>
      <c r="DE92" s="92"/>
      <c r="DF92" s="95">
        <v>61</v>
      </c>
      <c r="DG92" s="95">
        <v>4821</v>
      </c>
      <c r="DH92" s="95">
        <v>710</v>
      </c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5">
        <v>1</v>
      </c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5">
        <v>1722</v>
      </c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</row>
    <row r="93" spans="1:220" x14ac:dyDescent="0.2">
      <c r="A93" s="61" t="s">
        <v>246</v>
      </c>
      <c r="B93" s="61" t="s">
        <v>245</v>
      </c>
      <c r="C93" s="91">
        <f>('Cross-border flows'!K91-'Cross-border flows'!$Q91)/'Cross-border flows'!$I91</f>
        <v>0.96626956728082736</v>
      </c>
      <c r="D93" s="91">
        <f>('Cross-border flows'!L91-'Cross-border flows'!$Q91)/'Cross-border flows'!$I91</f>
        <v>0.97264835156423435</v>
      </c>
      <c r="E93" s="91">
        <f>('Cross-border flows'!M91-'Cross-border flows'!$Q91)/'Cross-border flows'!$I91</f>
        <v>0.97916549422454247</v>
      </c>
      <c r="F93" s="91">
        <f>('Cross-border flows'!N91-'Cross-border flows'!$Q91)/'Cross-border flows'!$I91</f>
        <v>0.985559496015738</v>
      </c>
      <c r="G93" s="91">
        <f>('Cross-border flows'!O91-'Cross-border flows'!$Q91)/'Cross-border flows'!$I91</f>
        <v>0.99204034017406739</v>
      </c>
      <c r="H93" s="91">
        <f>('Cross-border flows'!P91-'Cross-border flows'!$Q91)/'Cross-border flows'!$I91</f>
        <v>0.99833373647991797</v>
      </c>
      <c r="J93" s="94" t="s">
        <v>246</v>
      </c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5">
        <v>2</v>
      </c>
      <c r="CG93" s="92"/>
      <c r="CH93" s="92"/>
      <c r="CI93" s="92"/>
      <c r="CJ93" s="92"/>
      <c r="CK93" s="92"/>
      <c r="CL93" s="95">
        <v>2241</v>
      </c>
      <c r="CM93" s="95">
        <v>1</v>
      </c>
      <c r="CN93" s="92"/>
      <c r="CO93" s="95">
        <v>762</v>
      </c>
      <c r="CP93" s="92"/>
      <c r="CQ93" s="92"/>
      <c r="CR93" s="95">
        <v>124547</v>
      </c>
      <c r="CS93" s="92"/>
      <c r="CT93" s="95">
        <v>1060</v>
      </c>
      <c r="CU93" s="92"/>
      <c r="CV93" s="92"/>
      <c r="CW93" s="95">
        <v>1</v>
      </c>
      <c r="CX93" s="92"/>
      <c r="CY93" s="92"/>
      <c r="CZ93" s="95">
        <v>1855</v>
      </c>
      <c r="DA93" s="92"/>
      <c r="DB93" s="92"/>
      <c r="DC93" s="95">
        <v>121</v>
      </c>
      <c r="DD93" s="95">
        <v>30</v>
      </c>
      <c r="DE93" s="92"/>
      <c r="DF93" s="95">
        <v>9</v>
      </c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5">
        <v>1</v>
      </c>
      <c r="EL93" s="92"/>
      <c r="EM93" s="92"/>
      <c r="EN93" s="92"/>
      <c r="EO93" s="92"/>
      <c r="EP93" s="92"/>
      <c r="EQ93" s="92"/>
      <c r="ER93" s="92"/>
      <c r="ES93" s="92"/>
      <c r="ET93" s="95">
        <v>1</v>
      </c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5">
        <v>8</v>
      </c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</row>
    <row r="94" spans="1:220" x14ac:dyDescent="0.2">
      <c r="A94" s="61" t="s">
        <v>244</v>
      </c>
      <c r="B94" s="61" t="s">
        <v>243</v>
      </c>
      <c r="C94" s="91">
        <f>('Cross-border flows'!K92-'Cross-border flows'!$Q92)/'Cross-border flows'!$I92</f>
        <v>1.0028171743080048</v>
      </c>
      <c r="D94" s="91">
        <f>('Cross-border flows'!L92-'Cross-border flows'!$Q92)/'Cross-border flows'!$I92</f>
        <v>1.0084665384204339</v>
      </c>
      <c r="E94" s="91">
        <f>('Cross-border flows'!M92-'Cross-border flows'!$Q92)/'Cross-border flows'!$I92</f>
        <v>1.013876579031741</v>
      </c>
      <c r="F94" s="91">
        <f>('Cross-border flows'!N92-'Cross-border flows'!$Q92)/'Cross-border flows'!$I92</f>
        <v>1.0194748316768194</v>
      </c>
      <c r="G94" s="91">
        <f>('Cross-border flows'!O92-'Cross-border flows'!$Q92)/'Cross-border flows'!$I92</f>
        <v>1.0250170781233301</v>
      </c>
      <c r="H94" s="91">
        <f>('Cross-border flows'!P92-'Cross-border flows'!$Q92)/'Cross-border flows'!$I92</f>
        <v>1.0307227690499092</v>
      </c>
      <c r="J94" s="94" t="s">
        <v>244</v>
      </c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5">
        <v>178745</v>
      </c>
      <c r="CT94" s="92"/>
      <c r="CU94" s="92"/>
      <c r="CV94" s="95">
        <v>1</v>
      </c>
      <c r="CW94" s="92"/>
      <c r="CX94" s="95">
        <v>870</v>
      </c>
      <c r="CY94" s="92"/>
      <c r="CZ94" s="92"/>
      <c r="DA94" s="92"/>
      <c r="DB94" s="95">
        <v>2304</v>
      </c>
      <c r="DC94" s="92"/>
      <c r="DD94" s="92"/>
      <c r="DE94" s="95">
        <v>1</v>
      </c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5">
        <v>1742</v>
      </c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5">
        <v>3477</v>
      </c>
    </row>
    <row r="95" spans="1:220" x14ac:dyDescent="0.2">
      <c r="A95" s="61" t="s">
        <v>242</v>
      </c>
      <c r="B95" s="61" t="s">
        <v>241</v>
      </c>
      <c r="C95" s="91">
        <f>('Cross-border flows'!K93-'Cross-border flows'!$Q93)/'Cross-border flows'!$I93</f>
        <v>0.97233889241942806</v>
      </c>
      <c r="D95" s="91">
        <f>('Cross-border flows'!L93-'Cross-border flows'!$Q93)/'Cross-border flows'!$I93</f>
        <v>0.97442768043576944</v>
      </c>
      <c r="E95" s="91">
        <f>('Cross-border flows'!M93-'Cross-border flows'!$Q93)/'Cross-border flows'!$I93</f>
        <v>0.97636739900136182</v>
      </c>
      <c r="F95" s="91">
        <f>('Cross-border flows'!N93-'Cross-border flows'!$Q93)/'Cross-border flows'!$I93</f>
        <v>0.97835131638674544</v>
      </c>
      <c r="G95" s="91">
        <f>('Cross-border flows'!O93-'Cross-border flows'!$Q93)/'Cross-border flows'!$I93</f>
        <v>0.98030127553336366</v>
      </c>
      <c r="H95" s="91">
        <f>('Cross-border flows'!P93-'Cross-border flows'!$Q93)/'Cross-border flows'!$I93</f>
        <v>0.98228977757603264</v>
      </c>
      <c r="J95" s="94" t="s">
        <v>242</v>
      </c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5">
        <v>1</v>
      </c>
      <c r="X95" s="92"/>
      <c r="Y95" s="92"/>
      <c r="Z95" s="92"/>
      <c r="AA95" s="95">
        <v>1241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5">
        <v>817</v>
      </c>
      <c r="AL95" s="92"/>
      <c r="AM95" s="92"/>
      <c r="AN95" s="92"/>
      <c r="AO95" s="92"/>
      <c r="AP95" s="92"/>
      <c r="AQ95" s="92"/>
      <c r="AR95" s="95">
        <v>1</v>
      </c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5">
        <v>2032</v>
      </c>
      <c r="CG95" s="92"/>
      <c r="CH95" s="92"/>
      <c r="CI95" s="92"/>
      <c r="CJ95" s="92"/>
      <c r="CK95" s="92"/>
      <c r="CL95" s="95">
        <v>411</v>
      </c>
      <c r="CM95" s="92"/>
      <c r="CN95" s="92"/>
      <c r="CO95" s="95">
        <v>1</v>
      </c>
      <c r="CP95" s="92"/>
      <c r="CQ95" s="92"/>
      <c r="CR95" s="95">
        <v>432</v>
      </c>
      <c r="CS95" s="92"/>
      <c r="CT95" s="95">
        <v>201713</v>
      </c>
      <c r="CU95" s="92"/>
      <c r="CV95" s="92"/>
      <c r="CW95" s="92"/>
      <c r="CX95" s="95">
        <v>1342</v>
      </c>
      <c r="CY95" s="92"/>
      <c r="CZ95" s="95">
        <v>1</v>
      </c>
      <c r="DA95" s="92"/>
      <c r="DB95" s="92"/>
      <c r="DC95" s="95">
        <v>71</v>
      </c>
      <c r="DD95" s="95">
        <v>12233</v>
      </c>
      <c r="DE95" s="95">
        <v>3</v>
      </c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5">
        <v>1</v>
      </c>
    </row>
    <row r="96" spans="1:220" x14ac:dyDescent="0.2">
      <c r="A96" s="61" t="s">
        <v>240</v>
      </c>
      <c r="B96" s="61" t="s">
        <v>239</v>
      </c>
      <c r="C96" s="91">
        <f>('Cross-border flows'!K94-'Cross-border flows'!$Q94)/'Cross-border flows'!$I94</f>
        <v>0.96257020818159755</v>
      </c>
      <c r="D96" s="91">
        <f>('Cross-border flows'!L94-'Cross-border flows'!$Q94)/'Cross-border flows'!$I94</f>
        <v>0.96719852613903057</v>
      </c>
      <c r="E96" s="91">
        <f>('Cross-border flows'!M94-'Cross-border flows'!$Q94)/'Cross-border flows'!$I94</f>
        <v>0.97197363336570364</v>
      </c>
      <c r="F96" s="91">
        <f>('Cross-border flows'!N94-'Cross-border flows'!$Q94)/'Cross-border flows'!$I94</f>
        <v>0.97691275188152471</v>
      </c>
      <c r="G96" s="91">
        <f>('Cross-border flows'!O94-'Cross-border flows'!$Q94)/'Cross-border flows'!$I94</f>
        <v>0.98195857611070647</v>
      </c>
      <c r="H96" s="91">
        <f>('Cross-border flows'!P94-'Cross-border flows'!$Q94)/'Cross-border flows'!$I94</f>
        <v>0.98709370700817356</v>
      </c>
      <c r="J96" s="94" t="s">
        <v>240</v>
      </c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5">
        <v>1</v>
      </c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5">
        <v>3</v>
      </c>
      <c r="CM96" s="95">
        <v>1007</v>
      </c>
      <c r="CN96" s="95">
        <v>5</v>
      </c>
      <c r="CO96" s="95">
        <v>1</v>
      </c>
      <c r="CP96" s="95">
        <v>14672</v>
      </c>
      <c r="CQ96" s="92"/>
      <c r="CR96" s="95">
        <v>1</v>
      </c>
      <c r="CS96" s="92"/>
      <c r="CT96" s="92"/>
      <c r="CU96" s="95">
        <v>178731</v>
      </c>
      <c r="CV96" s="95">
        <v>1</v>
      </c>
      <c r="CW96" s="95">
        <v>9</v>
      </c>
      <c r="CX96" s="92"/>
      <c r="CY96" s="95">
        <v>447</v>
      </c>
      <c r="CZ96" s="95">
        <v>1783</v>
      </c>
      <c r="DA96" s="95">
        <v>4</v>
      </c>
      <c r="DB96" s="92"/>
      <c r="DC96" s="92"/>
      <c r="DD96" s="95">
        <v>1</v>
      </c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5">
        <v>4</v>
      </c>
      <c r="GQ96" s="92"/>
      <c r="GR96" s="92"/>
      <c r="GS96" s="92"/>
      <c r="GT96" s="92"/>
      <c r="GU96" s="92"/>
      <c r="GV96" s="92"/>
      <c r="GW96" s="95">
        <v>1042</v>
      </c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</row>
    <row r="97" spans="1:220" x14ac:dyDescent="0.2">
      <c r="A97" s="61" t="s">
        <v>238</v>
      </c>
      <c r="B97" s="61" t="s">
        <v>237</v>
      </c>
      <c r="C97" s="91">
        <f>('Cross-border flows'!K95-'Cross-border flows'!$Q95)/'Cross-border flows'!$I95</f>
        <v>0.97318431165415353</v>
      </c>
      <c r="D97" s="91">
        <f>('Cross-border flows'!L95-'Cross-border flows'!$Q95)/'Cross-border flows'!$I95</f>
        <v>0.97719745174868899</v>
      </c>
      <c r="E97" s="91">
        <f>('Cross-border flows'!M95-'Cross-border flows'!$Q95)/'Cross-border flows'!$I95</f>
        <v>0.98130104721918299</v>
      </c>
      <c r="F97" s="91">
        <f>('Cross-border flows'!N95-'Cross-border flows'!$Q95)/'Cross-border flows'!$I95</f>
        <v>0.98548802677604164</v>
      </c>
      <c r="G97" s="91">
        <f>('Cross-border flows'!O95-'Cross-border flows'!$Q95)/'Cross-border flows'!$I95</f>
        <v>0.98972803022545131</v>
      </c>
      <c r="H97" s="91">
        <f>('Cross-border flows'!P95-'Cross-border flows'!$Q95)/'Cross-border flows'!$I95</f>
        <v>0.99403808363740231</v>
      </c>
      <c r="J97" s="94" t="s">
        <v>238</v>
      </c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5">
        <v>7453</v>
      </c>
      <c r="CO97" s="92"/>
      <c r="CP97" s="92"/>
      <c r="CQ97" s="95">
        <v>2235</v>
      </c>
      <c r="CR97" s="92"/>
      <c r="CS97" s="92"/>
      <c r="CT97" s="92"/>
      <c r="CU97" s="92"/>
      <c r="CV97" s="95">
        <v>162537</v>
      </c>
      <c r="CW97" s="95">
        <v>58</v>
      </c>
      <c r="CX97" s="92"/>
      <c r="CY97" s="95">
        <v>1198</v>
      </c>
      <c r="CZ97" s="92"/>
      <c r="DA97" s="95">
        <v>2941</v>
      </c>
      <c r="DB97" s="95">
        <v>333</v>
      </c>
      <c r="DC97" s="92"/>
      <c r="DD97" s="92"/>
      <c r="DE97" s="92"/>
      <c r="DF97" s="95">
        <v>1</v>
      </c>
      <c r="DG97" s="92"/>
      <c r="DH97" s="95">
        <v>5876</v>
      </c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5">
        <v>1</v>
      </c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5">
        <v>2906</v>
      </c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</row>
    <row r="98" spans="1:220" x14ac:dyDescent="0.2">
      <c r="A98" s="61" t="s">
        <v>236</v>
      </c>
      <c r="B98" s="61" t="s">
        <v>235</v>
      </c>
      <c r="C98" s="91">
        <f>('Cross-border flows'!K96-'Cross-border flows'!$Q96)/'Cross-border flows'!$I96</f>
        <v>0.91267951112342049</v>
      </c>
      <c r="D98" s="91">
        <f>('Cross-border flows'!L96-'Cross-border flows'!$Q96)/'Cross-border flows'!$I96</f>
        <v>0.92065952302533083</v>
      </c>
      <c r="E98" s="91">
        <f>('Cross-border flows'!M96-'Cross-border flows'!$Q96)/'Cross-border flows'!$I96</f>
        <v>0.92838117739086179</v>
      </c>
      <c r="F98" s="91">
        <f>('Cross-border flows'!N96-'Cross-border flows'!$Q96)/'Cross-border flows'!$I96</f>
        <v>0.93602664643092393</v>
      </c>
      <c r="G98" s="91">
        <f>('Cross-border flows'!O96-'Cross-border flows'!$Q96)/'Cross-border flows'!$I96</f>
        <v>0.94345764716450087</v>
      </c>
      <c r="H98" s="91">
        <f>('Cross-border flows'!P96-'Cross-border flows'!$Q96)/'Cross-border flows'!$I96</f>
        <v>0.95073054711359972</v>
      </c>
      <c r="J98" s="94" t="s">
        <v>236</v>
      </c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5">
        <v>1</v>
      </c>
      <c r="CA98" s="92"/>
      <c r="CB98" s="92"/>
      <c r="CC98" s="92"/>
      <c r="CD98" s="92"/>
      <c r="CE98" s="92"/>
      <c r="CF98" s="92"/>
      <c r="CG98" s="95">
        <v>1</v>
      </c>
      <c r="CH98" s="92"/>
      <c r="CI98" s="92"/>
      <c r="CJ98" s="92"/>
      <c r="CK98" s="92"/>
      <c r="CL98" s="92"/>
      <c r="CM98" s="92"/>
      <c r="CN98" s="95">
        <v>9533</v>
      </c>
      <c r="CO98" s="95">
        <v>5</v>
      </c>
      <c r="CP98" s="95">
        <v>2</v>
      </c>
      <c r="CQ98" s="95">
        <v>9470</v>
      </c>
      <c r="CR98" s="92"/>
      <c r="CS98" s="92"/>
      <c r="CT98" s="92"/>
      <c r="CU98" s="92"/>
      <c r="CV98" s="95">
        <v>4</v>
      </c>
      <c r="CW98" s="95">
        <v>478459</v>
      </c>
      <c r="CX98" s="92"/>
      <c r="CY98" s="95">
        <v>24</v>
      </c>
      <c r="CZ98" s="95">
        <v>4</v>
      </c>
      <c r="DA98" s="92"/>
      <c r="DB98" s="92"/>
      <c r="DC98" s="92"/>
      <c r="DD98" s="92"/>
      <c r="DE98" s="92"/>
      <c r="DF98" s="95">
        <v>4632</v>
      </c>
      <c r="DG98" s="95">
        <v>925</v>
      </c>
      <c r="DH98" s="95">
        <v>4</v>
      </c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5">
        <v>1</v>
      </c>
      <c r="FE98" s="92"/>
      <c r="FF98" s="92"/>
      <c r="FG98" s="92"/>
      <c r="FH98" s="92"/>
      <c r="FI98" s="92"/>
      <c r="FJ98" s="92"/>
      <c r="FK98" s="95">
        <v>1</v>
      </c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5">
        <v>31275</v>
      </c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5">
        <v>27</v>
      </c>
    </row>
    <row r="99" spans="1:220" x14ac:dyDescent="0.2">
      <c r="A99" s="61" t="s">
        <v>234</v>
      </c>
      <c r="B99" s="61" t="s">
        <v>233</v>
      </c>
      <c r="C99" s="91">
        <f>('Cross-border flows'!K97-'Cross-border flows'!$Q97)/'Cross-border flows'!$I97</f>
        <v>1.0015008376132073</v>
      </c>
      <c r="D99" s="91">
        <f>('Cross-border flows'!L97-'Cross-border flows'!$Q97)/'Cross-border flows'!$I97</f>
        <v>1.0056802553343163</v>
      </c>
      <c r="E99" s="91">
        <f>('Cross-border flows'!M97-'Cross-border flows'!$Q97)/'Cross-border flows'!$I97</f>
        <v>1.0098970335207298</v>
      </c>
      <c r="F99" s="91">
        <f>('Cross-border flows'!N97-'Cross-border flows'!$Q97)/'Cross-border flows'!$I97</f>
        <v>1.0143636213405052</v>
      </c>
      <c r="G99" s="91">
        <f>('Cross-border flows'!O97-'Cross-border flows'!$Q97)/'Cross-border flows'!$I97</f>
        <v>1.0188616917518591</v>
      </c>
      <c r="H99" s="91">
        <f>('Cross-border flows'!P97-'Cross-border flows'!$Q97)/'Cross-border flows'!$I97</f>
        <v>1.0234988027153573</v>
      </c>
      <c r="J99" s="94" t="s">
        <v>234</v>
      </c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5">
        <v>1</v>
      </c>
      <c r="AE99" s="92"/>
      <c r="AF99" s="92"/>
      <c r="AG99" s="92"/>
      <c r="AH99" s="92"/>
      <c r="AI99" s="92"/>
      <c r="AJ99" s="92"/>
      <c r="AK99" s="95">
        <v>828</v>
      </c>
      <c r="AL99" s="92"/>
      <c r="AM99" s="92"/>
      <c r="AN99" s="92"/>
      <c r="AO99" s="92"/>
      <c r="AP99" s="92"/>
      <c r="AQ99" s="92"/>
      <c r="AR99" s="92"/>
      <c r="AS99" s="92"/>
      <c r="AT99" s="95">
        <v>387</v>
      </c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5">
        <v>3</v>
      </c>
      <c r="CP99" s="92"/>
      <c r="CQ99" s="95">
        <v>74</v>
      </c>
      <c r="CR99" s="92"/>
      <c r="CS99" s="95">
        <v>827</v>
      </c>
      <c r="CT99" s="95">
        <v>946</v>
      </c>
      <c r="CU99" s="92"/>
      <c r="CV99" s="95">
        <v>4</v>
      </c>
      <c r="CW99" s="95">
        <v>3</v>
      </c>
      <c r="CX99" s="95">
        <v>287202</v>
      </c>
      <c r="CY99" s="92"/>
      <c r="CZ99" s="95">
        <v>2676</v>
      </c>
      <c r="DA99" s="92"/>
      <c r="DB99" s="95">
        <v>3154</v>
      </c>
      <c r="DC99" s="95">
        <v>42</v>
      </c>
      <c r="DD99" s="95">
        <v>5</v>
      </c>
      <c r="DE99" s="95">
        <v>4216</v>
      </c>
      <c r="DF99" s="95">
        <v>1</v>
      </c>
      <c r="DG99" s="95">
        <v>32</v>
      </c>
      <c r="DH99" s="95">
        <v>850</v>
      </c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5">
        <v>1</v>
      </c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5">
        <v>7363</v>
      </c>
    </row>
    <row r="100" spans="1:220" x14ac:dyDescent="0.2">
      <c r="A100" s="61" t="s">
        <v>232</v>
      </c>
      <c r="B100" s="61" t="s">
        <v>231</v>
      </c>
      <c r="C100" s="91">
        <f>('Cross-border flows'!K98-'Cross-border flows'!$Q98)/'Cross-border flows'!$I98</f>
        <v>0.94650929756251256</v>
      </c>
      <c r="D100" s="91">
        <f>('Cross-border flows'!L98-'Cross-border flows'!$Q98)/'Cross-border flows'!$I98</f>
        <v>0.95153390650671832</v>
      </c>
      <c r="E100" s="91">
        <f>('Cross-border flows'!M98-'Cross-border flows'!$Q98)/'Cross-border flows'!$I98</f>
        <v>0.95671091805271091</v>
      </c>
      <c r="F100" s="91">
        <f>('Cross-border flows'!N98-'Cross-border flows'!$Q98)/'Cross-border flows'!$I98</f>
        <v>0.96196893160180963</v>
      </c>
      <c r="G100" s="91">
        <f>('Cross-border flows'!O98-'Cross-border flows'!$Q98)/'Cross-border flows'!$I98</f>
        <v>0.96741044766041728</v>
      </c>
      <c r="H100" s="91">
        <f>('Cross-border flows'!P98-'Cross-border flows'!$Q98)/'Cross-border flows'!$I98</f>
        <v>0.97303737480587871</v>
      </c>
      <c r="J100" s="94" t="s">
        <v>232</v>
      </c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5">
        <v>1</v>
      </c>
      <c r="CH100" s="95">
        <v>1</v>
      </c>
      <c r="CI100" s="92"/>
      <c r="CJ100" s="92"/>
      <c r="CK100" s="92"/>
      <c r="CL100" s="95">
        <v>1</v>
      </c>
      <c r="CM100" s="92"/>
      <c r="CN100" s="95">
        <v>1330</v>
      </c>
      <c r="CO100" s="92"/>
      <c r="CP100" s="95">
        <v>205</v>
      </c>
      <c r="CQ100" s="95">
        <v>2</v>
      </c>
      <c r="CR100" s="92"/>
      <c r="CS100" s="92"/>
      <c r="CT100" s="92"/>
      <c r="CU100" s="95">
        <v>398</v>
      </c>
      <c r="CV100" s="95">
        <v>767</v>
      </c>
      <c r="CW100" s="95">
        <v>180</v>
      </c>
      <c r="CX100" s="92"/>
      <c r="CY100" s="95">
        <v>203644</v>
      </c>
      <c r="CZ100" s="92"/>
      <c r="DA100" s="95">
        <v>1006</v>
      </c>
      <c r="DB100" s="92"/>
      <c r="DC100" s="92"/>
      <c r="DD100" s="92"/>
      <c r="DE100" s="92"/>
      <c r="DF100" s="95">
        <v>10</v>
      </c>
      <c r="DG100" s="95">
        <v>1</v>
      </c>
      <c r="DH100" s="95">
        <v>1</v>
      </c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5">
        <v>14604</v>
      </c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5">
        <v>4</v>
      </c>
    </row>
    <row r="101" spans="1:220" x14ac:dyDescent="0.2">
      <c r="A101" s="61" t="s">
        <v>230</v>
      </c>
      <c r="B101" s="61" t="s">
        <v>229</v>
      </c>
      <c r="C101" s="91">
        <f>('Cross-border flows'!K99-'Cross-border flows'!$Q99)/'Cross-border flows'!$I99</f>
        <v>0.98910918823498406</v>
      </c>
      <c r="D101" s="91">
        <f>('Cross-border flows'!L99-'Cross-border flows'!$Q99)/'Cross-border flows'!$I99</f>
        <v>0.99330867797265132</v>
      </c>
      <c r="E101" s="91">
        <f>('Cross-border flows'!M99-'Cross-border flows'!$Q99)/'Cross-border flows'!$I99</f>
        <v>0.9974232630441846</v>
      </c>
      <c r="F101" s="91">
        <f>('Cross-border flows'!N99-'Cross-border flows'!$Q99)/'Cross-border flows'!$I99</f>
        <v>1.0015869114637765</v>
      </c>
      <c r="G101" s="91">
        <f>('Cross-border flows'!O99-'Cross-border flows'!$Q99)/'Cross-border flows'!$I99</f>
        <v>1.0058175790204018</v>
      </c>
      <c r="H101" s="91">
        <f>('Cross-border flows'!P99-'Cross-border flows'!$Q99)/'Cross-border flows'!$I99</f>
        <v>1.0101515066351667</v>
      </c>
      <c r="J101" s="94" t="s">
        <v>230</v>
      </c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5">
        <v>15</v>
      </c>
      <c r="CM101" s="95">
        <v>311</v>
      </c>
      <c r="CN101" s="95">
        <v>9</v>
      </c>
      <c r="CO101" s="95">
        <v>2482</v>
      </c>
      <c r="CP101" s="95">
        <v>1</v>
      </c>
      <c r="CQ101" s="95">
        <v>4456</v>
      </c>
      <c r="CR101" s="95">
        <v>733</v>
      </c>
      <c r="CS101" s="92"/>
      <c r="CT101" s="92"/>
      <c r="CU101" s="95">
        <v>2179</v>
      </c>
      <c r="CV101" s="95">
        <v>3</v>
      </c>
      <c r="CW101" s="95">
        <v>108</v>
      </c>
      <c r="CX101" s="95">
        <v>1564</v>
      </c>
      <c r="CY101" s="95">
        <v>17</v>
      </c>
      <c r="CZ101" s="95">
        <v>201845</v>
      </c>
      <c r="DA101" s="92"/>
      <c r="DB101" s="92"/>
      <c r="DC101" s="95">
        <v>1502</v>
      </c>
      <c r="DD101" s="95">
        <v>1</v>
      </c>
      <c r="DE101" s="95">
        <v>5</v>
      </c>
      <c r="DF101" s="95">
        <v>2263</v>
      </c>
      <c r="DG101" s="95">
        <v>6261</v>
      </c>
      <c r="DH101" s="95">
        <v>202</v>
      </c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5">
        <v>3769</v>
      </c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</row>
    <row r="102" spans="1:220" x14ac:dyDescent="0.2">
      <c r="A102" s="61" t="s">
        <v>228</v>
      </c>
      <c r="B102" s="61" t="s">
        <v>227</v>
      </c>
      <c r="C102" s="91">
        <f>('Cross-border flows'!K100-'Cross-border flows'!$Q100)/'Cross-border flows'!$I100</f>
        <v>0.94946184260118283</v>
      </c>
      <c r="D102" s="91">
        <f>('Cross-border flows'!L100-'Cross-border flows'!$Q100)/'Cross-border flows'!$I100</f>
        <v>0.95498945770033639</v>
      </c>
      <c r="E102" s="91">
        <f>('Cross-border flows'!M100-'Cross-border flows'!$Q100)/'Cross-border flows'!$I100</f>
        <v>0.96057897121071556</v>
      </c>
      <c r="F102" s="91">
        <f>('Cross-border flows'!N100-'Cross-border flows'!$Q100)/'Cross-border flows'!$I100</f>
        <v>0.96612518844949546</v>
      </c>
      <c r="G102" s="91">
        <f>('Cross-border flows'!O100-'Cross-border flows'!$Q100)/'Cross-border flows'!$I100</f>
        <v>0.97156363794503076</v>
      </c>
      <c r="H102" s="91">
        <f>('Cross-border flows'!P100-'Cross-border flows'!$Q100)/'Cross-border flows'!$I100</f>
        <v>0.97717785645946886</v>
      </c>
      <c r="J102" s="94" t="s">
        <v>228</v>
      </c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5">
        <v>839</v>
      </c>
      <c r="CE102" s="92"/>
      <c r="CF102" s="92"/>
      <c r="CG102" s="92"/>
      <c r="CH102" s="92"/>
      <c r="CI102" s="92"/>
      <c r="CJ102" s="92"/>
      <c r="CK102" s="92"/>
      <c r="CL102" s="92"/>
      <c r="CM102" s="95">
        <v>3</v>
      </c>
      <c r="CN102" s="95">
        <v>19</v>
      </c>
      <c r="CO102" s="92"/>
      <c r="CP102" s="95">
        <v>4089</v>
      </c>
      <c r="CQ102" s="92"/>
      <c r="CR102" s="92"/>
      <c r="CS102" s="92"/>
      <c r="CT102" s="92"/>
      <c r="CU102" s="95">
        <v>22</v>
      </c>
      <c r="CV102" s="95">
        <v>1399</v>
      </c>
      <c r="CW102" s="95">
        <v>4</v>
      </c>
      <c r="CX102" s="92"/>
      <c r="CY102" s="95">
        <v>1087</v>
      </c>
      <c r="CZ102" s="95">
        <v>1</v>
      </c>
      <c r="DA102" s="95">
        <v>265082</v>
      </c>
      <c r="DB102" s="95">
        <v>149</v>
      </c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5">
        <v>2</v>
      </c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5">
        <v>1943</v>
      </c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5">
        <v>1274</v>
      </c>
      <c r="GQ102" s="92"/>
      <c r="GR102" s="92"/>
      <c r="GS102" s="92"/>
      <c r="GT102" s="92"/>
      <c r="GU102" s="92"/>
      <c r="GV102" s="92"/>
      <c r="GW102" s="95">
        <v>23</v>
      </c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</row>
    <row r="103" spans="1:220" x14ac:dyDescent="0.2">
      <c r="A103" s="61" t="s">
        <v>226</v>
      </c>
      <c r="B103" s="61" t="s">
        <v>225</v>
      </c>
      <c r="C103" s="91">
        <f>('Cross-border flows'!K101-'Cross-border flows'!$Q101)/'Cross-border flows'!$I101</f>
        <v>0.95641200490921519</v>
      </c>
      <c r="D103" s="91">
        <f>('Cross-border flows'!L101-'Cross-border flows'!$Q101)/'Cross-border flows'!$I101</f>
        <v>0.96053964126460856</v>
      </c>
      <c r="E103" s="91">
        <f>('Cross-border flows'!M101-'Cross-border flows'!$Q101)/'Cross-border flows'!$I101</f>
        <v>0.96458337731981458</v>
      </c>
      <c r="F103" s="91">
        <f>('Cross-border flows'!N101-'Cross-border flows'!$Q101)/'Cross-border flows'!$I101</f>
        <v>0.96879436346974013</v>
      </c>
      <c r="G103" s="91">
        <f>('Cross-border flows'!O101-'Cross-border flows'!$Q101)/'Cross-border flows'!$I101</f>
        <v>0.97302202022622541</v>
      </c>
      <c r="H103" s="91">
        <f>('Cross-border flows'!P101-'Cross-border flows'!$Q101)/'Cross-border flows'!$I101</f>
        <v>0.9773336809074924</v>
      </c>
      <c r="J103" s="94" t="s">
        <v>226</v>
      </c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5">
        <v>1</v>
      </c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5">
        <v>13</v>
      </c>
      <c r="CO103" s="92"/>
      <c r="CP103" s="92"/>
      <c r="CQ103" s="95">
        <v>9</v>
      </c>
      <c r="CR103" s="92"/>
      <c r="CS103" s="95">
        <v>1767</v>
      </c>
      <c r="CT103" s="92"/>
      <c r="CU103" s="92"/>
      <c r="CV103" s="95">
        <v>4008</v>
      </c>
      <c r="CW103" s="95">
        <v>7</v>
      </c>
      <c r="CX103" s="95">
        <v>534</v>
      </c>
      <c r="CY103" s="95">
        <v>1</v>
      </c>
      <c r="CZ103" s="92"/>
      <c r="DA103" s="95">
        <v>3504</v>
      </c>
      <c r="DB103" s="95">
        <v>291456</v>
      </c>
      <c r="DC103" s="92"/>
      <c r="DD103" s="92"/>
      <c r="DE103" s="95">
        <v>1</v>
      </c>
      <c r="DF103" s="92"/>
      <c r="DG103" s="92"/>
      <c r="DH103" s="95">
        <v>4127</v>
      </c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5">
        <v>1</v>
      </c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5">
        <v>3368</v>
      </c>
      <c r="GQ103" s="92"/>
      <c r="GR103" s="92"/>
      <c r="GS103" s="92"/>
      <c r="GT103" s="92"/>
      <c r="GU103" s="92"/>
      <c r="GV103" s="92"/>
      <c r="GW103" s="95">
        <v>10</v>
      </c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</row>
    <row r="104" spans="1:220" x14ac:dyDescent="0.2">
      <c r="A104" s="61" t="s">
        <v>224</v>
      </c>
      <c r="B104" s="61" t="s">
        <v>223</v>
      </c>
      <c r="C104" s="91">
        <f>('Cross-border flows'!K102-'Cross-border flows'!$Q102)/'Cross-border flows'!$I102</f>
        <v>0.98283115699380719</v>
      </c>
      <c r="D104" s="91">
        <f>('Cross-border flows'!L102-'Cross-border flows'!$Q102)/'Cross-border flows'!$I102</f>
        <v>0.98666874604057031</v>
      </c>
      <c r="E104" s="91">
        <f>('Cross-border flows'!M102-'Cross-border flows'!$Q102)/'Cross-border flows'!$I102</f>
        <v>0.99017482901728582</v>
      </c>
      <c r="F104" s="91">
        <f>('Cross-border flows'!N102-'Cross-border flows'!$Q102)/'Cross-border flows'!$I102</f>
        <v>0.99384911502708573</v>
      </c>
      <c r="G104" s="91">
        <f>('Cross-border flows'!O102-'Cross-border flows'!$Q102)/'Cross-border flows'!$I102</f>
        <v>0.99750451859800648</v>
      </c>
      <c r="H104" s="91">
        <f>('Cross-border flows'!P102-'Cross-border flows'!$Q102)/'Cross-border flows'!$I102</f>
        <v>1.0010449144763209</v>
      </c>
      <c r="J104" s="94" t="s">
        <v>224</v>
      </c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5">
        <v>1</v>
      </c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5">
        <v>4</v>
      </c>
      <c r="CN104" s="95">
        <v>1</v>
      </c>
      <c r="CO104" s="95">
        <v>574</v>
      </c>
      <c r="CP104" s="95">
        <v>1</v>
      </c>
      <c r="CQ104" s="95">
        <v>4</v>
      </c>
      <c r="CR104" s="95">
        <v>399</v>
      </c>
      <c r="CS104" s="92"/>
      <c r="CT104" s="95">
        <v>1649</v>
      </c>
      <c r="CU104" s="92"/>
      <c r="CV104" s="92"/>
      <c r="CW104" s="95">
        <v>1</v>
      </c>
      <c r="CX104" s="95">
        <v>366</v>
      </c>
      <c r="CY104" s="92"/>
      <c r="CZ104" s="95">
        <v>222</v>
      </c>
      <c r="DA104" s="95">
        <v>2</v>
      </c>
      <c r="DB104" s="92"/>
      <c r="DC104" s="95">
        <v>143286</v>
      </c>
      <c r="DD104" s="95">
        <v>6061</v>
      </c>
      <c r="DE104" s="95">
        <v>1755</v>
      </c>
      <c r="DF104" s="95">
        <v>22</v>
      </c>
      <c r="DG104" s="95">
        <v>346</v>
      </c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</row>
    <row r="105" spans="1:220" x14ac:dyDescent="0.2">
      <c r="A105" s="61" t="s">
        <v>222</v>
      </c>
      <c r="B105" s="61" t="s">
        <v>221</v>
      </c>
      <c r="C105" s="91">
        <f>('Cross-border flows'!K103-'Cross-border flows'!$Q103)/'Cross-border flows'!$I103</f>
        <v>0.94434932157887097</v>
      </c>
      <c r="D105" s="91">
        <f>('Cross-border flows'!L103-'Cross-border flows'!$Q103)/'Cross-border flows'!$I103</f>
        <v>0.94747065737919023</v>
      </c>
      <c r="E105" s="91">
        <f>('Cross-border flows'!M103-'Cross-border flows'!$Q103)/'Cross-border flows'!$I103</f>
        <v>0.95043521622406035</v>
      </c>
      <c r="F105" s="91">
        <f>('Cross-border flows'!N103-'Cross-border flows'!$Q103)/'Cross-border flows'!$I103</f>
        <v>0.95348514729357137</v>
      </c>
      <c r="G105" s="91">
        <f>('Cross-border flows'!O103-'Cross-border flows'!$Q103)/'Cross-border flows'!$I103</f>
        <v>0.95631362284138732</v>
      </c>
      <c r="H105" s="91">
        <f>('Cross-border flows'!P103-'Cross-border flows'!$Q103)/'Cross-border flows'!$I103</f>
        <v>0.95903757437236981</v>
      </c>
      <c r="J105" s="94" t="s">
        <v>222</v>
      </c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5">
        <v>2</v>
      </c>
      <c r="AB105" s="92"/>
      <c r="AC105" s="92"/>
      <c r="AD105" s="92"/>
      <c r="AE105" s="92"/>
      <c r="AF105" s="92"/>
      <c r="AG105" s="92"/>
      <c r="AH105" s="92"/>
      <c r="AI105" s="92"/>
      <c r="AJ105" s="92"/>
      <c r="AK105" s="95">
        <v>17</v>
      </c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5">
        <v>1</v>
      </c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5">
        <v>4</v>
      </c>
      <c r="CP105" s="92"/>
      <c r="CQ105" s="92"/>
      <c r="CR105" s="95">
        <v>6</v>
      </c>
      <c r="CS105" s="92"/>
      <c r="CT105" s="95">
        <v>8526</v>
      </c>
      <c r="CU105" s="92"/>
      <c r="CV105" s="95">
        <v>1</v>
      </c>
      <c r="CW105" s="92"/>
      <c r="CX105" s="92"/>
      <c r="CY105" s="92"/>
      <c r="CZ105" s="92"/>
      <c r="DA105" s="92"/>
      <c r="DB105" s="92"/>
      <c r="DC105" s="95">
        <v>718</v>
      </c>
      <c r="DD105" s="95">
        <v>266362</v>
      </c>
      <c r="DE105" s="92"/>
      <c r="DF105" s="95">
        <v>2</v>
      </c>
      <c r="DG105" s="92"/>
      <c r="DH105" s="92"/>
      <c r="DI105" s="92"/>
      <c r="DJ105" s="92"/>
      <c r="DK105" s="92"/>
      <c r="DL105" s="92"/>
      <c r="DM105" s="92"/>
      <c r="DN105" s="95">
        <v>1</v>
      </c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</row>
    <row r="106" spans="1:220" x14ac:dyDescent="0.2">
      <c r="A106" s="61" t="s">
        <v>220</v>
      </c>
      <c r="B106" s="61" t="s">
        <v>219</v>
      </c>
      <c r="C106" s="91">
        <f>('Cross-border flows'!K104-'Cross-border flows'!$Q104)/'Cross-border flows'!$I104</f>
        <v>0.9506949132565149</v>
      </c>
      <c r="D106" s="91">
        <f>('Cross-border flows'!L104-'Cross-border flows'!$Q104)/'Cross-border flows'!$I104</f>
        <v>0.95461845775639986</v>
      </c>
      <c r="E106" s="91">
        <f>('Cross-border flows'!M104-'Cross-border flows'!$Q104)/'Cross-border flows'!$I104</f>
        <v>0.95845180137958907</v>
      </c>
      <c r="F106" s="91">
        <f>('Cross-border flows'!N104-'Cross-border flows'!$Q104)/'Cross-border flows'!$I104</f>
        <v>0.96229540492453791</v>
      </c>
      <c r="G106" s="91">
        <f>('Cross-border flows'!O104-'Cross-border flows'!$Q104)/'Cross-border flows'!$I104</f>
        <v>0.96589378623666289</v>
      </c>
      <c r="H106" s="91">
        <f>('Cross-border flows'!P104-'Cross-border flows'!$Q104)/'Cross-border flows'!$I104</f>
        <v>0.96943634414516544</v>
      </c>
      <c r="J106" s="94" t="s">
        <v>220</v>
      </c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5">
        <v>1</v>
      </c>
      <c r="CO106" s="95">
        <v>1</v>
      </c>
      <c r="CP106" s="92"/>
      <c r="CQ106" s="95">
        <v>2</v>
      </c>
      <c r="CR106" s="92"/>
      <c r="CS106" s="92"/>
      <c r="CT106" s="92"/>
      <c r="CU106" s="92"/>
      <c r="CV106" s="92"/>
      <c r="CW106" s="92"/>
      <c r="CX106" s="95">
        <v>5286</v>
      </c>
      <c r="CY106" s="92"/>
      <c r="CZ106" s="95">
        <v>25</v>
      </c>
      <c r="DA106" s="92"/>
      <c r="DB106" s="92"/>
      <c r="DC106" s="95">
        <v>2</v>
      </c>
      <c r="DD106" s="95">
        <v>2</v>
      </c>
      <c r="DE106" s="95">
        <v>172830</v>
      </c>
      <c r="DF106" s="95">
        <v>1</v>
      </c>
      <c r="DG106" s="95">
        <v>18</v>
      </c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5">
        <v>1</v>
      </c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</row>
    <row r="107" spans="1:220" x14ac:dyDescent="0.2">
      <c r="A107" s="61" t="s">
        <v>218</v>
      </c>
      <c r="B107" s="61" t="s">
        <v>217</v>
      </c>
      <c r="C107" s="91">
        <f>('Cross-border flows'!K105-'Cross-border flows'!$Q105)/'Cross-border flows'!$I105</f>
        <v>0.96934621775806784</v>
      </c>
      <c r="D107" s="91">
        <f>('Cross-border flows'!L105-'Cross-border flows'!$Q105)/'Cross-border flows'!$I105</f>
        <v>0.97439668998705198</v>
      </c>
      <c r="E107" s="91">
        <f>('Cross-border flows'!M105-'Cross-border flows'!$Q105)/'Cross-border flows'!$I105</f>
        <v>0.97940138934459486</v>
      </c>
      <c r="F107" s="91">
        <f>('Cross-border flows'!N105-'Cross-border flows'!$Q105)/'Cross-border flows'!$I105</f>
        <v>0.98442698179175347</v>
      </c>
      <c r="G107" s="91">
        <f>('Cross-border flows'!O105-'Cross-border flows'!$Q105)/'Cross-border flows'!$I105</f>
        <v>0.98942396884029593</v>
      </c>
      <c r="H107" s="91">
        <f>('Cross-border flows'!P105-'Cross-border flows'!$Q105)/'Cross-border flows'!$I105</f>
        <v>0.99441046700747593</v>
      </c>
      <c r="J107" s="94" t="s">
        <v>218</v>
      </c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5">
        <v>33</v>
      </c>
      <c r="CO107" s="95">
        <v>946</v>
      </c>
      <c r="CP107" s="92"/>
      <c r="CQ107" s="95">
        <v>15</v>
      </c>
      <c r="CR107" s="95">
        <v>2</v>
      </c>
      <c r="CS107" s="92"/>
      <c r="CT107" s="95">
        <v>1</v>
      </c>
      <c r="CU107" s="92"/>
      <c r="CV107" s="95">
        <v>3</v>
      </c>
      <c r="CW107" s="95">
        <v>8713</v>
      </c>
      <c r="CX107" s="92"/>
      <c r="CY107" s="95">
        <v>4</v>
      </c>
      <c r="CZ107" s="95">
        <v>187</v>
      </c>
      <c r="DA107" s="92"/>
      <c r="DB107" s="95">
        <v>1</v>
      </c>
      <c r="DC107" s="95">
        <v>1</v>
      </c>
      <c r="DD107" s="92"/>
      <c r="DE107" s="92"/>
      <c r="DF107" s="95">
        <v>256800</v>
      </c>
      <c r="DG107" s="95">
        <v>3508</v>
      </c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5">
        <v>1</v>
      </c>
      <c r="GO107" s="92"/>
      <c r="GP107" s="92"/>
      <c r="GQ107" s="92"/>
      <c r="GR107" s="92"/>
      <c r="GS107" s="92"/>
      <c r="GT107" s="92"/>
      <c r="GU107" s="92"/>
      <c r="GV107" s="92"/>
      <c r="GW107" s="95">
        <v>13228</v>
      </c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</row>
    <row r="108" spans="1:220" x14ac:dyDescent="0.2">
      <c r="A108" s="61" t="s">
        <v>216</v>
      </c>
      <c r="B108" s="61" t="s">
        <v>215</v>
      </c>
      <c r="C108" s="91">
        <f>('Cross-border flows'!K106-'Cross-border flows'!$Q106)/'Cross-border flows'!$I106</f>
        <v>0.93361329430049134</v>
      </c>
      <c r="D108" s="91">
        <f>('Cross-border flows'!L106-'Cross-border flows'!$Q106)/'Cross-border flows'!$I106</f>
        <v>0.93687667738470115</v>
      </c>
      <c r="E108" s="91">
        <f>('Cross-border flows'!M106-'Cross-border flows'!$Q106)/'Cross-border flows'!$I106</f>
        <v>0.94015315468301819</v>
      </c>
      <c r="F108" s="91">
        <f>('Cross-border flows'!N106-'Cross-border flows'!$Q106)/'Cross-border flows'!$I106</f>
        <v>0.94355514373364147</v>
      </c>
      <c r="G108" s="91">
        <f>('Cross-border flows'!O106-'Cross-border flows'!$Q106)/'Cross-border flows'!$I106</f>
        <v>0.94699095550477508</v>
      </c>
      <c r="H108" s="91">
        <f>('Cross-border flows'!P106-'Cross-border flows'!$Q106)/'Cross-border flows'!$I106</f>
        <v>0.95052265738344599</v>
      </c>
      <c r="J108" s="94" t="s">
        <v>216</v>
      </c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5">
        <v>4</v>
      </c>
      <c r="CO108" s="95">
        <v>47</v>
      </c>
      <c r="CP108" s="95">
        <v>1</v>
      </c>
      <c r="CQ108" s="95">
        <v>4494</v>
      </c>
      <c r="CR108" s="92"/>
      <c r="CS108" s="92"/>
      <c r="CT108" s="92"/>
      <c r="CU108" s="92"/>
      <c r="CV108" s="92"/>
      <c r="CW108" s="95">
        <v>681</v>
      </c>
      <c r="CX108" s="95">
        <v>3</v>
      </c>
      <c r="CY108" s="92"/>
      <c r="CZ108" s="95">
        <v>3697</v>
      </c>
      <c r="DA108" s="95">
        <v>1</v>
      </c>
      <c r="DB108" s="92"/>
      <c r="DC108" s="95">
        <v>75</v>
      </c>
      <c r="DD108" s="95">
        <v>3</v>
      </c>
      <c r="DE108" s="92"/>
      <c r="DF108" s="95">
        <v>10872</v>
      </c>
      <c r="DG108" s="95">
        <v>250990</v>
      </c>
      <c r="DH108" s="95">
        <v>1</v>
      </c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5">
        <v>1</v>
      </c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5">
        <v>13</v>
      </c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</row>
    <row r="109" spans="1:220" x14ac:dyDescent="0.2">
      <c r="A109" s="61" t="s">
        <v>214</v>
      </c>
      <c r="B109" s="61" t="s">
        <v>213</v>
      </c>
      <c r="C109" s="91">
        <f>('Cross-border flows'!K107-'Cross-border flows'!$Q107)/'Cross-border flows'!$I107</f>
        <v>0.94979933429811869</v>
      </c>
      <c r="D109" s="91">
        <f>('Cross-border flows'!L107-'Cross-border flows'!$Q107)/'Cross-border flows'!$I107</f>
        <v>0.95141160636758315</v>
      </c>
      <c r="E109" s="91">
        <f>('Cross-border flows'!M107-'Cross-border flows'!$Q107)/'Cross-border flows'!$I107</f>
        <v>0.95311332368547996</v>
      </c>
      <c r="F109" s="91">
        <f>('Cross-border flows'!N107-'Cross-border flows'!$Q107)/'Cross-border flows'!$I107</f>
        <v>0.95498019295706704</v>
      </c>
      <c r="G109" s="91">
        <f>('Cross-border flows'!O107-'Cross-border flows'!$Q107)/'Cross-border flows'!$I107</f>
        <v>0.9568979450072358</v>
      </c>
      <c r="H109" s="91">
        <f>('Cross-border flows'!P107-'Cross-border flows'!$Q107)/'Cross-border flows'!$I107</f>
        <v>0.95895412445730821</v>
      </c>
      <c r="J109" s="94" t="s">
        <v>214</v>
      </c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5">
        <v>3</v>
      </c>
      <c r="CO109" s="92"/>
      <c r="CP109" s="92"/>
      <c r="CQ109" s="95">
        <v>246</v>
      </c>
      <c r="CR109" s="92"/>
      <c r="CS109" s="92"/>
      <c r="CT109" s="92"/>
      <c r="CU109" s="92"/>
      <c r="CV109" s="95">
        <v>526</v>
      </c>
      <c r="CW109" s="95">
        <v>4</v>
      </c>
      <c r="CX109" s="95">
        <v>242</v>
      </c>
      <c r="CY109" s="92"/>
      <c r="CZ109" s="95">
        <v>104</v>
      </c>
      <c r="DA109" s="92"/>
      <c r="DB109" s="95">
        <v>138</v>
      </c>
      <c r="DC109" s="92"/>
      <c r="DD109" s="92"/>
      <c r="DE109" s="92"/>
      <c r="DF109" s="92"/>
      <c r="DG109" s="92"/>
      <c r="DH109" s="95">
        <v>102386</v>
      </c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5">
        <v>1</v>
      </c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</row>
    <row r="110" spans="1:220" x14ac:dyDescent="0.2">
      <c r="A110" s="61" t="s">
        <v>212</v>
      </c>
      <c r="B110" s="61" t="s">
        <v>211</v>
      </c>
      <c r="C110" s="91">
        <f>('Cross-border flows'!K108-'Cross-border flows'!$Q108)/'Cross-border flows'!$I108</f>
        <v>0.95036265841697287</v>
      </c>
      <c r="D110" s="91">
        <f>('Cross-border flows'!L108-'Cross-border flows'!$Q108)/'Cross-border flows'!$I108</f>
        <v>0.96171171846161951</v>
      </c>
      <c r="E110" s="91">
        <f>('Cross-border flows'!M108-'Cross-border flows'!$Q108)/'Cross-border flows'!$I108</f>
        <v>0.97288402603223711</v>
      </c>
      <c r="F110" s="91">
        <f>('Cross-border flows'!N108-'Cross-border flows'!$Q108)/'Cross-border flows'!$I108</f>
        <v>0.98414327837443538</v>
      </c>
      <c r="G110" s="91">
        <f>('Cross-border flows'!O108-'Cross-border flows'!$Q108)/'Cross-border flows'!$I108</f>
        <v>0.99528802446784193</v>
      </c>
      <c r="H110" s="91">
        <f>('Cross-border flows'!P108-'Cross-border flows'!$Q108)/'Cross-border flows'!$I108</f>
        <v>1.0063481174526727</v>
      </c>
      <c r="J110" s="94" t="s">
        <v>212</v>
      </c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5">
        <v>300</v>
      </c>
      <c r="CD110" s="95">
        <v>1184</v>
      </c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5">
        <v>436551</v>
      </c>
      <c r="DJ110" s="95">
        <v>3530</v>
      </c>
      <c r="DK110" s="95">
        <v>1428</v>
      </c>
      <c r="DL110" s="92"/>
      <c r="DM110" s="92"/>
      <c r="DN110" s="95">
        <v>2288</v>
      </c>
      <c r="DO110" s="95">
        <v>5563</v>
      </c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5">
        <v>1</v>
      </c>
      <c r="EC110" s="92"/>
      <c r="ED110" s="92"/>
      <c r="EE110" s="92"/>
      <c r="EF110" s="92"/>
      <c r="EG110" s="92"/>
      <c r="EH110" s="92"/>
      <c r="EI110" s="92"/>
      <c r="EJ110" s="92"/>
      <c r="EK110" s="95">
        <v>3</v>
      </c>
      <c r="EL110" s="92"/>
      <c r="EM110" s="95">
        <v>5</v>
      </c>
      <c r="EN110" s="92"/>
      <c r="EO110" s="92"/>
      <c r="EP110" s="92"/>
      <c r="EQ110" s="92"/>
      <c r="ER110" s="92"/>
      <c r="ES110" s="92"/>
      <c r="ET110" s="92"/>
      <c r="EU110" s="92"/>
      <c r="EV110" s="95">
        <v>1</v>
      </c>
      <c r="EW110" s="92"/>
      <c r="EX110" s="92"/>
      <c r="EY110" s="92"/>
      <c r="EZ110" s="92"/>
      <c r="FA110" s="92"/>
      <c r="FB110" s="92"/>
      <c r="FC110" s="95">
        <v>2</v>
      </c>
      <c r="FD110" s="95">
        <v>7</v>
      </c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5">
        <v>1</v>
      </c>
      <c r="FQ110" s="92"/>
      <c r="FR110" s="92"/>
      <c r="FS110" s="92"/>
      <c r="FT110" s="92"/>
      <c r="FU110" s="92"/>
      <c r="FV110" s="92"/>
      <c r="FW110" s="95">
        <v>2</v>
      </c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5">
        <v>4262</v>
      </c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</row>
    <row r="111" spans="1:220" x14ac:dyDescent="0.2">
      <c r="A111" s="61" t="s">
        <v>210</v>
      </c>
      <c r="B111" s="61" t="s">
        <v>209</v>
      </c>
      <c r="C111" s="91">
        <f>('Cross-border flows'!K109-'Cross-border flows'!$Q109)/'Cross-border flows'!$I109</f>
        <v>0.92276065029614351</v>
      </c>
      <c r="D111" s="91">
        <f>('Cross-border flows'!L109-'Cross-border flows'!$Q109)/'Cross-border flows'!$I109</f>
        <v>0.93170599445360591</v>
      </c>
      <c r="E111" s="91">
        <f>('Cross-border flows'!M109-'Cross-border flows'!$Q109)/'Cross-border flows'!$I109</f>
        <v>0.94031030218833345</v>
      </c>
      <c r="F111" s="91">
        <f>('Cross-border flows'!N109-'Cross-border flows'!$Q109)/'Cross-border flows'!$I109</f>
        <v>0.94891546468283217</v>
      </c>
      <c r="G111" s="91">
        <f>('Cross-border flows'!O109-'Cross-border flows'!$Q109)/'Cross-border flows'!$I109</f>
        <v>0.95724955697779857</v>
      </c>
      <c r="H111" s="91">
        <f>('Cross-border flows'!P109-'Cross-border flows'!$Q109)/'Cross-border flows'!$I109</f>
        <v>0.96551585600585388</v>
      </c>
      <c r="J111" s="94" t="s">
        <v>210</v>
      </c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5">
        <v>6</v>
      </c>
      <c r="BV111" s="95">
        <v>215</v>
      </c>
      <c r="BW111" s="95">
        <v>484</v>
      </c>
      <c r="BX111" s="92"/>
      <c r="BY111" s="92"/>
      <c r="BZ111" s="92"/>
      <c r="CA111" s="92"/>
      <c r="CB111" s="92"/>
      <c r="CC111" s="92"/>
      <c r="CD111" s="95">
        <v>1006</v>
      </c>
      <c r="CE111" s="92"/>
      <c r="CF111" s="92"/>
      <c r="CG111" s="95">
        <v>1</v>
      </c>
      <c r="CH111" s="92"/>
      <c r="CI111" s="92"/>
      <c r="CJ111" s="92"/>
      <c r="CK111" s="95">
        <v>17</v>
      </c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5">
        <v>5230</v>
      </c>
      <c r="DJ111" s="95">
        <v>906715</v>
      </c>
      <c r="DK111" s="95">
        <v>5612</v>
      </c>
      <c r="DL111" s="95">
        <v>1</v>
      </c>
      <c r="DM111" s="92"/>
      <c r="DN111" s="95">
        <v>4</v>
      </c>
      <c r="DO111" s="95">
        <v>3</v>
      </c>
      <c r="DP111" s="92"/>
      <c r="DQ111" s="95">
        <v>1</v>
      </c>
      <c r="DR111" s="95">
        <v>1</v>
      </c>
      <c r="DS111" s="92"/>
      <c r="DT111" s="92"/>
      <c r="DU111" s="92"/>
      <c r="DV111" s="95">
        <v>708</v>
      </c>
      <c r="DW111" s="95">
        <v>2519</v>
      </c>
      <c r="DX111" s="95">
        <v>9913</v>
      </c>
      <c r="DY111" s="92"/>
      <c r="DZ111" s="92"/>
      <c r="EA111" s="92"/>
      <c r="EB111" s="92"/>
      <c r="EC111" s="92"/>
      <c r="ED111" s="95">
        <v>1</v>
      </c>
      <c r="EE111" s="92"/>
      <c r="EF111" s="92"/>
      <c r="EG111" s="92"/>
      <c r="EH111" s="95">
        <v>2</v>
      </c>
      <c r="EI111" s="92"/>
      <c r="EJ111" s="92"/>
      <c r="EK111" s="92"/>
      <c r="EL111" s="92"/>
      <c r="EM111" s="92"/>
      <c r="EN111" s="92"/>
      <c r="EO111" s="95">
        <v>5</v>
      </c>
      <c r="EP111" s="95">
        <v>1</v>
      </c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5">
        <v>1</v>
      </c>
      <c r="FC111" s="95">
        <v>3</v>
      </c>
      <c r="FD111" s="95">
        <v>9</v>
      </c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5">
        <v>1</v>
      </c>
      <c r="GN111" s="92"/>
      <c r="GO111" s="92"/>
      <c r="GP111" s="92"/>
      <c r="GQ111" s="95">
        <v>3</v>
      </c>
      <c r="GR111" s="92"/>
      <c r="GS111" s="92"/>
      <c r="GT111" s="92"/>
      <c r="GU111" s="92"/>
      <c r="GV111" s="92"/>
      <c r="GW111" s="92"/>
      <c r="GX111" s="92"/>
      <c r="GY111" s="92"/>
      <c r="GZ111" s="92"/>
      <c r="HA111" s="95">
        <v>10493</v>
      </c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</row>
    <row r="112" spans="1:220" x14ac:dyDescent="0.2">
      <c r="A112" s="61" t="s">
        <v>208</v>
      </c>
      <c r="B112" s="61" t="s">
        <v>207</v>
      </c>
      <c r="C112" s="91">
        <f>('Cross-border flows'!K110-'Cross-border flows'!$Q110)/'Cross-border flows'!$I110</f>
        <v>0.9665004591000943</v>
      </c>
      <c r="D112" s="91">
        <f>('Cross-border flows'!L110-'Cross-border flows'!$Q110)/'Cross-border flows'!$I110</f>
        <v>0.97586646447713032</v>
      </c>
      <c r="E112" s="91">
        <f>('Cross-border flows'!M110-'Cross-border flows'!$Q110)/'Cross-border flows'!$I110</f>
        <v>0.98518298790688619</v>
      </c>
      <c r="F112" s="91">
        <f>('Cross-border flows'!N110-'Cross-border flows'!$Q110)/'Cross-border flows'!$I110</f>
        <v>0.99464262361791755</v>
      </c>
      <c r="G112" s="91">
        <f>('Cross-border flows'!O110-'Cross-border flows'!$Q110)/'Cross-border flows'!$I110</f>
        <v>1.004045299614982</v>
      </c>
      <c r="H112" s="91">
        <f>('Cross-border flows'!P110-'Cross-border flows'!$Q110)/'Cross-border flows'!$I110</f>
        <v>1.0135000452144032</v>
      </c>
      <c r="J112" s="94" t="s">
        <v>208</v>
      </c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5">
        <v>360</v>
      </c>
      <c r="DJ112" s="95">
        <v>251</v>
      </c>
      <c r="DK112" s="95">
        <v>564692</v>
      </c>
      <c r="DL112" s="92"/>
      <c r="DM112" s="92"/>
      <c r="DN112" s="95">
        <v>5631</v>
      </c>
      <c r="DO112" s="95">
        <v>858</v>
      </c>
      <c r="DP112" s="92"/>
      <c r="DQ112" s="95">
        <v>1</v>
      </c>
      <c r="DR112" s="92"/>
      <c r="DS112" s="92"/>
      <c r="DT112" s="92"/>
      <c r="DU112" s="92"/>
      <c r="DV112" s="95">
        <v>2211</v>
      </c>
      <c r="DW112" s="92"/>
      <c r="DX112" s="92"/>
      <c r="DY112" s="95">
        <v>2</v>
      </c>
      <c r="DZ112" s="95">
        <v>105</v>
      </c>
      <c r="EA112" s="92"/>
      <c r="EB112" s="95">
        <v>3</v>
      </c>
      <c r="EC112" s="92"/>
      <c r="ED112" s="95">
        <v>4</v>
      </c>
      <c r="EE112" s="95">
        <v>1</v>
      </c>
      <c r="EF112" s="92"/>
      <c r="EG112" s="92"/>
      <c r="EH112" s="95">
        <v>831</v>
      </c>
      <c r="EI112" s="92"/>
      <c r="EJ112" s="92"/>
      <c r="EK112" s="95">
        <v>3</v>
      </c>
      <c r="EL112" s="95">
        <v>57</v>
      </c>
      <c r="EM112" s="95">
        <v>6</v>
      </c>
      <c r="EN112" s="95">
        <v>1</v>
      </c>
      <c r="EO112" s="95">
        <v>1</v>
      </c>
      <c r="EP112" s="95">
        <v>4</v>
      </c>
      <c r="EQ112" s="92"/>
      <c r="ER112" s="95">
        <v>1</v>
      </c>
      <c r="ES112" s="92"/>
      <c r="ET112" s="92"/>
      <c r="EU112" s="95">
        <v>2</v>
      </c>
      <c r="EV112" s="92"/>
      <c r="EW112" s="92"/>
      <c r="EX112" s="92"/>
      <c r="EY112" s="92"/>
      <c r="EZ112" s="92"/>
      <c r="FA112" s="95">
        <v>3</v>
      </c>
      <c r="FB112" s="95">
        <v>1</v>
      </c>
      <c r="FC112" s="95">
        <v>3</v>
      </c>
      <c r="FD112" s="95">
        <v>4</v>
      </c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5">
        <v>2</v>
      </c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</row>
    <row r="113" spans="1:220" x14ac:dyDescent="0.2">
      <c r="A113" s="61" t="s">
        <v>206</v>
      </c>
      <c r="B113" s="61" t="s">
        <v>205</v>
      </c>
      <c r="C113" s="91">
        <f>('Cross-border flows'!K111-'Cross-border flows'!$Q111)/'Cross-border flows'!$I111</f>
        <v>0.96162903534183786</v>
      </c>
      <c r="D113" s="91">
        <f>('Cross-border flows'!L111-'Cross-border flows'!$Q111)/'Cross-border flows'!$I111</f>
        <v>0.96665808714087598</v>
      </c>
      <c r="E113" s="91">
        <f>('Cross-border flows'!M111-'Cross-border flows'!$Q111)/'Cross-border flows'!$I111</f>
        <v>0.97184967073498352</v>
      </c>
      <c r="F113" s="91">
        <f>('Cross-border flows'!N111-'Cross-border flows'!$Q111)/'Cross-border flows'!$I111</f>
        <v>0.97720850062803577</v>
      </c>
      <c r="G113" s="91">
        <f>('Cross-border flows'!O111-'Cross-border flows'!$Q111)/'Cross-border flows'!$I111</f>
        <v>0.9826547182551495</v>
      </c>
      <c r="H113" s="91">
        <f>('Cross-border flows'!P111-'Cross-border flows'!$Q111)/'Cross-border flows'!$I111</f>
        <v>0.98829460566853744</v>
      </c>
      <c r="J113" s="94" t="s">
        <v>206</v>
      </c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5">
        <v>1</v>
      </c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5">
        <v>392873</v>
      </c>
      <c r="DM113" s="95">
        <v>3615</v>
      </c>
      <c r="DN113" s="92"/>
      <c r="DO113" s="92"/>
      <c r="DP113" s="92"/>
      <c r="DQ113" s="95">
        <v>3274</v>
      </c>
      <c r="DR113" s="92"/>
      <c r="DS113" s="95">
        <v>1</v>
      </c>
      <c r="DT113" s="95">
        <v>2371</v>
      </c>
      <c r="DU113" s="95">
        <v>1</v>
      </c>
      <c r="DV113" s="92"/>
      <c r="DW113" s="92"/>
      <c r="DX113" s="95">
        <v>11052</v>
      </c>
      <c r="DY113" s="92"/>
      <c r="DZ113" s="92"/>
      <c r="EA113" s="92"/>
      <c r="EB113" s="92"/>
      <c r="EC113" s="92"/>
      <c r="ED113" s="95">
        <v>1</v>
      </c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5">
        <v>3</v>
      </c>
      <c r="FD113" s="92"/>
      <c r="FE113" s="92"/>
      <c r="FF113" s="92"/>
      <c r="FG113" s="95">
        <v>1</v>
      </c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</row>
    <row r="114" spans="1:220" x14ac:dyDescent="0.2">
      <c r="A114" s="61" t="s">
        <v>204</v>
      </c>
      <c r="B114" s="61" t="s">
        <v>203</v>
      </c>
      <c r="C114" s="91">
        <f>('Cross-border flows'!K112-'Cross-border flows'!$Q112)/'Cross-border flows'!$I112</f>
        <v>0.95135391740128539</v>
      </c>
      <c r="D114" s="91">
        <f>('Cross-border flows'!L112-'Cross-border flows'!$Q112)/'Cross-border flows'!$I112</f>
        <v>0.9547468650616372</v>
      </c>
      <c r="E114" s="91">
        <f>('Cross-border flows'!M112-'Cross-border flows'!$Q112)/'Cross-border flows'!$I112</f>
        <v>0.95830951296216849</v>
      </c>
      <c r="F114" s="91">
        <f>('Cross-border flows'!N112-'Cross-border flows'!$Q112)/'Cross-border flows'!$I112</f>
        <v>0.96215767357716919</v>
      </c>
      <c r="G114" s="91">
        <f>('Cross-border flows'!O112-'Cross-border flows'!$Q112)/'Cross-border flows'!$I112</f>
        <v>0.96604666469097356</v>
      </c>
      <c r="H114" s="91">
        <f>('Cross-border flows'!P112-'Cross-border flows'!$Q112)/'Cross-border flows'!$I112</f>
        <v>0.97005130019771679</v>
      </c>
      <c r="J114" s="94" t="s">
        <v>204</v>
      </c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5">
        <v>24</v>
      </c>
      <c r="DM114" s="95">
        <v>224665</v>
      </c>
      <c r="DN114" s="92"/>
      <c r="DO114" s="92"/>
      <c r="DP114" s="92"/>
      <c r="DQ114" s="92"/>
      <c r="DR114" s="95">
        <v>1188</v>
      </c>
      <c r="DS114" s="95">
        <v>14</v>
      </c>
      <c r="DT114" s="95">
        <v>187</v>
      </c>
      <c r="DU114" s="92"/>
      <c r="DV114" s="92"/>
      <c r="DW114" s="92"/>
      <c r="DX114" s="92"/>
      <c r="DY114" s="92"/>
      <c r="DZ114" s="95">
        <v>1</v>
      </c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5">
        <v>1</v>
      </c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5">
        <v>1</v>
      </c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</row>
    <row r="115" spans="1:220" x14ac:dyDescent="0.2">
      <c r="A115" s="61" t="s">
        <v>202</v>
      </c>
      <c r="B115" s="61" t="s">
        <v>201</v>
      </c>
      <c r="C115" s="91">
        <f>('Cross-border flows'!K113-'Cross-border flows'!$Q113)/'Cross-border flows'!$I113</f>
        <v>0.93681755795477439</v>
      </c>
      <c r="D115" s="91">
        <f>('Cross-border flows'!L113-'Cross-border flows'!$Q113)/'Cross-border flows'!$I113</f>
        <v>0.94698334169898368</v>
      </c>
      <c r="E115" s="91">
        <f>('Cross-border flows'!M113-'Cross-border flows'!$Q113)/'Cross-border flows'!$I113</f>
        <v>0.95714870023370535</v>
      </c>
      <c r="F115" s="91">
        <f>('Cross-border flows'!N113-'Cross-border flows'!$Q113)/'Cross-border flows'!$I113</f>
        <v>0.96753828643773554</v>
      </c>
      <c r="G115" s="91">
        <f>('Cross-border flows'!O113-'Cross-border flows'!$Q113)/'Cross-border flows'!$I113</f>
        <v>0.97798322660468617</v>
      </c>
      <c r="H115" s="91">
        <f>('Cross-border flows'!P113-'Cross-border flows'!$Q113)/'Cross-border flows'!$I113</f>
        <v>0.98837418434909385</v>
      </c>
      <c r="J115" s="94" t="s">
        <v>202</v>
      </c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5">
        <v>1</v>
      </c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5">
        <v>1</v>
      </c>
      <c r="DB115" s="92"/>
      <c r="DC115" s="92"/>
      <c r="DD115" s="92"/>
      <c r="DE115" s="92"/>
      <c r="DF115" s="92"/>
      <c r="DG115" s="92"/>
      <c r="DH115" s="92"/>
      <c r="DI115" s="95">
        <v>101</v>
      </c>
      <c r="DJ115" s="92"/>
      <c r="DK115" s="95">
        <v>1899</v>
      </c>
      <c r="DL115" s="92"/>
      <c r="DM115" s="92"/>
      <c r="DN115" s="95">
        <v>613260</v>
      </c>
      <c r="DO115" s="95">
        <v>41</v>
      </c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5">
        <v>557</v>
      </c>
      <c r="EA115" s="92"/>
      <c r="EB115" s="95">
        <v>43</v>
      </c>
      <c r="EC115" s="95">
        <v>1</v>
      </c>
      <c r="ED115" s="95">
        <v>6</v>
      </c>
      <c r="EE115" s="92"/>
      <c r="EF115" s="92"/>
      <c r="EG115" s="95">
        <v>12</v>
      </c>
      <c r="EH115" s="95">
        <v>87</v>
      </c>
      <c r="EI115" s="95">
        <v>2</v>
      </c>
      <c r="EJ115" s="95">
        <v>3</v>
      </c>
      <c r="EK115" s="95">
        <v>1</v>
      </c>
      <c r="EL115" s="95">
        <v>6</v>
      </c>
      <c r="EM115" s="95">
        <v>1364</v>
      </c>
      <c r="EN115" s="92"/>
      <c r="EO115" s="95">
        <v>7071</v>
      </c>
      <c r="EP115" s="95">
        <v>1</v>
      </c>
      <c r="EQ115" s="92"/>
      <c r="ER115" s="95">
        <v>1</v>
      </c>
      <c r="ES115" s="92"/>
      <c r="ET115" s="92"/>
      <c r="EU115" s="95">
        <v>1</v>
      </c>
      <c r="EV115" s="92"/>
      <c r="EW115" s="95">
        <v>1</v>
      </c>
      <c r="EX115" s="92"/>
      <c r="EY115" s="92"/>
      <c r="EZ115" s="92"/>
      <c r="FA115" s="92"/>
      <c r="FB115" s="95">
        <v>5</v>
      </c>
      <c r="FC115" s="95">
        <v>5</v>
      </c>
      <c r="FD115" s="95">
        <v>10</v>
      </c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5">
        <v>1</v>
      </c>
      <c r="FU115" s="92"/>
      <c r="FV115" s="92"/>
      <c r="FW115" s="95">
        <v>314</v>
      </c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5">
        <v>779</v>
      </c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</row>
    <row r="116" spans="1:220" x14ac:dyDescent="0.2">
      <c r="A116" s="61" t="s">
        <v>200</v>
      </c>
      <c r="B116" s="61" t="s">
        <v>199</v>
      </c>
      <c r="C116" s="91">
        <f>('Cross-border flows'!K114-'Cross-border flows'!$Q114)/'Cross-border flows'!$I114</f>
        <v>0.92507453117694927</v>
      </c>
      <c r="D116" s="91">
        <f>('Cross-border flows'!L114-'Cross-border flows'!$Q114)/'Cross-border flows'!$I114</f>
        <v>0.93686307596405249</v>
      </c>
      <c r="E116" s="91">
        <f>('Cross-border flows'!M114-'Cross-border flows'!$Q114)/'Cross-border flows'!$I114</f>
        <v>0.94788928330245359</v>
      </c>
      <c r="F116" s="91">
        <f>('Cross-border flows'!N114-'Cross-border flows'!$Q114)/'Cross-border flows'!$I114</f>
        <v>0.95893263753008606</v>
      </c>
      <c r="G116" s="91">
        <f>('Cross-border flows'!O114-'Cross-border flows'!$Q114)/'Cross-border flows'!$I114</f>
        <v>0.9694017809215425</v>
      </c>
      <c r="H116" s="91">
        <f>('Cross-border flows'!P114-'Cross-border flows'!$Q114)/'Cross-border flows'!$I114</f>
        <v>0.97963066873300897</v>
      </c>
      <c r="J116" s="94" t="s">
        <v>200</v>
      </c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5">
        <v>10433</v>
      </c>
      <c r="DJ116" s="92"/>
      <c r="DK116" s="95">
        <v>44</v>
      </c>
      <c r="DL116" s="92"/>
      <c r="DM116" s="92"/>
      <c r="DN116" s="95">
        <v>92</v>
      </c>
      <c r="DO116" s="95">
        <v>220415</v>
      </c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5">
        <v>2</v>
      </c>
      <c r="EA116" s="92"/>
      <c r="EB116" s="95">
        <v>2</v>
      </c>
      <c r="EC116" s="92"/>
      <c r="ED116" s="95">
        <v>1</v>
      </c>
      <c r="EE116" s="92"/>
      <c r="EF116" s="92"/>
      <c r="EG116" s="95">
        <v>1</v>
      </c>
      <c r="EH116" s="95">
        <v>1</v>
      </c>
      <c r="EI116" s="95">
        <v>1</v>
      </c>
      <c r="EJ116" s="92"/>
      <c r="EK116" s="95">
        <v>2</v>
      </c>
      <c r="EL116" s="92"/>
      <c r="EM116" s="92"/>
      <c r="EN116" s="92"/>
      <c r="EO116" s="92"/>
      <c r="EP116" s="95">
        <v>1</v>
      </c>
      <c r="EQ116" s="92"/>
      <c r="ER116" s="95">
        <v>2</v>
      </c>
      <c r="ES116" s="92"/>
      <c r="ET116" s="95">
        <v>3</v>
      </c>
      <c r="EU116" s="92"/>
      <c r="EV116" s="92"/>
      <c r="EW116" s="95">
        <v>1</v>
      </c>
      <c r="EX116" s="92"/>
      <c r="EY116" s="92"/>
      <c r="EZ116" s="92"/>
      <c r="FA116" s="92"/>
      <c r="FB116" s="92"/>
      <c r="FC116" s="95">
        <v>1</v>
      </c>
      <c r="FD116" s="95">
        <v>1</v>
      </c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5">
        <v>1</v>
      </c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</row>
    <row r="117" spans="1:220" x14ac:dyDescent="0.2">
      <c r="A117" s="61" t="s">
        <v>198</v>
      </c>
      <c r="B117" s="61" t="s">
        <v>197</v>
      </c>
      <c r="C117" s="91">
        <f>('Cross-border flows'!K115-'Cross-border flows'!$Q115)/'Cross-border flows'!$I115</f>
        <v>0.98045045314388368</v>
      </c>
      <c r="D117" s="91">
        <f>('Cross-border flows'!L115-'Cross-border flows'!$Q115)/'Cross-border flows'!$I115</f>
        <v>0.98728923678763181</v>
      </c>
      <c r="E117" s="91">
        <f>('Cross-border flows'!M115-'Cross-border flows'!$Q115)/'Cross-border flows'!$I115</f>
        <v>0.99430205707307318</v>
      </c>
      <c r="F117" s="91">
        <f>('Cross-border flows'!N115-'Cross-border flows'!$Q115)/'Cross-border flows'!$I115</f>
        <v>1.0014897551730866</v>
      </c>
      <c r="G117" s="91">
        <f>('Cross-border flows'!O115-'Cross-border flows'!$Q115)/'Cross-border flows'!$I115</f>
        <v>1.0087664959828928</v>
      </c>
      <c r="H117" s="91">
        <f>('Cross-border flows'!P115-'Cross-border flows'!$Q115)/'Cross-border flows'!$I115</f>
        <v>1.0160578711738668</v>
      </c>
      <c r="J117" s="94" t="s">
        <v>198</v>
      </c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5">
        <v>52</v>
      </c>
      <c r="DK117" s="95">
        <v>4</v>
      </c>
      <c r="DL117" s="95">
        <v>3</v>
      </c>
      <c r="DM117" s="92"/>
      <c r="DN117" s="95">
        <v>1</v>
      </c>
      <c r="DO117" s="92"/>
      <c r="DP117" s="95">
        <v>376037</v>
      </c>
      <c r="DQ117" s="95">
        <v>2733</v>
      </c>
      <c r="DR117" s="92"/>
      <c r="DS117" s="92"/>
      <c r="DT117" s="92"/>
      <c r="DU117" s="95">
        <v>26</v>
      </c>
      <c r="DV117" s="95">
        <v>2728</v>
      </c>
      <c r="DW117" s="92"/>
      <c r="DX117" s="95">
        <v>5377</v>
      </c>
      <c r="DY117" s="95">
        <v>16</v>
      </c>
      <c r="DZ117" s="92"/>
      <c r="EA117" s="92"/>
      <c r="EB117" s="92"/>
      <c r="EC117" s="92"/>
      <c r="ED117" s="92"/>
      <c r="EE117" s="95">
        <v>3</v>
      </c>
      <c r="EF117" s="92"/>
      <c r="EG117" s="92"/>
      <c r="EH117" s="95">
        <v>1</v>
      </c>
      <c r="EI117" s="92"/>
      <c r="EJ117" s="92"/>
      <c r="EK117" s="92"/>
      <c r="EL117" s="92"/>
      <c r="EM117" s="92"/>
      <c r="EN117" s="95">
        <v>9</v>
      </c>
      <c r="EO117" s="92"/>
      <c r="EP117" s="95">
        <v>1</v>
      </c>
      <c r="EQ117" s="92"/>
      <c r="ER117" s="92"/>
      <c r="ES117" s="92"/>
      <c r="ET117" s="95">
        <v>3</v>
      </c>
      <c r="EU117" s="95">
        <v>12</v>
      </c>
      <c r="EV117" s="92"/>
      <c r="EW117" s="92"/>
      <c r="EX117" s="92"/>
      <c r="EY117" s="92"/>
      <c r="EZ117" s="92"/>
      <c r="FA117" s="95">
        <v>2</v>
      </c>
      <c r="FB117" s="95">
        <v>2</v>
      </c>
      <c r="FC117" s="95">
        <v>1</v>
      </c>
      <c r="FD117" s="95">
        <v>3</v>
      </c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5">
        <v>7459</v>
      </c>
      <c r="HC117" s="95">
        <v>172</v>
      </c>
      <c r="HD117" s="95">
        <v>42</v>
      </c>
      <c r="HE117" s="92"/>
      <c r="HF117" s="92"/>
      <c r="HG117" s="92"/>
      <c r="HH117" s="92"/>
      <c r="HI117" s="92"/>
      <c r="HJ117" s="92"/>
      <c r="HK117" s="92"/>
      <c r="HL117" s="92"/>
    </row>
    <row r="118" spans="1:220" x14ac:dyDescent="0.2">
      <c r="A118" s="61" t="s">
        <v>196</v>
      </c>
      <c r="B118" s="61" t="s">
        <v>195</v>
      </c>
      <c r="C118" s="91">
        <f>('Cross-border flows'!K116-'Cross-border flows'!$Q116)/'Cross-border flows'!$I116</f>
        <v>0.94605153645369877</v>
      </c>
      <c r="D118" s="91">
        <f>('Cross-border flows'!L116-'Cross-border flows'!$Q116)/'Cross-border flows'!$I116</f>
        <v>0.95446381325265461</v>
      </c>
      <c r="E118" s="91">
        <f>('Cross-border flows'!M116-'Cross-border flows'!$Q116)/'Cross-border flows'!$I116</f>
        <v>0.96280105594115206</v>
      </c>
      <c r="F118" s="91">
        <f>('Cross-border flows'!N116-'Cross-border flows'!$Q116)/'Cross-border flows'!$I116</f>
        <v>0.97123341341875769</v>
      </c>
      <c r="G118" s="91">
        <f>('Cross-border flows'!O116-'Cross-border flows'!$Q116)/'Cross-border flows'!$I116</f>
        <v>0.97958993296553365</v>
      </c>
      <c r="H118" s="91">
        <f>('Cross-border flows'!P116-'Cross-border flows'!$Q116)/'Cross-border flows'!$I116</f>
        <v>0.98796699887287187</v>
      </c>
      <c r="J118" s="94" t="s">
        <v>196</v>
      </c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5">
        <v>896</v>
      </c>
      <c r="DM118" s="92"/>
      <c r="DN118" s="92"/>
      <c r="DO118" s="92"/>
      <c r="DP118" s="95">
        <v>4471</v>
      </c>
      <c r="DQ118" s="95">
        <v>331389</v>
      </c>
      <c r="DR118" s="92"/>
      <c r="DS118" s="92"/>
      <c r="DT118" s="92"/>
      <c r="DU118" s="95">
        <v>6</v>
      </c>
      <c r="DV118" s="95">
        <v>3</v>
      </c>
      <c r="DW118" s="92"/>
      <c r="DX118" s="95">
        <v>314</v>
      </c>
      <c r="DY118" s="95">
        <v>2</v>
      </c>
      <c r="DZ118" s="92"/>
      <c r="EA118" s="92"/>
      <c r="EB118" s="92"/>
      <c r="EC118" s="92"/>
      <c r="ED118" s="92"/>
      <c r="EE118" s="95">
        <v>1</v>
      </c>
      <c r="EF118" s="92"/>
      <c r="EG118" s="92"/>
      <c r="EH118" s="92"/>
      <c r="EI118" s="92"/>
      <c r="EJ118" s="92"/>
      <c r="EK118" s="95">
        <v>1</v>
      </c>
      <c r="EL118" s="92"/>
      <c r="EM118" s="92"/>
      <c r="EN118" s="95">
        <v>6</v>
      </c>
      <c r="EO118" s="92"/>
      <c r="EP118" s="95">
        <v>1</v>
      </c>
      <c r="EQ118" s="92"/>
      <c r="ER118" s="92"/>
      <c r="ES118" s="92"/>
      <c r="ET118" s="95">
        <v>1</v>
      </c>
      <c r="EU118" s="95">
        <v>1</v>
      </c>
      <c r="EV118" s="92"/>
      <c r="EW118" s="95">
        <v>1</v>
      </c>
      <c r="EX118" s="92"/>
      <c r="EY118" s="92"/>
      <c r="EZ118" s="92"/>
      <c r="FA118" s="95">
        <v>1</v>
      </c>
      <c r="FB118" s="92"/>
      <c r="FC118" s="95">
        <v>1</v>
      </c>
      <c r="FD118" s="95">
        <v>5</v>
      </c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5">
        <v>7</v>
      </c>
      <c r="HC118" s="95">
        <v>11</v>
      </c>
      <c r="HD118" s="95">
        <v>8</v>
      </c>
      <c r="HE118" s="92"/>
      <c r="HF118" s="92"/>
      <c r="HG118" s="92"/>
      <c r="HH118" s="92"/>
      <c r="HI118" s="92"/>
      <c r="HJ118" s="92"/>
      <c r="HK118" s="92"/>
      <c r="HL118" s="95">
        <v>14</v>
      </c>
    </row>
    <row r="119" spans="1:220" x14ac:dyDescent="0.2">
      <c r="A119" s="61" t="s">
        <v>194</v>
      </c>
      <c r="B119" s="61" t="s">
        <v>193</v>
      </c>
      <c r="C119" s="91">
        <f>('Cross-border flows'!K117-'Cross-border flows'!$Q117)/'Cross-border flows'!$I117</f>
        <v>0.98593515911215357</v>
      </c>
      <c r="D119" s="91">
        <f>('Cross-border flows'!L117-'Cross-border flows'!$Q117)/'Cross-border flows'!$I117</f>
        <v>0.9904143534780564</v>
      </c>
      <c r="E119" s="91">
        <f>('Cross-border flows'!M117-'Cross-border flows'!$Q117)/'Cross-border flows'!$I117</f>
        <v>0.99525856813576641</v>
      </c>
      <c r="F119" s="91">
        <f>('Cross-border flows'!N117-'Cross-border flows'!$Q117)/'Cross-border flows'!$I117</f>
        <v>1.0003311773892949</v>
      </c>
      <c r="G119" s="91">
        <f>('Cross-border flows'!O117-'Cross-border flows'!$Q117)/'Cross-border flows'!$I117</f>
        <v>1.0056800106829542</v>
      </c>
      <c r="H119" s="91">
        <f>('Cross-border flows'!P117-'Cross-border flows'!$Q117)/'Cross-border flows'!$I117</f>
        <v>1.0112694949401115</v>
      </c>
      <c r="J119" s="94" t="s">
        <v>194</v>
      </c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5">
        <v>1</v>
      </c>
      <c r="DM119" s="95">
        <v>217</v>
      </c>
      <c r="DN119" s="92"/>
      <c r="DO119" s="92"/>
      <c r="DP119" s="92"/>
      <c r="DQ119" s="92"/>
      <c r="DR119" s="95">
        <v>161895</v>
      </c>
      <c r="DS119" s="95">
        <v>6108</v>
      </c>
      <c r="DT119" s="95">
        <v>2355</v>
      </c>
      <c r="DU119" s="92"/>
      <c r="DV119" s="92"/>
      <c r="DW119" s="95">
        <v>1659</v>
      </c>
      <c r="DX119" s="95">
        <v>2</v>
      </c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</row>
    <row r="120" spans="1:220" x14ac:dyDescent="0.2">
      <c r="A120" s="61" t="s">
        <v>192</v>
      </c>
      <c r="B120" s="61" t="s">
        <v>191</v>
      </c>
      <c r="C120" s="91">
        <f>('Cross-border flows'!K118-'Cross-border flows'!$Q118)/'Cross-border flows'!$I118</f>
        <v>0.93646842720394452</v>
      </c>
      <c r="D120" s="91">
        <f>('Cross-border flows'!L118-'Cross-border flows'!$Q118)/'Cross-border flows'!$I118</f>
        <v>0.94365100290058057</v>
      </c>
      <c r="E120" s="91">
        <f>('Cross-border flows'!M118-'Cross-border flows'!$Q118)/'Cross-border flows'!$I118</f>
        <v>0.950269446429163</v>
      </c>
      <c r="F120" s="91">
        <f>('Cross-border flows'!N118-'Cross-border flows'!$Q118)/'Cross-border flows'!$I118</f>
        <v>0.95675990479660455</v>
      </c>
      <c r="G120" s="91">
        <f>('Cross-border flows'!O118-'Cross-border flows'!$Q118)/'Cross-border flows'!$I118</f>
        <v>0.96273085640469969</v>
      </c>
      <c r="H120" s="91">
        <f>('Cross-border flows'!P118-'Cross-border flows'!$Q118)/'Cross-border flows'!$I118</f>
        <v>0.96844570046891942</v>
      </c>
      <c r="J120" s="94" t="s">
        <v>192</v>
      </c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5">
        <v>1</v>
      </c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5">
        <v>22</v>
      </c>
      <c r="DN120" s="92"/>
      <c r="DO120" s="92"/>
      <c r="DP120" s="92"/>
      <c r="DQ120" s="92"/>
      <c r="DR120" s="95">
        <v>6208</v>
      </c>
      <c r="DS120" s="95">
        <v>202248</v>
      </c>
      <c r="DT120" s="95">
        <v>2854</v>
      </c>
      <c r="DU120" s="92"/>
      <c r="DV120" s="92"/>
      <c r="DW120" s="95">
        <v>1</v>
      </c>
      <c r="DX120" s="92"/>
      <c r="DY120" s="92"/>
      <c r="DZ120" s="92"/>
      <c r="EA120" s="92"/>
      <c r="EB120" s="92"/>
      <c r="EC120" s="92"/>
      <c r="ED120" s="92"/>
      <c r="EE120" s="92"/>
      <c r="EF120" s="92"/>
      <c r="EG120" s="95">
        <v>1</v>
      </c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5">
        <v>2</v>
      </c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</row>
    <row r="121" spans="1:220" x14ac:dyDescent="0.2">
      <c r="A121" s="61" t="s">
        <v>190</v>
      </c>
      <c r="B121" s="61" t="s">
        <v>189</v>
      </c>
      <c r="C121" s="91">
        <f>('Cross-border flows'!K119-'Cross-border flows'!$Q119)/'Cross-border flows'!$I119</f>
        <v>0.97588415272706697</v>
      </c>
      <c r="D121" s="91">
        <f>('Cross-border flows'!L119-'Cross-border flows'!$Q119)/'Cross-border flows'!$I119</f>
        <v>0.98529960334307798</v>
      </c>
      <c r="E121" s="91">
        <f>('Cross-border flows'!M119-'Cross-border flows'!$Q119)/'Cross-border flows'!$I119</f>
        <v>0.9947570607762507</v>
      </c>
      <c r="F121" s="91">
        <f>('Cross-border flows'!N119-'Cross-border flows'!$Q119)/'Cross-border flows'!$I119</f>
        <v>1.004235960326221</v>
      </c>
      <c r="G121" s="91">
        <f>('Cross-border flows'!O119-'Cross-border flows'!$Q119)/'Cross-border flows'!$I119</f>
        <v>1.0135958506693838</v>
      </c>
      <c r="H121" s="91">
        <f>('Cross-border flows'!P119-'Cross-border flows'!$Q119)/'Cross-border flows'!$I119</f>
        <v>1.0230572746717774</v>
      </c>
      <c r="J121" s="94" t="s">
        <v>190</v>
      </c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5">
        <v>588</v>
      </c>
      <c r="DM121" s="95">
        <v>7941</v>
      </c>
      <c r="DN121" s="95">
        <v>2</v>
      </c>
      <c r="DO121" s="92"/>
      <c r="DP121" s="92"/>
      <c r="DQ121" s="92"/>
      <c r="DR121" s="95">
        <v>692</v>
      </c>
      <c r="DS121" s="95">
        <v>7403</v>
      </c>
      <c r="DT121" s="95">
        <v>222514</v>
      </c>
      <c r="DU121" s="92"/>
      <c r="DV121" s="92"/>
      <c r="DW121" s="95">
        <v>5703</v>
      </c>
      <c r="DX121" s="95">
        <v>2472</v>
      </c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5">
        <v>1</v>
      </c>
      <c r="EK121" s="92"/>
      <c r="EL121" s="92"/>
      <c r="EM121" s="92"/>
      <c r="EN121" s="92"/>
      <c r="EO121" s="92"/>
      <c r="EP121" s="92"/>
      <c r="EQ121" s="92"/>
      <c r="ER121" s="95">
        <v>1</v>
      </c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</row>
    <row r="122" spans="1:220" x14ac:dyDescent="0.2">
      <c r="A122" s="61" t="s">
        <v>188</v>
      </c>
      <c r="B122" s="61" t="s">
        <v>187</v>
      </c>
      <c r="C122" s="91">
        <f>('Cross-border flows'!K120-'Cross-border flows'!$Q120)/'Cross-border flows'!$I120</f>
        <v>0.97152510645848122</v>
      </c>
      <c r="D122" s="91">
        <f>('Cross-border flows'!L120-'Cross-border flows'!$Q120)/'Cross-border flows'!$I120</f>
        <v>0.98163656257392939</v>
      </c>
      <c r="E122" s="91">
        <f>('Cross-border flows'!M120-'Cross-border flows'!$Q120)/'Cross-border flows'!$I120</f>
        <v>0.9918537674473622</v>
      </c>
      <c r="F122" s="91">
        <f>('Cross-border flows'!N120-'Cross-border flows'!$Q120)/'Cross-border flows'!$I120</f>
        <v>1.002208126330731</v>
      </c>
      <c r="G122" s="91">
        <f>('Cross-border flows'!O120-'Cross-border flows'!$Q120)/'Cross-border flows'!$I120</f>
        <v>1.0126057724154245</v>
      </c>
      <c r="H122" s="91">
        <f>('Cross-border flows'!P120-'Cross-border flows'!$Q120)/'Cross-border flows'!$I120</f>
        <v>1.0231105748757985</v>
      </c>
      <c r="J122" s="94" t="s">
        <v>188</v>
      </c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5">
        <v>7</v>
      </c>
      <c r="DQ122" s="95">
        <v>4</v>
      </c>
      <c r="DR122" s="92"/>
      <c r="DS122" s="92"/>
      <c r="DT122" s="92"/>
      <c r="DU122" s="95">
        <v>167742</v>
      </c>
      <c r="DV122" s="95">
        <v>3</v>
      </c>
      <c r="DW122" s="92"/>
      <c r="DX122" s="92"/>
      <c r="DY122" s="95">
        <v>368</v>
      </c>
      <c r="DZ122" s="92"/>
      <c r="EA122" s="92"/>
      <c r="EB122" s="95">
        <v>2</v>
      </c>
      <c r="EC122" s="95">
        <v>1</v>
      </c>
      <c r="ED122" s="95">
        <v>2</v>
      </c>
      <c r="EE122" s="95">
        <v>2</v>
      </c>
      <c r="EF122" s="92"/>
      <c r="EG122" s="92"/>
      <c r="EH122" s="95">
        <v>1</v>
      </c>
      <c r="EI122" s="92"/>
      <c r="EJ122" s="95">
        <v>1</v>
      </c>
      <c r="EK122" s="95">
        <v>1</v>
      </c>
      <c r="EL122" s="95">
        <v>1</v>
      </c>
      <c r="EM122" s="92"/>
      <c r="EN122" s="95">
        <v>357</v>
      </c>
      <c r="EO122" s="92"/>
      <c r="EP122" s="95">
        <v>2</v>
      </c>
      <c r="EQ122" s="95">
        <v>1</v>
      </c>
      <c r="ER122" s="95">
        <v>2</v>
      </c>
      <c r="ES122" s="92"/>
      <c r="ET122" s="95">
        <v>37</v>
      </c>
      <c r="EU122" s="95">
        <v>41</v>
      </c>
      <c r="EV122" s="92"/>
      <c r="EW122" s="92"/>
      <c r="EX122" s="95">
        <v>1</v>
      </c>
      <c r="EY122" s="92"/>
      <c r="EZ122" s="95">
        <v>5</v>
      </c>
      <c r="FA122" s="95">
        <v>8</v>
      </c>
      <c r="FB122" s="92"/>
      <c r="FC122" s="95">
        <v>1</v>
      </c>
      <c r="FD122" s="95">
        <v>6</v>
      </c>
      <c r="FE122" s="92"/>
      <c r="FF122" s="92"/>
      <c r="FG122" s="92"/>
      <c r="FH122" s="92"/>
      <c r="FI122" s="92"/>
      <c r="FJ122" s="92"/>
      <c r="FK122" s="92"/>
      <c r="FL122" s="95">
        <v>1</v>
      </c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5">
        <v>414</v>
      </c>
      <c r="HC122" s="95">
        <v>42</v>
      </c>
      <c r="HD122" s="95">
        <v>27</v>
      </c>
      <c r="HE122" s="92"/>
      <c r="HF122" s="92"/>
      <c r="HG122" s="92"/>
      <c r="HH122" s="92"/>
      <c r="HI122" s="92"/>
      <c r="HJ122" s="92"/>
      <c r="HK122" s="92"/>
      <c r="HL122" s="92"/>
    </row>
    <row r="123" spans="1:220" x14ac:dyDescent="0.2">
      <c r="A123" s="61" t="s">
        <v>186</v>
      </c>
      <c r="B123" s="61" t="s">
        <v>185</v>
      </c>
      <c r="C123" s="91">
        <f>('Cross-border flows'!K121-'Cross-border flows'!$Q121)/'Cross-border flows'!$I121</f>
        <v>0.94312508513340998</v>
      </c>
      <c r="D123" s="91">
        <f>('Cross-border flows'!L121-'Cross-border flows'!$Q121)/'Cross-border flows'!$I121</f>
        <v>0.95308028991291838</v>
      </c>
      <c r="E123" s="91">
        <f>('Cross-border flows'!M121-'Cross-border flows'!$Q121)/'Cross-border flows'!$I121</f>
        <v>0.96303286545595079</v>
      </c>
      <c r="F123" s="91">
        <f>('Cross-border flows'!N121-'Cross-border flows'!$Q121)/'Cross-border flows'!$I121</f>
        <v>0.97320235617601314</v>
      </c>
      <c r="G123" s="91">
        <f>('Cross-border flows'!O121-'Cross-border flows'!$Q121)/'Cross-border flows'!$I121</f>
        <v>0.98354800257221697</v>
      </c>
      <c r="H123" s="91">
        <f>('Cross-border flows'!P121-'Cross-border flows'!$Q121)/'Cross-border flows'!$I121</f>
        <v>0.99402521849588665</v>
      </c>
      <c r="J123" s="94" t="s">
        <v>186</v>
      </c>
      <c r="K123" s="92"/>
      <c r="L123" s="92"/>
      <c r="M123" s="92"/>
      <c r="N123" s="92"/>
      <c r="O123" s="92"/>
      <c r="P123" s="92"/>
      <c r="Q123" s="92"/>
      <c r="R123" s="92"/>
      <c r="S123" s="95">
        <v>1</v>
      </c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5">
        <v>1194</v>
      </c>
      <c r="DK123" s="95">
        <v>10322</v>
      </c>
      <c r="DL123" s="92"/>
      <c r="DM123" s="92"/>
      <c r="DN123" s="95">
        <v>2</v>
      </c>
      <c r="DO123" s="92"/>
      <c r="DP123" s="95">
        <v>1616</v>
      </c>
      <c r="DQ123" s="95">
        <v>3</v>
      </c>
      <c r="DR123" s="92"/>
      <c r="DS123" s="92"/>
      <c r="DT123" s="92"/>
      <c r="DU123" s="95">
        <v>2</v>
      </c>
      <c r="DV123" s="95">
        <v>290805</v>
      </c>
      <c r="DW123" s="92"/>
      <c r="DX123" s="95">
        <v>9</v>
      </c>
      <c r="DY123" s="95">
        <v>104</v>
      </c>
      <c r="DZ123" s="95">
        <v>2</v>
      </c>
      <c r="EA123" s="92"/>
      <c r="EB123" s="92"/>
      <c r="EC123" s="92"/>
      <c r="ED123" s="95">
        <v>1</v>
      </c>
      <c r="EE123" s="95">
        <v>11</v>
      </c>
      <c r="EF123" s="92"/>
      <c r="EG123" s="92"/>
      <c r="EH123" s="95">
        <v>54</v>
      </c>
      <c r="EI123" s="92"/>
      <c r="EJ123" s="95">
        <v>1</v>
      </c>
      <c r="EK123" s="92"/>
      <c r="EL123" s="95">
        <v>17</v>
      </c>
      <c r="EM123" s="92"/>
      <c r="EN123" s="95">
        <v>94</v>
      </c>
      <c r="EO123" s="95">
        <v>1</v>
      </c>
      <c r="EP123" s="95">
        <v>6</v>
      </c>
      <c r="EQ123" s="92"/>
      <c r="ER123" s="95">
        <v>1</v>
      </c>
      <c r="ES123" s="92"/>
      <c r="ET123" s="95">
        <v>78</v>
      </c>
      <c r="EU123" s="95">
        <v>9436</v>
      </c>
      <c r="EV123" s="92"/>
      <c r="EW123" s="92"/>
      <c r="EX123" s="95">
        <v>1</v>
      </c>
      <c r="EY123" s="92"/>
      <c r="EZ123" s="95">
        <v>2</v>
      </c>
      <c r="FA123" s="95">
        <v>1502</v>
      </c>
      <c r="FB123" s="92"/>
      <c r="FC123" s="95">
        <v>2</v>
      </c>
      <c r="FD123" s="95">
        <v>5</v>
      </c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5">
        <v>403</v>
      </c>
      <c r="HC123" s="95">
        <v>4</v>
      </c>
      <c r="HD123" s="95">
        <v>2</v>
      </c>
      <c r="HE123" s="92"/>
      <c r="HF123" s="92"/>
      <c r="HG123" s="92"/>
      <c r="HH123" s="92"/>
      <c r="HI123" s="92"/>
      <c r="HJ123" s="92"/>
      <c r="HK123" s="92"/>
      <c r="HL123" s="92"/>
    </row>
    <row r="124" spans="1:220" x14ac:dyDescent="0.2">
      <c r="A124" s="61" t="s">
        <v>184</v>
      </c>
      <c r="B124" s="61" t="s">
        <v>183</v>
      </c>
      <c r="C124" s="91">
        <f>('Cross-border flows'!K122-'Cross-border flows'!$Q122)/'Cross-border flows'!$I122</f>
        <v>0.96986635101081442</v>
      </c>
      <c r="D124" s="91">
        <f>('Cross-border flows'!L122-'Cross-border flows'!$Q122)/'Cross-border flows'!$I122</f>
        <v>0.97609144791113422</v>
      </c>
      <c r="E124" s="91">
        <f>('Cross-border flows'!M122-'Cross-border flows'!$Q122)/'Cross-border flows'!$I122</f>
        <v>0.98232975489586749</v>
      </c>
      <c r="F124" s="91">
        <f>('Cross-border flows'!N122-'Cross-border flows'!$Q122)/'Cross-border flows'!$I122</f>
        <v>0.98861612782931985</v>
      </c>
      <c r="G124" s="91">
        <f>('Cross-border flows'!O122-'Cross-border flows'!$Q122)/'Cross-border flows'!$I122</f>
        <v>0.99509354412213391</v>
      </c>
      <c r="H124" s="91">
        <f>('Cross-border flows'!P122-'Cross-border flows'!$Q122)/'Cross-border flows'!$I122</f>
        <v>1.0016072005695364</v>
      </c>
      <c r="J124" s="94" t="s">
        <v>184</v>
      </c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5">
        <v>1</v>
      </c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5">
        <v>6576</v>
      </c>
      <c r="DK124" s="92"/>
      <c r="DL124" s="95">
        <v>3</v>
      </c>
      <c r="DM124" s="92"/>
      <c r="DN124" s="92"/>
      <c r="DO124" s="92"/>
      <c r="DP124" s="92"/>
      <c r="DQ124" s="92"/>
      <c r="DR124" s="95">
        <v>1233</v>
      </c>
      <c r="DS124" s="95">
        <v>3</v>
      </c>
      <c r="DT124" s="95">
        <v>3033</v>
      </c>
      <c r="DU124" s="92"/>
      <c r="DV124" s="95">
        <v>1</v>
      </c>
      <c r="DW124" s="95">
        <v>161861</v>
      </c>
      <c r="DX124" s="95">
        <v>3952</v>
      </c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5">
        <v>1</v>
      </c>
      <c r="FC124" s="95">
        <v>1</v>
      </c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5">
        <v>1</v>
      </c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5">
        <v>320</v>
      </c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</row>
    <row r="125" spans="1:220" x14ac:dyDescent="0.2">
      <c r="A125" s="61" t="s">
        <v>182</v>
      </c>
      <c r="B125" s="61" t="s">
        <v>181</v>
      </c>
      <c r="C125" s="91">
        <f>('Cross-border flows'!K123-'Cross-border flows'!$Q123)/'Cross-border flows'!$I123</f>
        <v>1.0234866550465711</v>
      </c>
      <c r="D125" s="91">
        <f>('Cross-border flows'!L123-'Cross-border flows'!$Q123)/'Cross-border flows'!$I123</f>
        <v>1.0311130008896636</v>
      </c>
      <c r="E125" s="91">
        <f>('Cross-border flows'!M123-'Cross-border flows'!$Q123)/'Cross-border flows'!$I123</f>
        <v>1.0386439757067378</v>
      </c>
      <c r="F125" s="91">
        <f>('Cross-border flows'!N123-'Cross-border flows'!$Q123)/'Cross-border flows'!$I123</f>
        <v>1.0461013490204623</v>
      </c>
      <c r="G125" s="91">
        <f>('Cross-border flows'!O123-'Cross-border flows'!$Q123)/'Cross-border flows'!$I123</f>
        <v>1.0535241162372677</v>
      </c>
      <c r="H125" s="91">
        <f>('Cross-border flows'!P123-'Cross-border flows'!$Q123)/'Cross-border flows'!$I123</f>
        <v>1.0611462044047424</v>
      </c>
      <c r="J125" s="94" t="s">
        <v>182</v>
      </c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5">
        <v>1267</v>
      </c>
      <c r="DK125" s="92"/>
      <c r="DL125" s="95">
        <v>5123</v>
      </c>
      <c r="DM125" s="92"/>
      <c r="DN125" s="95">
        <v>1</v>
      </c>
      <c r="DO125" s="92"/>
      <c r="DP125" s="95">
        <v>79</v>
      </c>
      <c r="DQ125" s="95">
        <v>1214</v>
      </c>
      <c r="DR125" s="92"/>
      <c r="DS125" s="92"/>
      <c r="DT125" s="95">
        <v>236</v>
      </c>
      <c r="DU125" s="92"/>
      <c r="DV125" s="95">
        <v>248</v>
      </c>
      <c r="DW125" s="92"/>
      <c r="DX125" s="95">
        <v>212138</v>
      </c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5">
        <v>1</v>
      </c>
      <c r="FC125" s="92"/>
      <c r="FD125" s="95">
        <v>1</v>
      </c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</row>
    <row r="126" spans="1:220" x14ac:dyDescent="0.2">
      <c r="A126" s="61" t="s">
        <v>180</v>
      </c>
      <c r="B126" s="61" t="s">
        <v>179</v>
      </c>
      <c r="C126" s="91">
        <f>('Cross-border flows'!K124-'Cross-border flows'!$Q124)/'Cross-border flows'!$I124</f>
        <v>0.93327727891156453</v>
      </c>
      <c r="D126" s="91">
        <f>('Cross-border flows'!L124-'Cross-border flows'!$Q124)/'Cross-border flows'!$I124</f>
        <v>0.95189711518505704</v>
      </c>
      <c r="E126" s="91">
        <f>('Cross-border flows'!M124-'Cross-border flows'!$Q124)/'Cross-border flows'!$I124</f>
        <v>0.97003539720973131</v>
      </c>
      <c r="F126" s="91">
        <f>('Cross-border flows'!N124-'Cross-border flows'!$Q124)/'Cross-border flows'!$I124</f>
        <v>0.98823197509512273</v>
      </c>
      <c r="G126" s="91">
        <f>('Cross-border flows'!O124-'Cross-border flows'!$Q124)/'Cross-border flows'!$I124</f>
        <v>1.005964870287098</v>
      </c>
      <c r="H126" s="91">
        <f>('Cross-border flows'!P124-'Cross-border flows'!$Q124)/'Cross-border flows'!$I124</f>
        <v>1.0233859379684076</v>
      </c>
      <c r="J126" s="94" t="s">
        <v>180</v>
      </c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5">
        <v>9</v>
      </c>
      <c r="DV126" s="95">
        <v>2</v>
      </c>
      <c r="DW126" s="92"/>
      <c r="DX126" s="92"/>
      <c r="DY126" s="95">
        <v>191367</v>
      </c>
      <c r="DZ126" s="95">
        <v>1</v>
      </c>
      <c r="EA126" s="92"/>
      <c r="EB126" s="95">
        <v>5</v>
      </c>
      <c r="EC126" s="92"/>
      <c r="ED126" s="95">
        <v>5</v>
      </c>
      <c r="EE126" s="95">
        <v>26</v>
      </c>
      <c r="EF126" s="92"/>
      <c r="EG126" s="92"/>
      <c r="EH126" s="95">
        <v>9</v>
      </c>
      <c r="EI126" s="92"/>
      <c r="EJ126" s="95">
        <v>6</v>
      </c>
      <c r="EK126" s="95">
        <v>2</v>
      </c>
      <c r="EL126" s="92"/>
      <c r="EM126" s="92"/>
      <c r="EN126" s="95">
        <v>18006</v>
      </c>
      <c r="EO126" s="92"/>
      <c r="EP126" s="95">
        <v>1</v>
      </c>
      <c r="EQ126" s="95">
        <v>1</v>
      </c>
      <c r="ER126" s="95">
        <v>1</v>
      </c>
      <c r="ES126" s="95">
        <v>2</v>
      </c>
      <c r="ET126" s="95">
        <v>843</v>
      </c>
      <c r="EU126" s="95">
        <v>6313</v>
      </c>
      <c r="EV126" s="92"/>
      <c r="EW126" s="95">
        <v>4</v>
      </c>
      <c r="EX126" s="92"/>
      <c r="EY126" s="92"/>
      <c r="EZ126" s="95">
        <v>36</v>
      </c>
      <c r="FA126" s="95">
        <v>154</v>
      </c>
      <c r="FB126" s="95">
        <v>2</v>
      </c>
      <c r="FC126" s="95">
        <v>17</v>
      </c>
      <c r="FD126" s="95">
        <v>12</v>
      </c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5">
        <v>1</v>
      </c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</row>
    <row r="127" spans="1:220" x14ac:dyDescent="0.2">
      <c r="A127" s="61" t="s">
        <v>178</v>
      </c>
      <c r="B127" s="61" t="s">
        <v>177</v>
      </c>
      <c r="C127" s="91">
        <f>('Cross-border flows'!K125-'Cross-border flows'!$Q125)/'Cross-border flows'!$I125</f>
        <v>0.96746457940017483</v>
      </c>
      <c r="D127" s="91">
        <f>('Cross-border flows'!L125-'Cross-border flows'!$Q125)/'Cross-border flows'!$I125</f>
        <v>0.98332843150919247</v>
      </c>
      <c r="E127" s="91">
        <f>('Cross-border flows'!M125-'Cross-border flows'!$Q125)/'Cross-border flows'!$I125</f>
        <v>0.99856502667156599</v>
      </c>
      <c r="F127" s="91">
        <f>('Cross-border flows'!N125-'Cross-border flows'!$Q125)/'Cross-border flows'!$I125</f>
        <v>1.0137010630614651</v>
      </c>
      <c r="G127" s="91">
        <f>('Cross-border flows'!O125-'Cross-border flows'!$Q125)/'Cross-border flows'!$I125</f>
        <v>1.0282210508977105</v>
      </c>
      <c r="H127" s="91">
        <f>('Cross-border flows'!P125-'Cross-border flows'!$Q125)/'Cross-border flows'!$I125</f>
        <v>1.0426049617982083</v>
      </c>
      <c r="J127" s="94" t="s">
        <v>178</v>
      </c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5">
        <v>8</v>
      </c>
      <c r="DL127" s="92"/>
      <c r="DM127" s="92"/>
      <c r="DN127" s="95">
        <v>317</v>
      </c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5">
        <v>3</v>
      </c>
      <c r="DZ127" s="95">
        <v>365225</v>
      </c>
      <c r="EA127" s="92"/>
      <c r="EB127" s="95">
        <v>7269</v>
      </c>
      <c r="EC127" s="92"/>
      <c r="ED127" s="95">
        <v>2076</v>
      </c>
      <c r="EE127" s="95">
        <v>19</v>
      </c>
      <c r="EF127" s="92"/>
      <c r="EG127" s="95">
        <v>18</v>
      </c>
      <c r="EH127" s="95">
        <v>9437</v>
      </c>
      <c r="EI127" s="95">
        <v>3</v>
      </c>
      <c r="EJ127" s="92"/>
      <c r="EK127" s="95">
        <v>19</v>
      </c>
      <c r="EL127" s="95">
        <v>6191</v>
      </c>
      <c r="EM127" s="95">
        <v>3093</v>
      </c>
      <c r="EN127" s="92"/>
      <c r="EO127" s="95">
        <v>2</v>
      </c>
      <c r="EP127" s="95">
        <v>347</v>
      </c>
      <c r="EQ127" s="95">
        <v>5</v>
      </c>
      <c r="ER127" s="95">
        <v>9</v>
      </c>
      <c r="ES127" s="95">
        <v>2</v>
      </c>
      <c r="ET127" s="95">
        <v>13</v>
      </c>
      <c r="EU127" s="95">
        <v>1</v>
      </c>
      <c r="EV127" s="95">
        <v>2</v>
      </c>
      <c r="EW127" s="95">
        <v>3</v>
      </c>
      <c r="EX127" s="95">
        <v>2</v>
      </c>
      <c r="EY127" s="92"/>
      <c r="EZ127" s="95">
        <v>1</v>
      </c>
      <c r="FA127" s="95">
        <v>8</v>
      </c>
      <c r="FB127" s="95">
        <v>3</v>
      </c>
      <c r="FC127" s="95">
        <v>246</v>
      </c>
      <c r="FD127" s="95">
        <v>278</v>
      </c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5">
        <v>1</v>
      </c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5">
        <v>14</v>
      </c>
    </row>
    <row r="128" spans="1:220" x14ac:dyDescent="0.2">
      <c r="A128" s="61" t="s">
        <v>176</v>
      </c>
      <c r="B128" s="61" t="s">
        <v>175</v>
      </c>
      <c r="C128" s="91">
        <f>('Cross-border flows'!K126-'Cross-border flows'!$Q126)/'Cross-border flows'!$I126</f>
        <v>0.98024115713721349</v>
      </c>
      <c r="D128" s="91">
        <f>('Cross-border flows'!L126-'Cross-border flows'!$Q126)/'Cross-border flows'!$I126</f>
        <v>0.98984395834436356</v>
      </c>
      <c r="E128" s="91">
        <f>('Cross-border flows'!M126-'Cross-border flows'!$Q126)/'Cross-border flows'!$I126</f>
        <v>0.99942409494292106</v>
      </c>
      <c r="F128" s="91">
        <f>('Cross-border flows'!N126-'Cross-border flows'!$Q126)/'Cross-border flows'!$I126</f>
        <v>1.0092412426640385</v>
      </c>
      <c r="G128" s="91">
        <f>('Cross-border flows'!O126-'Cross-border flows'!$Q126)/'Cross-border flows'!$I126</f>
        <v>1.0190582030406823</v>
      </c>
      <c r="H128" s="91">
        <f>('Cross-border flows'!P126-'Cross-border flows'!$Q126)/'Cross-border flows'!$I126</f>
        <v>1.0290389065599075</v>
      </c>
      <c r="J128" s="94" t="s">
        <v>176</v>
      </c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5">
        <v>1</v>
      </c>
      <c r="DZ128" s="92"/>
      <c r="EA128" s="95">
        <v>219217</v>
      </c>
      <c r="EB128" s="95">
        <v>2</v>
      </c>
      <c r="EC128" s="95">
        <v>261</v>
      </c>
      <c r="ED128" s="95">
        <v>3</v>
      </c>
      <c r="EE128" s="92"/>
      <c r="EF128" s="95">
        <v>2</v>
      </c>
      <c r="EG128" s="92"/>
      <c r="EH128" s="92"/>
      <c r="EI128" s="92"/>
      <c r="EJ128" s="95">
        <v>21923</v>
      </c>
      <c r="EK128" s="95">
        <v>1</v>
      </c>
      <c r="EL128" s="92"/>
      <c r="EM128" s="92"/>
      <c r="EN128" s="92"/>
      <c r="EO128" s="92"/>
      <c r="EP128" s="95">
        <v>3</v>
      </c>
      <c r="EQ128" s="95">
        <v>2</v>
      </c>
      <c r="ER128" s="95">
        <v>18</v>
      </c>
      <c r="ES128" s="95">
        <v>202</v>
      </c>
      <c r="ET128" s="92"/>
      <c r="EU128" s="92"/>
      <c r="EV128" s="92"/>
      <c r="EW128" s="95">
        <v>9</v>
      </c>
      <c r="EX128" s="92"/>
      <c r="EY128" s="92"/>
      <c r="EZ128" s="95">
        <v>1</v>
      </c>
      <c r="FA128" s="95">
        <v>1</v>
      </c>
      <c r="FB128" s="95">
        <v>2</v>
      </c>
      <c r="FC128" s="95">
        <v>8</v>
      </c>
      <c r="FD128" s="95">
        <v>4</v>
      </c>
      <c r="FE128" s="92"/>
      <c r="FF128" s="92"/>
      <c r="FG128" s="95">
        <v>4</v>
      </c>
      <c r="FH128" s="92"/>
      <c r="FI128" s="92"/>
      <c r="FJ128" s="92"/>
      <c r="FK128" s="95">
        <v>3855</v>
      </c>
      <c r="FL128" s="92"/>
      <c r="FM128" s="92"/>
      <c r="FN128" s="92"/>
      <c r="FO128" s="95">
        <v>7</v>
      </c>
      <c r="FP128" s="92"/>
      <c r="FQ128" s="92"/>
      <c r="FR128" s="92"/>
      <c r="FS128" s="92"/>
      <c r="FT128" s="95">
        <v>4</v>
      </c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5">
        <v>1</v>
      </c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5">
        <v>6</v>
      </c>
      <c r="HG128" s="92"/>
      <c r="HH128" s="92"/>
      <c r="HI128" s="92"/>
      <c r="HJ128" s="92"/>
      <c r="HK128" s="92"/>
      <c r="HL128" s="92"/>
    </row>
    <row r="129" spans="1:220" x14ac:dyDescent="0.2">
      <c r="A129" s="61" t="s">
        <v>174</v>
      </c>
      <c r="B129" s="61" t="s">
        <v>173</v>
      </c>
      <c r="C129" s="91">
        <f>('Cross-border flows'!K127-'Cross-border flows'!$Q127)/'Cross-border flows'!$I127</f>
        <v>0.84896937141894169</v>
      </c>
      <c r="D129" s="91">
        <f>('Cross-border flows'!L127-'Cross-border flows'!$Q127)/'Cross-border flows'!$I127</f>
        <v>0.85691581353218738</v>
      </c>
      <c r="E129" s="91">
        <f>('Cross-border flows'!M127-'Cross-border flows'!$Q127)/'Cross-border flows'!$I127</f>
        <v>0.86424362255645426</v>
      </c>
      <c r="F129" s="91">
        <f>('Cross-border flows'!N127-'Cross-border flows'!$Q127)/'Cross-border flows'!$I127</f>
        <v>0.87176720487866532</v>
      </c>
      <c r="G129" s="91">
        <f>('Cross-border flows'!O127-'Cross-border flows'!$Q127)/'Cross-border flows'!$I127</f>
        <v>0.87869872767104829</v>
      </c>
      <c r="H129" s="91">
        <f>('Cross-border flows'!P127-'Cross-border flows'!$Q127)/'Cross-border flows'!$I127</f>
        <v>0.8855610754760701</v>
      </c>
      <c r="J129" s="94" t="s">
        <v>174</v>
      </c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5">
        <v>1</v>
      </c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5">
        <v>4</v>
      </c>
      <c r="DL129" s="92"/>
      <c r="DM129" s="92"/>
      <c r="DN129" s="95">
        <v>13</v>
      </c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5">
        <v>1</v>
      </c>
      <c r="DZ129" s="95">
        <v>7873</v>
      </c>
      <c r="EA129" s="92"/>
      <c r="EB129" s="95">
        <v>330773</v>
      </c>
      <c r="EC129" s="92"/>
      <c r="ED129" s="95">
        <v>10267</v>
      </c>
      <c r="EE129" s="95">
        <v>4</v>
      </c>
      <c r="EF129" s="92"/>
      <c r="EG129" s="95">
        <v>2209</v>
      </c>
      <c r="EH129" s="95">
        <v>12</v>
      </c>
      <c r="EI129" s="95">
        <v>70</v>
      </c>
      <c r="EJ129" s="92"/>
      <c r="EK129" s="95">
        <v>460</v>
      </c>
      <c r="EL129" s="95">
        <v>42</v>
      </c>
      <c r="EM129" s="95">
        <v>14832</v>
      </c>
      <c r="EN129" s="92"/>
      <c r="EO129" s="95">
        <v>23</v>
      </c>
      <c r="EP129" s="95">
        <v>38</v>
      </c>
      <c r="EQ129" s="95">
        <v>6</v>
      </c>
      <c r="ER129" s="95">
        <v>12</v>
      </c>
      <c r="ES129" s="95">
        <v>3</v>
      </c>
      <c r="ET129" s="95">
        <v>8</v>
      </c>
      <c r="EU129" s="95">
        <v>1</v>
      </c>
      <c r="EV129" s="95">
        <v>2</v>
      </c>
      <c r="EW129" s="92"/>
      <c r="EX129" s="95">
        <v>3</v>
      </c>
      <c r="EY129" s="92"/>
      <c r="EZ129" s="95">
        <v>3</v>
      </c>
      <c r="FA129" s="95">
        <v>2</v>
      </c>
      <c r="FB129" s="95">
        <v>10</v>
      </c>
      <c r="FC129" s="95">
        <v>10631</v>
      </c>
      <c r="FD129" s="95">
        <v>2450</v>
      </c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5">
        <v>1</v>
      </c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5">
        <v>22</v>
      </c>
    </row>
    <row r="130" spans="1:220" x14ac:dyDescent="0.2">
      <c r="A130" s="61" t="s">
        <v>172</v>
      </c>
      <c r="B130" s="61" t="s">
        <v>171</v>
      </c>
      <c r="C130" s="91">
        <f>('Cross-border flows'!K128-'Cross-border flows'!$Q128)/'Cross-border flows'!$I128</f>
        <v>0.95695339954389158</v>
      </c>
      <c r="D130" s="91">
        <f>('Cross-border flows'!L128-'Cross-border flows'!$Q128)/'Cross-border flows'!$I128</f>
        <v>0.96756241654751918</v>
      </c>
      <c r="E130" s="91">
        <f>('Cross-border flows'!M128-'Cross-border flows'!$Q128)/'Cross-border flows'!$I128</f>
        <v>0.97826738765671339</v>
      </c>
      <c r="F130" s="91">
        <f>('Cross-border flows'!N128-'Cross-border flows'!$Q128)/'Cross-border flows'!$I128</f>
        <v>0.98920106287442833</v>
      </c>
      <c r="G130" s="91">
        <f>('Cross-border flows'!O128-'Cross-border flows'!$Q128)/'Cross-border flows'!$I128</f>
        <v>1.0002921398102305</v>
      </c>
      <c r="H130" s="91">
        <f>('Cross-border flows'!P128-'Cross-border flows'!$Q128)/'Cross-border flows'!$I128</f>
        <v>1.0114711475971594</v>
      </c>
      <c r="J130" s="94" t="s">
        <v>172</v>
      </c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5">
        <v>380</v>
      </c>
      <c r="EB130" s="95">
        <v>1</v>
      </c>
      <c r="EC130" s="95">
        <v>322194</v>
      </c>
      <c r="ED130" s="95">
        <v>6</v>
      </c>
      <c r="EE130" s="95">
        <v>1</v>
      </c>
      <c r="EF130" s="95">
        <v>4271</v>
      </c>
      <c r="EG130" s="92"/>
      <c r="EH130" s="95">
        <v>1</v>
      </c>
      <c r="EI130" s="95">
        <v>2</v>
      </c>
      <c r="EJ130" s="95">
        <v>4204</v>
      </c>
      <c r="EK130" s="95">
        <v>1</v>
      </c>
      <c r="EL130" s="95">
        <v>1</v>
      </c>
      <c r="EM130" s="92"/>
      <c r="EN130" s="92"/>
      <c r="EO130" s="92"/>
      <c r="EP130" s="95">
        <v>1</v>
      </c>
      <c r="EQ130" s="95">
        <v>4</v>
      </c>
      <c r="ER130" s="95">
        <v>339</v>
      </c>
      <c r="ES130" s="95">
        <v>6105</v>
      </c>
      <c r="ET130" s="92"/>
      <c r="EU130" s="92"/>
      <c r="EV130" s="92"/>
      <c r="EW130" s="95">
        <v>136</v>
      </c>
      <c r="EX130" s="95">
        <v>12</v>
      </c>
      <c r="EY130" s="95">
        <v>1</v>
      </c>
      <c r="EZ130" s="92"/>
      <c r="FA130" s="92"/>
      <c r="FB130" s="95">
        <v>42</v>
      </c>
      <c r="FC130" s="95">
        <v>9</v>
      </c>
      <c r="FD130" s="95">
        <v>27</v>
      </c>
      <c r="FE130" s="95">
        <v>1</v>
      </c>
      <c r="FF130" s="92"/>
      <c r="FG130" s="95">
        <v>4</v>
      </c>
      <c r="FH130" s="92"/>
      <c r="FI130" s="92"/>
      <c r="FJ130" s="92"/>
      <c r="FK130" s="95">
        <v>153</v>
      </c>
      <c r="FL130" s="95">
        <v>3</v>
      </c>
      <c r="FM130" s="92"/>
      <c r="FN130" s="92"/>
      <c r="FO130" s="95">
        <v>2</v>
      </c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5">
        <v>615</v>
      </c>
      <c r="HG130" s="92"/>
      <c r="HH130" s="92"/>
      <c r="HI130" s="92"/>
      <c r="HJ130" s="92"/>
      <c r="HK130" s="92"/>
      <c r="HL130" s="92"/>
    </row>
    <row r="131" spans="1:220" x14ac:dyDescent="0.2">
      <c r="A131" s="61" t="s">
        <v>170</v>
      </c>
      <c r="B131" s="61" t="s">
        <v>169</v>
      </c>
      <c r="C131" s="91">
        <f>('Cross-border flows'!K129-'Cross-border flows'!$Q129)/'Cross-border flows'!$I129</f>
        <v>0.94623499983862125</v>
      </c>
      <c r="D131" s="91">
        <f>('Cross-border flows'!L129-'Cross-border flows'!$Q129)/'Cross-border flows'!$I129</f>
        <v>0.96002829374172938</v>
      </c>
      <c r="E131" s="91">
        <f>('Cross-border flows'!M129-'Cross-border flows'!$Q129)/'Cross-border flows'!$I129</f>
        <v>0.97207457718748991</v>
      </c>
      <c r="F131" s="91">
        <f>('Cross-border flows'!N129-'Cross-border flows'!$Q129)/'Cross-border flows'!$I129</f>
        <v>0.98380584110641323</v>
      </c>
      <c r="G131" s="91">
        <f>('Cross-border flows'!O129-'Cross-border flows'!$Q129)/'Cross-border flows'!$I129</f>
        <v>0.99400823031985286</v>
      </c>
      <c r="H131" s="91">
        <f>('Cross-border flows'!P129-'Cross-border flows'!$Q129)/'Cross-border flows'!$I129</f>
        <v>1.0035563978633444</v>
      </c>
      <c r="J131" s="94" t="s">
        <v>170</v>
      </c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5">
        <v>1</v>
      </c>
      <c r="DK131" s="92"/>
      <c r="DL131" s="92"/>
      <c r="DM131" s="92"/>
      <c r="DN131" s="95">
        <v>6</v>
      </c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5">
        <v>538</v>
      </c>
      <c r="EA131" s="92"/>
      <c r="EB131" s="95">
        <v>5450</v>
      </c>
      <c r="EC131" s="95">
        <v>1</v>
      </c>
      <c r="ED131" s="95">
        <v>219020</v>
      </c>
      <c r="EE131" s="95">
        <v>113</v>
      </c>
      <c r="EF131" s="95">
        <v>3</v>
      </c>
      <c r="EG131" s="95">
        <v>3</v>
      </c>
      <c r="EH131" s="95">
        <v>7</v>
      </c>
      <c r="EI131" s="95">
        <v>4</v>
      </c>
      <c r="EJ131" s="95">
        <v>1</v>
      </c>
      <c r="EK131" s="95">
        <v>19</v>
      </c>
      <c r="EL131" s="95">
        <v>1567</v>
      </c>
      <c r="EM131" s="95">
        <v>8</v>
      </c>
      <c r="EN131" s="92"/>
      <c r="EO131" s="95">
        <v>1</v>
      </c>
      <c r="EP131" s="95">
        <v>7936</v>
      </c>
      <c r="EQ131" s="95">
        <v>6</v>
      </c>
      <c r="ER131" s="95">
        <v>14</v>
      </c>
      <c r="ES131" s="95">
        <v>2</v>
      </c>
      <c r="ET131" s="95">
        <v>3</v>
      </c>
      <c r="EU131" s="92"/>
      <c r="EV131" s="95">
        <v>2</v>
      </c>
      <c r="EW131" s="95">
        <v>5</v>
      </c>
      <c r="EX131" s="95">
        <v>3</v>
      </c>
      <c r="EY131" s="92"/>
      <c r="EZ131" s="95">
        <v>2</v>
      </c>
      <c r="FA131" s="95">
        <v>2</v>
      </c>
      <c r="FB131" s="95">
        <v>7</v>
      </c>
      <c r="FC131" s="95">
        <v>563</v>
      </c>
      <c r="FD131" s="95">
        <v>12574</v>
      </c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5">
        <v>1</v>
      </c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5">
        <v>2</v>
      </c>
    </row>
    <row r="132" spans="1:220" x14ac:dyDescent="0.2">
      <c r="A132" s="61" t="s">
        <v>168</v>
      </c>
      <c r="B132" s="61" t="s">
        <v>167</v>
      </c>
      <c r="C132" s="91">
        <f>('Cross-border flows'!K130-'Cross-border flows'!$Q130)/'Cross-border flows'!$I130</f>
        <v>0.92571501840507564</v>
      </c>
      <c r="D132" s="91">
        <f>('Cross-border flows'!L130-'Cross-border flows'!$Q130)/'Cross-border flows'!$I130</f>
        <v>0.93883444651601144</v>
      </c>
      <c r="E132" s="91">
        <f>('Cross-border flows'!M130-'Cross-border flows'!$Q130)/'Cross-border flows'!$I130</f>
        <v>0.95140048624912077</v>
      </c>
      <c r="F132" s="91">
        <f>('Cross-border flows'!N130-'Cross-border flows'!$Q130)/'Cross-border flows'!$I130</f>
        <v>0.96406520313876543</v>
      </c>
      <c r="G132" s="91">
        <f>('Cross-border flows'!O130-'Cross-border flows'!$Q130)/'Cross-border flows'!$I130</f>
        <v>0.97605959283465482</v>
      </c>
      <c r="H132" s="91">
        <f>('Cross-border flows'!P130-'Cross-border flows'!$Q130)/'Cross-border flows'!$I130</f>
        <v>0.98772546388302707</v>
      </c>
      <c r="J132" s="94" t="s">
        <v>168</v>
      </c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5">
        <v>3</v>
      </c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5">
        <v>19</v>
      </c>
      <c r="DZ132" s="95">
        <v>16</v>
      </c>
      <c r="EA132" s="92"/>
      <c r="EB132" s="95">
        <v>3</v>
      </c>
      <c r="EC132" s="95">
        <v>1</v>
      </c>
      <c r="ED132" s="95">
        <v>2547</v>
      </c>
      <c r="EE132" s="95">
        <v>274937</v>
      </c>
      <c r="EF132" s="95">
        <v>2</v>
      </c>
      <c r="EG132" s="95">
        <v>2</v>
      </c>
      <c r="EH132" s="95">
        <v>61</v>
      </c>
      <c r="EI132" s="95">
        <v>3</v>
      </c>
      <c r="EJ132" s="95">
        <v>2</v>
      </c>
      <c r="EK132" s="95">
        <v>27</v>
      </c>
      <c r="EL132" s="95">
        <v>1907</v>
      </c>
      <c r="EM132" s="95">
        <v>4</v>
      </c>
      <c r="EN132" s="95">
        <v>6</v>
      </c>
      <c r="EO132" s="95">
        <v>1</v>
      </c>
      <c r="EP132" s="95">
        <v>9800</v>
      </c>
      <c r="EQ132" s="95">
        <v>5</v>
      </c>
      <c r="ER132" s="95">
        <v>22</v>
      </c>
      <c r="ES132" s="95">
        <v>7</v>
      </c>
      <c r="ET132" s="95">
        <v>134</v>
      </c>
      <c r="EU132" s="95">
        <v>17</v>
      </c>
      <c r="EV132" s="92"/>
      <c r="EW132" s="95">
        <v>19</v>
      </c>
      <c r="EX132" s="95">
        <v>3</v>
      </c>
      <c r="EY132" s="92"/>
      <c r="EZ132" s="95">
        <v>2707</v>
      </c>
      <c r="FA132" s="95">
        <v>217</v>
      </c>
      <c r="FB132" s="95">
        <v>8</v>
      </c>
      <c r="FC132" s="95">
        <v>52</v>
      </c>
      <c r="FD132" s="95">
        <v>322</v>
      </c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</row>
    <row r="133" spans="1:220" x14ac:dyDescent="0.2">
      <c r="A133" s="61" t="s">
        <v>166</v>
      </c>
      <c r="B133" s="61" t="s">
        <v>165</v>
      </c>
      <c r="C133" s="91">
        <f>('Cross-border flows'!K131-'Cross-border flows'!$Q131)/'Cross-border flows'!$I131</f>
        <v>0.93424462711793721</v>
      </c>
      <c r="D133" s="91">
        <f>('Cross-border flows'!L131-'Cross-border flows'!$Q131)/'Cross-border flows'!$I131</f>
        <v>0.94494931178538399</v>
      </c>
      <c r="E133" s="91">
        <f>('Cross-border flows'!M131-'Cross-border flows'!$Q131)/'Cross-border flows'!$I131</f>
        <v>0.955517670839374</v>
      </c>
      <c r="F133" s="91">
        <f>('Cross-border flows'!N131-'Cross-border flows'!$Q131)/'Cross-border flows'!$I131</f>
        <v>0.96616439387806674</v>
      </c>
      <c r="G133" s="91">
        <f>('Cross-border flows'!O131-'Cross-border flows'!$Q131)/'Cross-border flows'!$I131</f>
        <v>0.97661734972979208</v>
      </c>
      <c r="H133" s="91">
        <f>('Cross-border flows'!P131-'Cross-border flows'!$Q131)/'Cross-border flows'!$I131</f>
        <v>0.98710420974907331</v>
      </c>
      <c r="J133" s="94" t="s">
        <v>166</v>
      </c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5">
        <v>1</v>
      </c>
      <c r="DW133" s="92"/>
      <c r="DX133" s="92"/>
      <c r="DY133" s="92"/>
      <c r="DZ133" s="92"/>
      <c r="EA133" s="92"/>
      <c r="EB133" s="95">
        <v>7</v>
      </c>
      <c r="EC133" s="95">
        <v>5152</v>
      </c>
      <c r="ED133" s="95">
        <v>2</v>
      </c>
      <c r="EE133" s="92"/>
      <c r="EF133" s="95">
        <v>381658</v>
      </c>
      <c r="EG133" s="95">
        <v>1</v>
      </c>
      <c r="EH133" s="92"/>
      <c r="EI133" s="95">
        <v>1</v>
      </c>
      <c r="EJ133" s="95">
        <v>5</v>
      </c>
      <c r="EK133" s="95">
        <v>14</v>
      </c>
      <c r="EL133" s="92"/>
      <c r="EM133" s="95">
        <v>1</v>
      </c>
      <c r="EN133" s="92"/>
      <c r="EO133" s="92"/>
      <c r="EP133" s="95">
        <v>9</v>
      </c>
      <c r="EQ133" s="95">
        <v>40</v>
      </c>
      <c r="ER133" s="95">
        <v>10450</v>
      </c>
      <c r="ES133" s="95">
        <v>62</v>
      </c>
      <c r="ET133" s="92"/>
      <c r="EU133" s="92"/>
      <c r="EV133" s="95">
        <v>2</v>
      </c>
      <c r="EW133" s="95">
        <v>125</v>
      </c>
      <c r="EX133" s="95">
        <v>1656</v>
      </c>
      <c r="EY133" s="95">
        <v>1518</v>
      </c>
      <c r="EZ133" s="92"/>
      <c r="FA133" s="95">
        <v>3</v>
      </c>
      <c r="FB133" s="95">
        <v>1455</v>
      </c>
      <c r="FC133" s="95">
        <v>23</v>
      </c>
      <c r="FD133" s="95">
        <v>36</v>
      </c>
      <c r="FE133" s="92"/>
      <c r="FF133" s="92"/>
      <c r="FG133" s="95">
        <v>1</v>
      </c>
      <c r="FH133" s="92"/>
      <c r="FI133" s="92"/>
      <c r="FJ133" s="92"/>
      <c r="FK133" s="92"/>
      <c r="FL133" s="95">
        <v>5342</v>
      </c>
      <c r="FM133" s="95">
        <v>1</v>
      </c>
      <c r="FN133" s="92"/>
      <c r="FO133" s="92"/>
      <c r="FP133" s="95">
        <v>1</v>
      </c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5">
        <v>2</v>
      </c>
      <c r="GY133" s="92"/>
      <c r="GZ133" s="92"/>
      <c r="HA133" s="92"/>
      <c r="HB133" s="92"/>
      <c r="HC133" s="92"/>
      <c r="HD133" s="92"/>
      <c r="HE133" s="95">
        <v>46</v>
      </c>
      <c r="HF133" s="95">
        <v>2</v>
      </c>
      <c r="HG133" s="92"/>
      <c r="HH133" s="92"/>
      <c r="HI133" s="92"/>
      <c r="HJ133" s="92"/>
      <c r="HK133" s="92"/>
      <c r="HL133" s="95">
        <v>33</v>
      </c>
    </row>
    <row r="134" spans="1:220" x14ac:dyDescent="0.2">
      <c r="A134" s="61" t="s">
        <v>164</v>
      </c>
      <c r="B134" s="61" t="s">
        <v>163</v>
      </c>
      <c r="C134" s="91">
        <f>('Cross-border flows'!K132-'Cross-border flows'!$Q132)/'Cross-border flows'!$I132</f>
        <v>0.86240541941124749</v>
      </c>
      <c r="D134" s="91">
        <f>('Cross-border flows'!L132-'Cross-border flows'!$Q132)/'Cross-border flows'!$I132</f>
        <v>0.87186171487796127</v>
      </c>
      <c r="E134" s="91">
        <f>('Cross-border flows'!M132-'Cross-border flows'!$Q132)/'Cross-border flows'!$I132</f>
        <v>0.88070432452611469</v>
      </c>
      <c r="F134" s="91">
        <f>('Cross-border flows'!N132-'Cross-border flows'!$Q132)/'Cross-border flows'!$I132</f>
        <v>0.8895894180751831</v>
      </c>
      <c r="G134" s="91">
        <f>('Cross-border flows'!O132-'Cross-border flows'!$Q132)/'Cross-border flows'!$I132</f>
        <v>0.89797565612059949</v>
      </c>
      <c r="H134" s="91">
        <f>('Cross-border flows'!P132-'Cross-border flows'!$Q132)/'Cross-border flows'!$I132</f>
        <v>0.90621761640215537</v>
      </c>
      <c r="J134" s="94" t="s">
        <v>164</v>
      </c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5">
        <v>1</v>
      </c>
      <c r="DI134" s="92"/>
      <c r="DJ134" s="92"/>
      <c r="DK134" s="92"/>
      <c r="DL134" s="92"/>
      <c r="DM134" s="92"/>
      <c r="DN134" s="95">
        <v>5</v>
      </c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5">
        <v>11</v>
      </c>
      <c r="EA134" s="92"/>
      <c r="EB134" s="95">
        <v>6157</v>
      </c>
      <c r="EC134" s="95">
        <v>2</v>
      </c>
      <c r="ED134" s="95">
        <v>174</v>
      </c>
      <c r="EE134" s="95">
        <v>1</v>
      </c>
      <c r="EF134" s="92"/>
      <c r="EG134" s="95">
        <v>368856</v>
      </c>
      <c r="EH134" s="95">
        <v>6</v>
      </c>
      <c r="EI134" s="95">
        <v>15229</v>
      </c>
      <c r="EJ134" s="95">
        <v>1</v>
      </c>
      <c r="EK134" s="95">
        <v>11938</v>
      </c>
      <c r="EL134" s="95">
        <v>6</v>
      </c>
      <c r="EM134" s="95">
        <v>911</v>
      </c>
      <c r="EN134" s="95">
        <v>1</v>
      </c>
      <c r="EO134" s="95">
        <v>1943</v>
      </c>
      <c r="EP134" s="95">
        <v>8</v>
      </c>
      <c r="EQ134" s="95">
        <v>19</v>
      </c>
      <c r="ER134" s="95">
        <v>12</v>
      </c>
      <c r="ES134" s="95">
        <v>1</v>
      </c>
      <c r="ET134" s="95">
        <v>1</v>
      </c>
      <c r="EU134" s="92"/>
      <c r="EV134" s="95">
        <v>49</v>
      </c>
      <c r="EW134" s="95">
        <v>1</v>
      </c>
      <c r="EX134" s="95">
        <v>14</v>
      </c>
      <c r="EY134" s="95">
        <v>1</v>
      </c>
      <c r="EZ134" s="95">
        <v>1</v>
      </c>
      <c r="FA134" s="92"/>
      <c r="FB134" s="95">
        <v>20</v>
      </c>
      <c r="FC134" s="95">
        <v>1468</v>
      </c>
      <c r="FD134" s="95">
        <v>310</v>
      </c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5">
        <v>8</v>
      </c>
      <c r="FR134" s="92"/>
      <c r="FS134" s="92"/>
      <c r="FT134" s="92"/>
      <c r="FU134" s="92"/>
      <c r="FV134" s="92"/>
      <c r="FW134" s="95">
        <v>11</v>
      </c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</row>
    <row r="135" spans="1:220" x14ac:dyDescent="0.2">
      <c r="A135" s="61" t="s">
        <v>162</v>
      </c>
      <c r="B135" s="61" t="s">
        <v>161</v>
      </c>
      <c r="C135" s="91">
        <f>('Cross-border flows'!K133-'Cross-border flows'!$Q133)/'Cross-border flows'!$I133</f>
        <v>0.9712985166908904</v>
      </c>
      <c r="D135" s="91">
        <f>('Cross-border flows'!L133-'Cross-border flows'!$Q133)/'Cross-border flows'!$I133</f>
        <v>0.98562821452013694</v>
      </c>
      <c r="E135" s="91">
        <f>('Cross-border flows'!M133-'Cross-border flows'!$Q133)/'Cross-border flows'!$I133</f>
        <v>0.99963721927891602</v>
      </c>
      <c r="F135" s="91">
        <f>('Cross-border flows'!N133-'Cross-border flows'!$Q133)/'Cross-border flows'!$I133</f>
        <v>1.0136645939800273</v>
      </c>
      <c r="G135" s="91">
        <f>('Cross-border flows'!O133-'Cross-border flows'!$Q133)/'Cross-border flows'!$I133</f>
        <v>1.0273342163251911</v>
      </c>
      <c r="H135" s="91">
        <f>('Cross-border flows'!P133-'Cross-border flows'!$Q133)/'Cross-border flows'!$I133</f>
        <v>1.0408313358572836</v>
      </c>
      <c r="J135" s="94" t="s">
        <v>162</v>
      </c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5">
        <v>1943</v>
      </c>
      <c r="DL135" s="92"/>
      <c r="DM135" s="92"/>
      <c r="DN135" s="95">
        <v>818</v>
      </c>
      <c r="DO135" s="92"/>
      <c r="DP135" s="92"/>
      <c r="DQ135" s="92"/>
      <c r="DR135" s="92"/>
      <c r="DS135" s="92"/>
      <c r="DT135" s="92"/>
      <c r="DU135" s="92"/>
      <c r="DV135" s="95">
        <v>11</v>
      </c>
      <c r="DW135" s="92"/>
      <c r="DX135" s="92"/>
      <c r="DY135" s="95">
        <v>6</v>
      </c>
      <c r="DZ135" s="95">
        <v>4552</v>
      </c>
      <c r="EA135" s="92"/>
      <c r="EB135" s="95">
        <v>30</v>
      </c>
      <c r="EC135" s="95">
        <v>1</v>
      </c>
      <c r="ED135" s="95">
        <v>65</v>
      </c>
      <c r="EE135" s="95">
        <v>352</v>
      </c>
      <c r="EF135" s="95">
        <v>2</v>
      </c>
      <c r="EG135" s="95">
        <v>5</v>
      </c>
      <c r="EH135" s="95">
        <v>309287</v>
      </c>
      <c r="EI135" s="95">
        <v>5</v>
      </c>
      <c r="EJ135" s="95">
        <v>1</v>
      </c>
      <c r="EK135" s="95">
        <v>8</v>
      </c>
      <c r="EL135" s="95">
        <v>23521</v>
      </c>
      <c r="EM135" s="95">
        <v>2</v>
      </c>
      <c r="EN135" s="95">
        <v>1</v>
      </c>
      <c r="EO135" s="92"/>
      <c r="EP135" s="95">
        <v>405</v>
      </c>
      <c r="EQ135" s="95">
        <v>4</v>
      </c>
      <c r="ER135" s="95">
        <v>11</v>
      </c>
      <c r="ES135" s="92"/>
      <c r="ET135" s="95">
        <v>23</v>
      </c>
      <c r="EU135" s="95">
        <v>18</v>
      </c>
      <c r="EV135" s="92"/>
      <c r="EW135" s="95">
        <v>4</v>
      </c>
      <c r="EX135" s="92"/>
      <c r="EY135" s="92"/>
      <c r="EZ135" s="95">
        <v>5</v>
      </c>
      <c r="FA135" s="95">
        <v>98</v>
      </c>
      <c r="FB135" s="95">
        <v>1</v>
      </c>
      <c r="FC135" s="95">
        <v>40</v>
      </c>
      <c r="FD135" s="95">
        <v>22</v>
      </c>
      <c r="FE135" s="92"/>
      <c r="FF135" s="92"/>
      <c r="FG135" s="92"/>
      <c r="FH135" s="92"/>
      <c r="FI135" s="92"/>
      <c r="FJ135" s="92"/>
      <c r="FK135" s="92"/>
      <c r="FL135" s="95">
        <v>2</v>
      </c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5">
        <v>1</v>
      </c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5">
        <v>20</v>
      </c>
    </row>
    <row r="136" spans="1:220" x14ac:dyDescent="0.2">
      <c r="A136" s="61" t="s">
        <v>160</v>
      </c>
      <c r="B136" s="61" t="s">
        <v>159</v>
      </c>
      <c r="C136" s="91">
        <f>('Cross-border flows'!K134-'Cross-border flows'!$Q134)/'Cross-border flows'!$I134</f>
        <v>0.87704283734694011</v>
      </c>
      <c r="D136" s="91">
        <f>('Cross-border flows'!L134-'Cross-border flows'!$Q134)/'Cross-border flows'!$I134</f>
        <v>0.89130477294360655</v>
      </c>
      <c r="E136" s="91">
        <f>('Cross-border flows'!M134-'Cross-border flows'!$Q134)/'Cross-border flows'!$I134</f>
        <v>0.90464609571788401</v>
      </c>
      <c r="F136" s="91">
        <f>('Cross-border flows'!N134-'Cross-border flows'!$Q134)/'Cross-border flows'!$I134</f>
        <v>0.91769676170248582</v>
      </c>
      <c r="G136" s="91">
        <f>('Cross-border flows'!O134-'Cross-border flows'!$Q134)/'Cross-border flows'!$I134</f>
        <v>0.92995518121126963</v>
      </c>
      <c r="H136" s="91">
        <f>('Cross-border flows'!P134-'Cross-border flows'!$Q134)/'Cross-border flows'!$I134</f>
        <v>0.94184106699992887</v>
      </c>
      <c r="J136" s="94" t="s">
        <v>160</v>
      </c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5">
        <v>1</v>
      </c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5">
        <v>1</v>
      </c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5">
        <v>6</v>
      </c>
      <c r="EA136" s="92"/>
      <c r="EB136" s="95">
        <v>38</v>
      </c>
      <c r="EC136" s="92"/>
      <c r="ED136" s="95">
        <v>13</v>
      </c>
      <c r="EE136" s="92"/>
      <c r="EF136" s="95">
        <v>3</v>
      </c>
      <c r="EG136" s="95">
        <v>24667</v>
      </c>
      <c r="EH136" s="95">
        <v>3</v>
      </c>
      <c r="EI136" s="95">
        <v>268635</v>
      </c>
      <c r="EJ136" s="95">
        <v>3</v>
      </c>
      <c r="EK136" s="95">
        <v>2002</v>
      </c>
      <c r="EL136" s="92"/>
      <c r="EM136" s="95">
        <v>28</v>
      </c>
      <c r="EN136" s="92"/>
      <c r="EO136" s="95">
        <v>541</v>
      </c>
      <c r="EP136" s="95">
        <v>1</v>
      </c>
      <c r="EQ136" s="95">
        <v>73</v>
      </c>
      <c r="ER136" s="95">
        <v>1</v>
      </c>
      <c r="ES136" s="95">
        <v>1</v>
      </c>
      <c r="ET136" s="95">
        <v>1</v>
      </c>
      <c r="EU136" s="92"/>
      <c r="EV136" s="95">
        <v>11169</v>
      </c>
      <c r="EW136" s="92"/>
      <c r="EX136" s="95">
        <v>10</v>
      </c>
      <c r="EY136" s="92"/>
      <c r="EZ136" s="92"/>
      <c r="FA136" s="92"/>
      <c r="FB136" s="95">
        <v>19</v>
      </c>
      <c r="FC136" s="95">
        <v>319</v>
      </c>
      <c r="FD136" s="95">
        <v>124</v>
      </c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5">
        <v>1200</v>
      </c>
      <c r="FR136" s="92"/>
      <c r="FS136" s="92"/>
      <c r="FT136" s="92"/>
      <c r="FU136" s="92"/>
      <c r="FV136" s="92"/>
      <c r="FW136" s="95">
        <v>1</v>
      </c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5">
        <v>5</v>
      </c>
      <c r="HF136" s="92"/>
      <c r="HG136" s="92"/>
      <c r="HH136" s="95">
        <v>1</v>
      </c>
      <c r="HI136" s="92"/>
      <c r="HJ136" s="92"/>
      <c r="HK136" s="92"/>
      <c r="HL136" s="92"/>
    </row>
    <row r="137" spans="1:220" x14ac:dyDescent="0.2">
      <c r="A137" s="61" t="s">
        <v>158</v>
      </c>
      <c r="B137" s="61" t="s">
        <v>157</v>
      </c>
      <c r="C137" s="91">
        <f>('Cross-border flows'!K135-'Cross-border flows'!$Q135)/'Cross-border flows'!$I135</f>
        <v>0.94885876663151281</v>
      </c>
      <c r="D137" s="91">
        <f>('Cross-border flows'!L135-'Cross-border flows'!$Q135)/'Cross-border flows'!$I135</f>
        <v>0.9603161576456134</v>
      </c>
      <c r="E137" s="91">
        <f>('Cross-border flows'!M135-'Cross-border flows'!$Q135)/'Cross-border flows'!$I135</f>
        <v>0.9713822575891542</v>
      </c>
      <c r="F137" s="91">
        <f>('Cross-border flows'!N135-'Cross-border flows'!$Q135)/'Cross-border flows'!$I135</f>
        <v>0.98257399891342556</v>
      </c>
      <c r="G137" s="91">
        <f>('Cross-border flows'!O135-'Cross-border flows'!$Q135)/'Cross-border flows'!$I135</f>
        <v>0.99329672358754195</v>
      </c>
      <c r="H137" s="91">
        <f>('Cross-border flows'!P135-'Cross-border flows'!$Q135)/'Cross-border flows'!$I135</f>
        <v>1.0038539871244483</v>
      </c>
      <c r="J137" s="94" t="s">
        <v>158</v>
      </c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5">
        <v>2</v>
      </c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5">
        <v>7</v>
      </c>
      <c r="DZ137" s="95">
        <v>1</v>
      </c>
      <c r="EA137" s="95">
        <v>12116</v>
      </c>
      <c r="EB137" s="95">
        <v>1</v>
      </c>
      <c r="EC137" s="95">
        <v>3627</v>
      </c>
      <c r="ED137" s="95">
        <v>21</v>
      </c>
      <c r="EE137" s="95">
        <v>2</v>
      </c>
      <c r="EF137" s="95">
        <v>13</v>
      </c>
      <c r="EG137" s="92"/>
      <c r="EH137" s="92"/>
      <c r="EI137" s="92"/>
      <c r="EJ137" s="95">
        <v>252764</v>
      </c>
      <c r="EK137" s="95">
        <v>5</v>
      </c>
      <c r="EL137" s="95">
        <v>1</v>
      </c>
      <c r="EM137" s="92"/>
      <c r="EN137" s="92"/>
      <c r="EO137" s="92"/>
      <c r="EP137" s="95">
        <v>6</v>
      </c>
      <c r="EQ137" s="95">
        <v>4</v>
      </c>
      <c r="ER137" s="95">
        <v>63</v>
      </c>
      <c r="ES137" s="95">
        <v>12683</v>
      </c>
      <c r="ET137" s="95">
        <v>20</v>
      </c>
      <c r="EU137" s="92"/>
      <c r="EV137" s="92"/>
      <c r="EW137" s="95">
        <v>147</v>
      </c>
      <c r="EX137" s="92"/>
      <c r="EY137" s="92"/>
      <c r="EZ137" s="95">
        <v>5</v>
      </c>
      <c r="FA137" s="95">
        <v>5</v>
      </c>
      <c r="FB137" s="95">
        <v>4</v>
      </c>
      <c r="FC137" s="95">
        <v>17</v>
      </c>
      <c r="FD137" s="95">
        <v>88</v>
      </c>
      <c r="FE137" s="92"/>
      <c r="FF137" s="92"/>
      <c r="FG137" s="92"/>
      <c r="FH137" s="92"/>
      <c r="FI137" s="92"/>
      <c r="FJ137" s="92"/>
      <c r="FK137" s="95">
        <v>13</v>
      </c>
      <c r="FL137" s="92"/>
      <c r="FM137" s="92"/>
      <c r="FN137" s="92"/>
      <c r="FO137" s="95">
        <v>1</v>
      </c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5">
        <v>2</v>
      </c>
      <c r="HG137" s="92"/>
      <c r="HH137" s="92"/>
      <c r="HI137" s="92"/>
      <c r="HJ137" s="92"/>
      <c r="HK137" s="92"/>
      <c r="HL137" s="95">
        <v>1</v>
      </c>
    </row>
    <row r="138" spans="1:220" x14ac:dyDescent="0.2">
      <c r="A138" s="61" t="s">
        <v>156</v>
      </c>
      <c r="B138" s="61" t="s">
        <v>155</v>
      </c>
      <c r="C138" s="91">
        <f>('Cross-border flows'!K136-'Cross-border flows'!$Q136)/'Cross-border flows'!$I136</f>
        <v>0.83118787162536467</v>
      </c>
      <c r="D138" s="91">
        <f>('Cross-border flows'!L136-'Cross-border flows'!$Q136)/'Cross-border flows'!$I136</f>
        <v>0.83394816634043656</v>
      </c>
      <c r="E138" s="91">
        <f>('Cross-border flows'!M136-'Cross-border flows'!$Q136)/'Cross-border flows'!$I136</f>
        <v>0.83654890220482336</v>
      </c>
      <c r="F138" s="91">
        <f>('Cross-border flows'!N136-'Cross-border flows'!$Q136)/'Cross-border flows'!$I136</f>
        <v>0.83960862540163239</v>
      </c>
      <c r="G138" s="91">
        <f>('Cross-border flows'!O136-'Cross-border flows'!$Q136)/'Cross-border flows'!$I136</f>
        <v>0.84229583687262255</v>
      </c>
      <c r="H138" s="91">
        <f>('Cross-border flows'!P136-'Cross-border flows'!$Q136)/'Cross-border flows'!$I136</f>
        <v>0.84500507349410947</v>
      </c>
      <c r="J138" s="94" t="s">
        <v>156</v>
      </c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5">
        <v>6</v>
      </c>
      <c r="EA138" s="92"/>
      <c r="EB138" s="95">
        <v>1093</v>
      </c>
      <c r="EC138" s="92"/>
      <c r="ED138" s="95">
        <v>225</v>
      </c>
      <c r="EE138" s="95">
        <v>3</v>
      </c>
      <c r="EF138" s="95">
        <v>2</v>
      </c>
      <c r="EG138" s="95">
        <v>2520</v>
      </c>
      <c r="EH138" s="95">
        <v>2</v>
      </c>
      <c r="EI138" s="95">
        <v>1677</v>
      </c>
      <c r="EJ138" s="92"/>
      <c r="EK138" s="95">
        <v>190224</v>
      </c>
      <c r="EL138" s="92"/>
      <c r="EM138" s="95">
        <v>3</v>
      </c>
      <c r="EN138" s="92"/>
      <c r="EO138" s="95">
        <v>3</v>
      </c>
      <c r="EP138" s="95">
        <v>7</v>
      </c>
      <c r="EQ138" s="95">
        <v>17</v>
      </c>
      <c r="ER138" s="95">
        <v>14</v>
      </c>
      <c r="ES138" s="95">
        <v>2</v>
      </c>
      <c r="ET138" s="92"/>
      <c r="EU138" s="92"/>
      <c r="EV138" s="95">
        <v>96</v>
      </c>
      <c r="EW138" s="95">
        <v>4</v>
      </c>
      <c r="EX138" s="95">
        <v>10</v>
      </c>
      <c r="EY138" s="92"/>
      <c r="EZ138" s="95">
        <v>2</v>
      </c>
      <c r="FA138" s="92"/>
      <c r="FB138" s="95">
        <v>167</v>
      </c>
      <c r="FC138" s="95">
        <v>15588</v>
      </c>
      <c r="FD138" s="95">
        <v>4950</v>
      </c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5">
        <v>1</v>
      </c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</row>
    <row r="139" spans="1:220" x14ac:dyDescent="0.2">
      <c r="A139" s="61" t="s">
        <v>154</v>
      </c>
      <c r="B139" s="61" t="s">
        <v>153</v>
      </c>
      <c r="C139" s="91">
        <f>('Cross-border flows'!K137-'Cross-border flows'!$Q137)/'Cross-border flows'!$I137</f>
        <v>0.93349307953085559</v>
      </c>
      <c r="D139" s="91">
        <f>('Cross-border flows'!L137-'Cross-border flows'!$Q137)/'Cross-border flows'!$I137</f>
        <v>0.94639596095310985</v>
      </c>
      <c r="E139" s="91">
        <f>('Cross-border flows'!M137-'Cross-border flows'!$Q137)/'Cross-border flows'!$I137</f>
        <v>0.95836280433962062</v>
      </c>
      <c r="F139" s="91">
        <f>('Cross-border flows'!N137-'Cross-border flows'!$Q137)/'Cross-border flows'!$I137</f>
        <v>0.97037370879663132</v>
      </c>
      <c r="G139" s="91">
        <f>('Cross-border flows'!O137-'Cross-border flows'!$Q137)/'Cross-border flows'!$I137</f>
        <v>0.98161306318628994</v>
      </c>
      <c r="H139" s="91">
        <f>('Cross-border flows'!P137-'Cross-border flows'!$Q137)/'Cross-border flows'!$I137</f>
        <v>0.99255592992613773</v>
      </c>
      <c r="J139" s="94" t="s">
        <v>154</v>
      </c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5">
        <v>2</v>
      </c>
      <c r="DL139" s="92"/>
      <c r="DM139" s="92"/>
      <c r="DN139" s="95">
        <v>5</v>
      </c>
      <c r="DO139" s="92"/>
      <c r="DP139" s="92"/>
      <c r="DQ139" s="92"/>
      <c r="DR139" s="92"/>
      <c r="DS139" s="92"/>
      <c r="DT139" s="92"/>
      <c r="DU139" s="92"/>
      <c r="DV139" s="95">
        <v>1</v>
      </c>
      <c r="DW139" s="92"/>
      <c r="DX139" s="92"/>
      <c r="DY139" s="95">
        <v>2</v>
      </c>
      <c r="DZ139" s="95">
        <v>4490</v>
      </c>
      <c r="EA139" s="92"/>
      <c r="EB139" s="95">
        <v>9</v>
      </c>
      <c r="EC139" s="92"/>
      <c r="ED139" s="95">
        <v>1366</v>
      </c>
      <c r="EE139" s="95">
        <v>8812</v>
      </c>
      <c r="EF139" s="95">
        <v>6</v>
      </c>
      <c r="EG139" s="95">
        <v>4</v>
      </c>
      <c r="EH139" s="95">
        <v>4092</v>
      </c>
      <c r="EI139" s="95">
        <v>2</v>
      </c>
      <c r="EJ139" s="95">
        <v>1</v>
      </c>
      <c r="EK139" s="95">
        <v>25</v>
      </c>
      <c r="EL139" s="95">
        <v>264148</v>
      </c>
      <c r="EM139" s="92"/>
      <c r="EN139" s="92"/>
      <c r="EO139" s="92"/>
      <c r="EP139" s="95">
        <v>5420</v>
      </c>
      <c r="EQ139" s="95">
        <v>7</v>
      </c>
      <c r="ER139" s="95">
        <v>22</v>
      </c>
      <c r="ES139" s="95">
        <v>2</v>
      </c>
      <c r="ET139" s="95">
        <v>23</v>
      </c>
      <c r="EU139" s="95">
        <v>9</v>
      </c>
      <c r="EV139" s="95">
        <v>1</v>
      </c>
      <c r="EW139" s="95">
        <v>3</v>
      </c>
      <c r="EX139" s="95">
        <v>2</v>
      </c>
      <c r="EY139" s="92"/>
      <c r="EZ139" s="95">
        <v>14</v>
      </c>
      <c r="FA139" s="95">
        <v>69</v>
      </c>
      <c r="FB139" s="95">
        <v>8</v>
      </c>
      <c r="FC139" s="95">
        <v>54</v>
      </c>
      <c r="FD139" s="95">
        <v>152</v>
      </c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5">
        <v>30</v>
      </c>
    </row>
    <row r="140" spans="1:220" x14ac:dyDescent="0.2">
      <c r="A140" s="61" t="s">
        <v>152</v>
      </c>
      <c r="B140" s="61" t="s">
        <v>151</v>
      </c>
      <c r="C140" s="91">
        <f>('Cross-border flows'!K138-'Cross-border flows'!$Q138)/'Cross-border flows'!$I138</f>
        <v>0.90671273418801568</v>
      </c>
      <c r="D140" s="91">
        <f>('Cross-border flows'!L138-'Cross-border flows'!$Q138)/'Cross-border flows'!$I138</f>
        <v>0.91766620389451681</v>
      </c>
      <c r="E140" s="91">
        <f>('Cross-border flows'!M138-'Cross-border flows'!$Q138)/'Cross-border flows'!$I138</f>
        <v>0.92827054093725825</v>
      </c>
      <c r="F140" s="91">
        <f>('Cross-border flows'!N138-'Cross-border flows'!$Q138)/'Cross-border flows'!$I138</f>
        <v>0.93908883417572331</v>
      </c>
      <c r="G140" s="91">
        <f>('Cross-border flows'!O138-'Cross-border flows'!$Q138)/'Cross-border flows'!$I138</f>
        <v>0.94955818636702172</v>
      </c>
      <c r="H140" s="91">
        <f>('Cross-border flows'!P138-'Cross-border flows'!$Q138)/'Cross-border flows'!$I138</f>
        <v>0.95996722994714268</v>
      </c>
      <c r="J140" s="94" t="s">
        <v>152</v>
      </c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5">
        <v>1</v>
      </c>
      <c r="DJ140" s="92"/>
      <c r="DK140" s="95">
        <v>1</v>
      </c>
      <c r="DL140" s="92"/>
      <c r="DM140" s="92"/>
      <c r="DN140" s="95">
        <v>1221</v>
      </c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5">
        <v>2</v>
      </c>
      <c r="DZ140" s="95">
        <v>17419</v>
      </c>
      <c r="EA140" s="92"/>
      <c r="EB140" s="95">
        <v>13633</v>
      </c>
      <c r="EC140" s="92"/>
      <c r="ED140" s="95">
        <v>27</v>
      </c>
      <c r="EE140" s="92"/>
      <c r="EF140" s="92"/>
      <c r="EG140" s="95">
        <v>5345</v>
      </c>
      <c r="EH140" s="95">
        <v>10</v>
      </c>
      <c r="EI140" s="95">
        <v>36</v>
      </c>
      <c r="EJ140" s="92"/>
      <c r="EK140" s="95">
        <v>45</v>
      </c>
      <c r="EL140" s="95">
        <v>3</v>
      </c>
      <c r="EM140" s="95">
        <v>233137</v>
      </c>
      <c r="EN140" s="95">
        <v>1</v>
      </c>
      <c r="EO140" s="95">
        <v>5321</v>
      </c>
      <c r="EP140" s="95">
        <v>3</v>
      </c>
      <c r="EQ140" s="95">
        <v>4</v>
      </c>
      <c r="ER140" s="95">
        <v>3</v>
      </c>
      <c r="ES140" s="92"/>
      <c r="ET140" s="95">
        <v>2</v>
      </c>
      <c r="EU140" s="92"/>
      <c r="EV140" s="95">
        <v>3</v>
      </c>
      <c r="EW140" s="95">
        <v>1</v>
      </c>
      <c r="EX140" s="92"/>
      <c r="EY140" s="92"/>
      <c r="EZ140" s="92"/>
      <c r="FA140" s="95">
        <v>2</v>
      </c>
      <c r="FB140" s="95">
        <v>1</v>
      </c>
      <c r="FC140" s="95">
        <v>272</v>
      </c>
      <c r="FD140" s="95">
        <v>93</v>
      </c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5">
        <v>1</v>
      </c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5">
        <v>7</v>
      </c>
    </row>
    <row r="141" spans="1:220" x14ac:dyDescent="0.2">
      <c r="A141" s="61" t="s">
        <v>150</v>
      </c>
      <c r="B141" s="61" t="s">
        <v>149</v>
      </c>
      <c r="C141" s="91">
        <f>('Cross-border flows'!K139-'Cross-border flows'!$Q139)/'Cross-border flows'!$I139</f>
        <v>0.96504102427855887</v>
      </c>
      <c r="D141" s="91">
        <f>('Cross-border flows'!L139-'Cross-border flows'!$Q139)/'Cross-border flows'!$I139</f>
        <v>0.97563033608651828</v>
      </c>
      <c r="E141" s="91">
        <f>('Cross-border flows'!M139-'Cross-border flows'!$Q139)/'Cross-border flows'!$I139</f>
        <v>0.98646803231931735</v>
      </c>
      <c r="F141" s="91">
        <f>('Cross-border flows'!N139-'Cross-border flows'!$Q139)/'Cross-border flows'!$I139</f>
        <v>0.99754226672813795</v>
      </c>
      <c r="G141" s="91">
        <f>('Cross-border flows'!O139-'Cross-border flows'!$Q139)/'Cross-border flows'!$I139</f>
        <v>1.0088842138576106</v>
      </c>
      <c r="H141" s="91">
        <f>('Cross-border flows'!P139-'Cross-border flows'!$Q139)/'Cross-border flows'!$I139</f>
        <v>1.0204692396052293</v>
      </c>
      <c r="J141" s="94" t="s">
        <v>150</v>
      </c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5">
        <v>4</v>
      </c>
      <c r="DQ141" s="95">
        <v>2</v>
      </c>
      <c r="DR141" s="92"/>
      <c r="DS141" s="92"/>
      <c r="DT141" s="92"/>
      <c r="DU141" s="95">
        <v>238</v>
      </c>
      <c r="DV141" s="95">
        <v>143</v>
      </c>
      <c r="DW141" s="92"/>
      <c r="DX141" s="92"/>
      <c r="DY141" s="95">
        <v>8530</v>
      </c>
      <c r="DZ141" s="95">
        <v>1</v>
      </c>
      <c r="EA141" s="92"/>
      <c r="EB141" s="95">
        <v>6</v>
      </c>
      <c r="EC141" s="92"/>
      <c r="ED141" s="95">
        <v>3</v>
      </c>
      <c r="EE141" s="95">
        <v>10</v>
      </c>
      <c r="EF141" s="92"/>
      <c r="EG141" s="92"/>
      <c r="EH141" s="92"/>
      <c r="EI141" s="95">
        <v>1</v>
      </c>
      <c r="EJ141" s="92"/>
      <c r="EK141" s="95">
        <v>7</v>
      </c>
      <c r="EL141" s="92"/>
      <c r="EM141" s="92"/>
      <c r="EN141" s="95">
        <v>245118</v>
      </c>
      <c r="EO141" s="92"/>
      <c r="EP141" s="95">
        <v>3</v>
      </c>
      <c r="EQ141" s="95">
        <v>1</v>
      </c>
      <c r="ER141" s="92"/>
      <c r="ES141" s="95">
        <v>2</v>
      </c>
      <c r="ET141" s="95">
        <v>235</v>
      </c>
      <c r="EU141" s="95">
        <v>1432</v>
      </c>
      <c r="EV141" s="92"/>
      <c r="EW141" s="92"/>
      <c r="EX141" s="92"/>
      <c r="EY141" s="92"/>
      <c r="EZ141" s="95">
        <v>14</v>
      </c>
      <c r="FA141" s="95">
        <v>96</v>
      </c>
      <c r="FB141" s="95">
        <v>1</v>
      </c>
      <c r="FC141" s="95">
        <v>5</v>
      </c>
      <c r="FD141" s="95">
        <v>5</v>
      </c>
      <c r="FE141" s="92"/>
      <c r="FF141" s="92"/>
      <c r="FG141" s="95">
        <v>1</v>
      </c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5">
        <v>1</v>
      </c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5">
        <v>74</v>
      </c>
      <c r="HC141" s="95">
        <v>6</v>
      </c>
      <c r="HD141" s="95">
        <v>7</v>
      </c>
      <c r="HE141" s="92"/>
      <c r="HF141" s="92"/>
      <c r="HG141" s="92"/>
      <c r="HH141" s="92"/>
      <c r="HI141" s="92"/>
      <c r="HJ141" s="92"/>
      <c r="HK141" s="92"/>
      <c r="HL141" s="92"/>
    </row>
    <row r="142" spans="1:220" x14ac:dyDescent="0.2">
      <c r="A142" s="61" t="s">
        <v>148</v>
      </c>
      <c r="B142" s="61" t="s">
        <v>147</v>
      </c>
      <c r="C142" s="91">
        <f>('Cross-border flows'!K140-'Cross-border flows'!$Q140)/'Cross-border flows'!$I140</f>
        <v>0.92009770776867361</v>
      </c>
      <c r="D142" s="91">
        <f>('Cross-border flows'!L140-'Cross-border flows'!$Q140)/'Cross-border flows'!$I140</f>
        <v>0.9347792929261316</v>
      </c>
      <c r="E142" s="91">
        <f>('Cross-border flows'!M140-'Cross-border flows'!$Q140)/'Cross-border flows'!$I140</f>
        <v>0.94878094543588065</v>
      </c>
      <c r="F142" s="91">
        <f>('Cross-border flows'!N140-'Cross-border flows'!$Q140)/'Cross-border flows'!$I140</f>
        <v>0.96260641474239006</v>
      </c>
      <c r="G142" s="91">
        <f>('Cross-border flows'!O140-'Cross-border flows'!$Q140)/'Cross-border flows'!$I140</f>
        <v>0.97583806343384016</v>
      </c>
      <c r="H142" s="91">
        <f>('Cross-border flows'!P140-'Cross-border flows'!$Q140)/'Cross-border flows'!$I140</f>
        <v>0.988743022214989</v>
      </c>
      <c r="J142" s="94" t="s">
        <v>148</v>
      </c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5">
        <v>1</v>
      </c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5">
        <v>1</v>
      </c>
      <c r="DJ142" s="92"/>
      <c r="DK142" s="95">
        <v>1</v>
      </c>
      <c r="DL142" s="92"/>
      <c r="DM142" s="92"/>
      <c r="DN142" s="95">
        <v>124</v>
      </c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5">
        <v>9</v>
      </c>
      <c r="EA142" s="92"/>
      <c r="EB142" s="95">
        <v>111</v>
      </c>
      <c r="EC142" s="92"/>
      <c r="ED142" s="95">
        <v>7</v>
      </c>
      <c r="EE142" s="92"/>
      <c r="EF142" s="95">
        <v>1</v>
      </c>
      <c r="EG142" s="95">
        <v>21977</v>
      </c>
      <c r="EH142" s="95">
        <v>1</v>
      </c>
      <c r="EI142" s="95">
        <v>2916</v>
      </c>
      <c r="EJ142" s="92"/>
      <c r="EK142" s="95">
        <v>995</v>
      </c>
      <c r="EL142" s="95">
        <v>1</v>
      </c>
      <c r="EM142" s="95">
        <v>5838</v>
      </c>
      <c r="EN142" s="95">
        <v>1</v>
      </c>
      <c r="EO142" s="95">
        <v>286911</v>
      </c>
      <c r="EP142" s="95">
        <v>2</v>
      </c>
      <c r="EQ142" s="95">
        <v>6</v>
      </c>
      <c r="ER142" s="95">
        <v>1</v>
      </c>
      <c r="ES142" s="95">
        <v>1</v>
      </c>
      <c r="ET142" s="92"/>
      <c r="EU142" s="92"/>
      <c r="EV142" s="95">
        <v>20</v>
      </c>
      <c r="EW142" s="92"/>
      <c r="EX142" s="95">
        <v>1</v>
      </c>
      <c r="EY142" s="92"/>
      <c r="EZ142" s="92"/>
      <c r="FA142" s="92"/>
      <c r="FB142" s="95">
        <v>2</v>
      </c>
      <c r="FC142" s="95">
        <v>103</v>
      </c>
      <c r="FD142" s="95">
        <v>20</v>
      </c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5">
        <v>112</v>
      </c>
      <c r="FR142" s="92"/>
      <c r="FS142" s="92"/>
      <c r="FT142" s="92"/>
      <c r="FU142" s="92"/>
      <c r="FV142" s="92"/>
      <c r="FW142" s="95">
        <v>346</v>
      </c>
      <c r="FX142" s="92"/>
      <c r="FY142" s="92"/>
      <c r="FZ142" s="92"/>
      <c r="GA142" s="92"/>
      <c r="GB142" s="92"/>
      <c r="GC142" s="92"/>
      <c r="GD142" s="92"/>
      <c r="GE142" s="92"/>
      <c r="GF142" s="92"/>
      <c r="GG142" s="95">
        <v>4</v>
      </c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5">
        <v>1</v>
      </c>
      <c r="HF142" s="92"/>
      <c r="HG142" s="92"/>
      <c r="HH142" s="92"/>
      <c r="HI142" s="92"/>
      <c r="HJ142" s="92"/>
      <c r="HK142" s="92"/>
      <c r="HL142" s="92"/>
    </row>
    <row r="143" spans="1:220" x14ac:dyDescent="0.2">
      <c r="A143" s="61" t="s">
        <v>146</v>
      </c>
      <c r="B143" s="61" t="s">
        <v>145</v>
      </c>
      <c r="C143" s="91">
        <f>('Cross-border flows'!K141-'Cross-border flows'!$Q141)/'Cross-border flows'!$I141</f>
        <v>0.947871400232284</v>
      </c>
      <c r="D143" s="91">
        <f>('Cross-border flows'!L141-'Cross-border flows'!$Q141)/'Cross-border flows'!$I141</f>
        <v>0.96503602946786593</v>
      </c>
      <c r="E143" s="91">
        <f>('Cross-border flows'!M141-'Cross-border flows'!$Q141)/'Cross-border flows'!$I141</f>
        <v>0.98033874905687568</v>
      </c>
      <c r="F143" s="91">
        <f>('Cross-border flows'!N141-'Cross-border flows'!$Q141)/'Cross-border flows'!$I141</f>
        <v>0.99513633974516569</v>
      </c>
      <c r="G143" s="91">
        <f>('Cross-border flows'!O141-'Cross-border flows'!$Q141)/'Cross-border flows'!$I141</f>
        <v>1.0084830449562985</v>
      </c>
      <c r="H143" s="91">
        <f>('Cross-border flows'!P141-'Cross-border flows'!$Q141)/'Cross-border flows'!$I141</f>
        <v>1.0210679515763952</v>
      </c>
      <c r="J143" s="94" t="s">
        <v>146</v>
      </c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5">
        <v>1</v>
      </c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5">
        <v>1</v>
      </c>
      <c r="DK143" s="95">
        <v>2</v>
      </c>
      <c r="DL143" s="92"/>
      <c r="DM143" s="92"/>
      <c r="DN143" s="95">
        <v>3</v>
      </c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5">
        <v>39</v>
      </c>
      <c r="EA143" s="92"/>
      <c r="EB143" s="95">
        <v>10</v>
      </c>
      <c r="EC143" s="95">
        <v>1</v>
      </c>
      <c r="ED143" s="95">
        <v>11453</v>
      </c>
      <c r="EE143" s="95">
        <v>9619</v>
      </c>
      <c r="EF143" s="92"/>
      <c r="EG143" s="95">
        <v>4</v>
      </c>
      <c r="EH143" s="95">
        <v>41</v>
      </c>
      <c r="EI143" s="95">
        <v>2</v>
      </c>
      <c r="EJ143" s="95">
        <v>1</v>
      </c>
      <c r="EK143" s="95">
        <v>19</v>
      </c>
      <c r="EL143" s="95">
        <v>3904</v>
      </c>
      <c r="EM143" s="95">
        <v>1</v>
      </c>
      <c r="EN143" s="95">
        <v>1</v>
      </c>
      <c r="EO143" s="92"/>
      <c r="EP143" s="95">
        <v>209807</v>
      </c>
      <c r="EQ143" s="95">
        <v>1</v>
      </c>
      <c r="ER143" s="95">
        <v>15</v>
      </c>
      <c r="ES143" s="95">
        <v>6</v>
      </c>
      <c r="ET143" s="95">
        <v>18</v>
      </c>
      <c r="EU143" s="95">
        <v>5</v>
      </c>
      <c r="EV143" s="92"/>
      <c r="EW143" s="95">
        <v>5</v>
      </c>
      <c r="EX143" s="95">
        <v>3</v>
      </c>
      <c r="EY143" s="92"/>
      <c r="EZ143" s="95">
        <v>31</v>
      </c>
      <c r="FA143" s="95">
        <v>4</v>
      </c>
      <c r="FB143" s="95">
        <v>11</v>
      </c>
      <c r="FC143" s="95">
        <v>71</v>
      </c>
      <c r="FD143" s="95">
        <v>838</v>
      </c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5">
        <v>1</v>
      </c>
    </row>
    <row r="144" spans="1:220" x14ac:dyDescent="0.2">
      <c r="A144" s="61" t="s">
        <v>144</v>
      </c>
      <c r="B144" s="61" t="s">
        <v>143</v>
      </c>
      <c r="C144" s="91">
        <f>('Cross-border flows'!K142-'Cross-border flows'!$Q142)/'Cross-border flows'!$I142</f>
        <v>0.93701507226540215</v>
      </c>
      <c r="D144" s="91">
        <f>('Cross-border flows'!L142-'Cross-border flows'!$Q142)/'Cross-border flows'!$I142</f>
        <v>0.95277109166653084</v>
      </c>
      <c r="E144" s="91">
        <f>('Cross-border flows'!M142-'Cross-border flows'!$Q142)/'Cross-border flows'!$I142</f>
        <v>0.96746542069272679</v>
      </c>
      <c r="F144" s="91">
        <f>('Cross-border flows'!N142-'Cross-border flows'!$Q142)/'Cross-border flows'!$I142</f>
        <v>0.9818463823847311</v>
      </c>
      <c r="G144" s="91">
        <f>('Cross-border flows'!O142-'Cross-border flows'!$Q142)/'Cross-border flows'!$I142</f>
        <v>0.99533634778641378</v>
      </c>
      <c r="H144" s="91">
        <f>('Cross-border flows'!P142-'Cross-border flows'!$Q142)/'Cross-border flows'!$I142</f>
        <v>1.0083720160988088</v>
      </c>
      <c r="J144" s="94" t="s">
        <v>144</v>
      </c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5">
        <v>1</v>
      </c>
      <c r="DK144" s="92"/>
      <c r="DL144" s="92"/>
      <c r="DM144" s="92"/>
      <c r="DN144" s="95">
        <v>1</v>
      </c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5">
        <v>2</v>
      </c>
      <c r="EB144" s="95">
        <v>1</v>
      </c>
      <c r="EC144" s="95">
        <v>1</v>
      </c>
      <c r="ED144" s="95">
        <v>1</v>
      </c>
      <c r="EE144" s="92"/>
      <c r="EF144" s="95">
        <v>3</v>
      </c>
      <c r="EG144" s="95">
        <v>4</v>
      </c>
      <c r="EH144" s="92"/>
      <c r="EI144" s="95">
        <v>37</v>
      </c>
      <c r="EJ144" s="92"/>
      <c r="EK144" s="95">
        <v>28</v>
      </c>
      <c r="EL144" s="95">
        <v>1</v>
      </c>
      <c r="EM144" s="95">
        <v>1</v>
      </c>
      <c r="EN144" s="92"/>
      <c r="EO144" s="95">
        <v>1</v>
      </c>
      <c r="EP144" s="95">
        <v>1</v>
      </c>
      <c r="EQ144" s="95">
        <v>176194</v>
      </c>
      <c r="ER144" s="95">
        <v>7</v>
      </c>
      <c r="ES144" s="95">
        <v>1</v>
      </c>
      <c r="ET144" s="92"/>
      <c r="EU144" s="92"/>
      <c r="EV144" s="95">
        <v>1550</v>
      </c>
      <c r="EW144" s="95">
        <v>2</v>
      </c>
      <c r="EX144" s="95">
        <v>2179</v>
      </c>
      <c r="EY144" s="95">
        <v>218</v>
      </c>
      <c r="EZ144" s="92"/>
      <c r="FA144" s="92"/>
      <c r="FB144" s="95">
        <v>992</v>
      </c>
      <c r="FC144" s="95">
        <v>18</v>
      </c>
      <c r="FD144" s="95">
        <v>16</v>
      </c>
      <c r="FE144" s="95">
        <v>1</v>
      </c>
      <c r="FF144" s="92"/>
      <c r="FG144" s="92"/>
      <c r="FH144" s="92"/>
      <c r="FI144" s="92"/>
      <c r="FJ144" s="92"/>
      <c r="FK144" s="92"/>
      <c r="FL144" s="95">
        <v>1</v>
      </c>
      <c r="FM144" s="95">
        <v>1</v>
      </c>
      <c r="FN144" s="92"/>
      <c r="FO144" s="92"/>
      <c r="FP144" s="92"/>
      <c r="FQ144" s="95">
        <v>24</v>
      </c>
      <c r="FR144" s="92"/>
      <c r="FS144" s="92"/>
      <c r="FT144" s="92"/>
      <c r="FU144" s="92"/>
      <c r="FV144" s="92"/>
      <c r="FW144" s="92"/>
      <c r="FX144" s="92"/>
      <c r="FY144" s="92"/>
      <c r="FZ144" s="92"/>
      <c r="GA144" s="92"/>
      <c r="GB144" s="92"/>
      <c r="GC144" s="92"/>
      <c r="GD144" s="92"/>
      <c r="GE144" s="92"/>
      <c r="GF144" s="92"/>
      <c r="GG144" s="92"/>
      <c r="GH144" s="92"/>
      <c r="GI144" s="92"/>
      <c r="GJ144" s="92"/>
      <c r="GK144" s="92"/>
      <c r="GL144" s="92"/>
      <c r="GM144" s="92"/>
      <c r="GN144" s="92"/>
      <c r="GO144" s="92"/>
      <c r="GP144" s="92"/>
      <c r="GQ144" s="92"/>
      <c r="GR144" s="92"/>
      <c r="GS144" s="92"/>
      <c r="GT144" s="92"/>
      <c r="GU144" s="92"/>
      <c r="GV144" s="92"/>
      <c r="GW144" s="92"/>
      <c r="GX144" s="92"/>
      <c r="GY144" s="92"/>
      <c r="GZ144" s="92"/>
      <c r="HA144" s="92"/>
      <c r="HB144" s="92"/>
      <c r="HC144" s="92"/>
      <c r="HD144" s="92"/>
      <c r="HE144" s="95">
        <v>2821</v>
      </c>
      <c r="HF144" s="92"/>
      <c r="HG144" s="92"/>
      <c r="HH144" s="92"/>
      <c r="HI144" s="95">
        <v>1</v>
      </c>
      <c r="HJ144" s="92"/>
      <c r="HK144" s="92"/>
      <c r="HL144" s="95">
        <v>4</v>
      </c>
    </row>
    <row r="145" spans="1:220" x14ac:dyDescent="0.2">
      <c r="A145" s="61" t="s">
        <v>142</v>
      </c>
      <c r="B145" s="61" t="s">
        <v>141</v>
      </c>
      <c r="C145" s="91">
        <f>('Cross-border flows'!K143-'Cross-border flows'!$Q143)/'Cross-border flows'!$I143</f>
        <v>0.88628048128193271</v>
      </c>
      <c r="D145" s="91">
        <f>('Cross-border flows'!L143-'Cross-border flows'!$Q143)/'Cross-border flows'!$I143</f>
        <v>0.89680520840878319</v>
      </c>
      <c r="E145" s="91">
        <f>('Cross-border flows'!M143-'Cross-border flows'!$Q143)/'Cross-border flows'!$I143</f>
        <v>0.90657909560449979</v>
      </c>
      <c r="F145" s="91">
        <f>('Cross-border flows'!N143-'Cross-border flows'!$Q143)/'Cross-border flows'!$I143</f>
        <v>0.91628752946027114</v>
      </c>
      <c r="G145" s="91">
        <f>('Cross-border flows'!O143-'Cross-border flows'!$Q143)/'Cross-border flows'!$I143</f>
        <v>0.92530852355985937</v>
      </c>
      <c r="H145" s="91">
        <f>('Cross-border flows'!P143-'Cross-border flows'!$Q143)/'Cross-border flows'!$I143</f>
        <v>0.93402599747045612</v>
      </c>
      <c r="J145" s="94" t="s">
        <v>142</v>
      </c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5">
        <v>1</v>
      </c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5">
        <v>1</v>
      </c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5">
        <v>1</v>
      </c>
      <c r="EB145" s="95">
        <v>7</v>
      </c>
      <c r="EC145" s="95">
        <v>32</v>
      </c>
      <c r="ED145" s="95">
        <v>210</v>
      </c>
      <c r="EE145" s="95">
        <v>5</v>
      </c>
      <c r="EF145" s="95">
        <v>2714</v>
      </c>
      <c r="EG145" s="95">
        <v>2</v>
      </c>
      <c r="EH145" s="95">
        <v>2</v>
      </c>
      <c r="EI145" s="95">
        <v>6</v>
      </c>
      <c r="EJ145" s="95">
        <v>6</v>
      </c>
      <c r="EK145" s="95">
        <v>60</v>
      </c>
      <c r="EL145" s="95">
        <v>4</v>
      </c>
      <c r="EM145" s="92"/>
      <c r="EN145" s="92"/>
      <c r="EO145" s="92"/>
      <c r="EP145" s="95">
        <v>27</v>
      </c>
      <c r="EQ145" s="95">
        <v>28</v>
      </c>
      <c r="ER145" s="95">
        <v>332104</v>
      </c>
      <c r="ES145" s="95">
        <v>76</v>
      </c>
      <c r="ET145" s="95">
        <v>3</v>
      </c>
      <c r="EU145" s="95">
        <v>2</v>
      </c>
      <c r="EV145" s="95">
        <v>5</v>
      </c>
      <c r="EW145" s="95">
        <v>5722</v>
      </c>
      <c r="EX145" s="95">
        <v>2667</v>
      </c>
      <c r="EY145" s="95">
        <v>16</v>
      </c>
      <c r="EZ145" s="95">
        <v>2</v>
      </c>
      <c r="FA145" s="95">
        <v>2</v>
      </c>
      <c r="FB145" s="95">
        <v>13670</v>
      </c>
      <c r="FC145" s="95">
        <v>124</v>
      </c>
      <c r="FD145" s="95">
        <v>1449</v>
      </c>
      <c r="FE145" s="92"/>
      <c r="FF145" s="92"/>
      <c r="FG145" s="92"/>
      <c r="FH145" s="92"/>
      <c r="FI145" s="92"/>
      <c r="FJ145" s="92"/>
      <c r="FK145" s="92"/>
      <c r="FL145" s="92"/>
      <c r="FM145" s="92"/>
      <c r="FN145" s="92"/>
      <c r="FO145" s="92"/>
      <c r="FP145" s="92"/>
      <c r="FQ145" s="92"/>
      <c r="FR145" s="92"/>
      <c r="FS145" s="92"/>
      <c r="FT145" s="92"/>
      <c r="FU145" s="92"/>
      <c r="FV145" s="92"/>
      <c r="FW145" s="92"/>
      <c r="FX145" s="92"/>
      <c r="FY145" s="92"/>
      <c r="FZ145" s="92"/>
      <c r="GA145" s="92"/>
      <c r="GB145" s="92"/>
      <c r="GC145" s="95">
        <v>1</v>
      </c>
      <c r="GD145" s="92"/>
      <c r="GE145" s="92"/>
      <c r="GF145" s="92"/>
      <c r="GG145" s="95">
        <v>1</v>
      </c>
      <c r="GH145" s="92"/>
      <c r="GI145" s="92"/>
      <c r="GJ145" s="92"/>
      <c r="GK145" s="92"/>
      <c r="GL145" s="92"/>
      <c r="GM145" s="92"/>
      <c r="GN145" s="92"/>
      <c r="GO145" s="92"/>
      <c r="GP145" s="92"/>
      <c r="GQ145" s="92"/>
      <c r="GR145" s="92"/>
      <c r="GS145" s="92"/>
      <c r="GT145" s="92"/>
      <c r="GU145" s="92"/>
      <c r="GV145" s="92"/>
      <c r="GW145" s="92"/>
      <c r="GX145" s="92"/>
      <c r="GY145" s="92"/>
      <c r="GZ145" s="92"/>
      <c r="HA145" s="92"/>
      <c r="HB145" s="92"/>
      <c r="HC145" s="92"/>
      <c r="HD145" s="92"/>
      <c r="HE145" s="95">
        <v>6</v>
      </c>
      <c r="HF145" s="95">
        <v>1</v>
      </c>
      <c r="HG145" s="92"/>
      <c r="HH145" s="92"/>
      <c r="HI145" s="92"/>
      <c r="HJ145" s="92"/>
      <c r="HK145" s="92"/>
      <c r="HL145" s="95">
        <v>1</v>
      </c>
    </row>
    <row r="146" spans="1:220" x14ac:dyDescent="0.2">
      <c r="A146" s="61" t="s">
        <v>140</v>
      </c>
      <c r="B146" s="61" t="s">
        <v>139</v>
      </c>
      <c r="C146" s="91">
        <f>('Cross-border flows'!K144-'Cross-border flows'!$Q144)/'Cross-border flows'!$I144</f>
        <v>0.94437764248538192</v>
      </c>
      <c r="D146" s="91">
        <f>('Cross-border flows'!L144-'Cross-border flows'!$Q144)/'Cross-border flows'!$I144</f>
        <v>0.95818764698322956</v>
      </c>
      <c r="E146" s="91">
        <f>('Cross-border flows'!M144-'Cross-border flows'!$Q144)/'Cross-border flows'!$I144</f>
        <v>0.97156646854719519</v>
      </c>
      <c r="F146" s="91">
        <f>('Cross-border flows'!N144-'Cross-border flows'!$Q144)/'Cross-border flows'!$I144</f>
        <v>0.98491241727173418</v>
      </c>
      <c r="G146" s="91">
        <f>('Cross-border flows'!O144-'Cross-border flows'!$Q144)/'Cross-border flows'!$I144</f>
        <v>0.9977614920002571</v>
      </c>
      <c r="H146" s="91">
        <f>('Cross-border flows'!P144-'Cross-border flows'!$Q144)/'Cross-border flows'!$I144</f>
        <v>1.0103855426331685</v>
      </c>
      <c r="J146" s="94" t="s">
        <v>140</v>
      </c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5">
        <v>1</v>
      </c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5">
        <v>1</v>
      </c>
      <c r="DO146" s="92"/>
      <c r="DP146" s="92"/>
      <c r="DQ146" s="92"/>
      <c r="DR146" s="92"/>
      <c r="DS146" s="92"/>
      <c r="DT146" s="92"/>
      <c r="DU146" s="92"/>
      <c r="DV146" s="92"/>
      <c r="DW146" s="92"/>
      <c r="DX146" s="92"/>
      <c r="DY146" s="92"/>
      <c r="DZ146" s="95">
        <v>1</v>
      </c>
      <c r="EA146" s="95">
        <v>34</v>
      </c>
      <c r="EB146" s="95">
        <v>4</v>
      </c>
      <c r="EC146" s="95">
        <v>4562</v>
      </c>
      <c r="ED146" s="95">
        <v>57</v>
      </c>
      <c r="EE146" s="95">
        <v>4</v>
      </c>
      <c r="EF146" s="95">
        <v>184</v>
      </c>
      <c r="EG146" s="95">
        <v>3</v>
      </c>
      <c r="EH146" s="95">
        <v>2</v>
      </c>
      <c r="EI146" s="92"/>
      <c r="EJ146" s="95">
        <v>6173</v>
      </c>
      <c r="EK146" s="95">
        <v>6</v>
      </c>
      <c r="EL146" s="95">
        <v>3</v>
      </c>
      <c r="EM146" s="92"/>
      <c r="EN146" s="95">
        <v>1</v>
      </c>
      <c r="EO146" s="92"/>
      <c r="EP146" s="95">
        <v>23</v>
      </c>
      <c r="EQ146" s="95">
        <v>8</v>
      </c>
      <c r="ER146" s="95">
        <v>895</v>
      </c>
      <c r="ES146" s="95">
        <v>287475</v>
      </c>
      <c r="ET146" s="95">
        <v>6</v>
      </c>
      <c r="EU146" s="92"/>
      <c r="EV146" s="95">
        <v>1</v>
      </c>
      <c r="EW146" s="95">
        <v>11373</v>
      </c>
      <c r="EX146" s="95">
        <v>4</v>
      </c>
      <c r="EY146" s="92"/>
      <c r="EZ146" s="95">
        <v>2</v>
      </c>
      <c r="FA146" s="95">
        <v>3</v>
      </c>
      <c r="FB146" s="95">
        <v>97</v>
      </c>
      <c r="FC146" s="95">
        <v>21</v>
      </c>
      <c r="FD146" s="95">
        <v>293</v>
      </c>
      <c r="FE146" s="92"/>
      <c r="FF146" s="92"/>
      <c r="FG146" s="92"/>
      <c r="FH146" s="95">
        <v>1</v>
      </c>
      <c r="FI146" s="92"/>
      <c r="FJ146" s="92"/>
      <c r="FK146" s="95">
        <v>1</v>
      </c>
      <c r="FL146" s="92"/>
      <c r="FM146" s="92"/>
      <c r="FN146" s="92"/>
      <c r="FO146" s="92"/>
      <c r="FP146" s="92"/>
      <c r="FQ146" s="92"/>
      <c r="FR146" s="92"/>
      <c r="FS146" s="92"/>
      <c r="FT146" s="95">
        <v>1</v>
      </c>
      <c r="FU146" s="95">
        <v>2</v>
      </c>
      <c r="FV146" s="92"/>
      <c r="FW146" s="92"/>
      <c r="FX146" s="92"/>
      <c r="FY146" s="92"/>
      <c r="FZ146" s="92"/>
      <c r="GA146" s="92"/>
      <c r="GB146" s="92"/>
      <c r="GC146" s="92"/>
      <c r="GD146" s="92"/>
      <c r="GE146" s="92"/>
      <c r="GF146" s="92"/>
      <c r="GG146" s="92"/>
      <c r="GH146" s="92"/>
      <c r="GI146" s="92"/>
      <c r="GJ146" s="92"/>
      <c r="GK146" s="92"/>
      <c r="GL146" s="92"/>
      <c r="GM146" s="92"/>
      <c r="GN146" s="92"/>
      <c r="GO146" s="92"/>
      <c r="GP146" s="92"/>
      <c r="GQ146" s="92"/>
      <c r="GR146" s="92"/>
      <c r="GS146" s="92"/>
      <c r="GT146" s="92"/>
      <c r="GU146" s="92"/>
      <c r="GV146" s="92"/>
      <c r="GW146" s="92"/>
      <c r="GX146" s="92"/>
      <c r="GY146" s="92"/>
      <c r="GZ146" s="92"/>
      <c r="HA146" s="92"/>
      <c r="HB146" s="92"/>
      <c r="HC146" s="92"/>
      <c r="HD146" s="92"/>
      <c r="HE146" s="95">
        <v>1</v>
      </c>
      <c r="HF146" s="95">
        <v>1</v>
      </c>
      <c r="HG146" s="92"/>
      <c r="HH146" s="92"/>
      <c r="HI146" s="92"/>
      <c r="HJ146" s="92"/>
      <c r="HK146" s="92"/>
      <c r="HL146" s="95">
        <v>16</v>
      </c>
    </row>
    <row r="147" spans="1:220" x14ac:dyDescent="0.2">
      <c r="A147" s="61" t="s">
        <v>138</v>
      </c>
      <c r="B147" s="61" t="s">
        <v>137</v>
      </c>
      <c r="C147" s="91">
        <f>('Cross-border flows'!K145-'Cross-border flows'!$Q145)/'Cross-border flows'!$I145</f>
        <v>0.89875649114787814</v>
      </c>
      <c r="D147" s="91">
        <f>('Cross-border flows'!L145-'Cross-border flows'!$Q145)/'Cross-border flows'!$I145</f>
        <v>0.91406555222711061</v>
      </c>
      <c r="E147" s="91">
        <f>('Cross-border flows'!M145-'Cross-border flows'!$Q145)/'Cross-border flows'!$I145</f>
        <v>0.92800026391757062</v>
      </c>
      <c r="F147" s="91">
        <f>('Cross-border flows'!N145-'Cross-border flows'!$Q145)/'Cross-border flows'!$I145</f>
        <v>0.94180435001455631</v>
      </c>
      <c r="G147" s="91">
        <f>('Cross-border flows'!O145-'Cross-border flows'!$Q145)/'Cross-border flows'!$I145</f>
        <v>0.95442975575381117</v>
      </c>
      <c r="H147" s="91">
        <f>('Cross-border flows'!P145-'Cross-border flows'!$Q145)/'Cross-border flows'!$I145</f>
        <v>0.96663711606115266</v>
      </c>
      <c r="J147" s="94" t="s">
        <v>138</v>
      </c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92"/>
      <c r="DN147" s="92"/>
      <c r="DO147" s="92"/>
      <c r="DP147" s="92"/>
      <c r="DQ147" s="92"/>
      <c r="DR147" s="92"/>
      <c r="DS147" s="92"/>
      <c r="DT147" s="92"/>
      <c r="DU147" s="92"/>
      <c r="DV147" s="92"/>
      <c r="DW147" s="92"/>
      <c r="DX147" s="92"/>
      <c r="DY147" s="95">
        <v>1070</v>
      </c>
      <c r="DZ147" s="95">
        <v>1</v>
      </c>
      <c r="EA147" s="95">
        <v>1</v>
      </c>
      <c r="EB147" s="95">
        <v>11</v>
      </c>
      <c r="EC147" s="92"/>
      <c r="ED147" s="95">
        <v>81</v>
      </c>
      <c r="EE147" s="95">
        <v>308</v>
      </c>
      <c r="EF147" s="95">
        <v>2</v>
      </c>
      <c r="EG147" s="95">
        <v>4</v>
      </c>
      <c r="EH147" s="95">
        <v>24</v>
      </c>
      <c r="EI147" s="95">
        <v>4</v>
      </c>
      <c r="EJ147" s="95">
        <v>36</v>
      </c>
      <c r="EK147" s="95">
        <v>15</v>
      </c>
      <c r="EL147" s="95">
        <v>29</v>
      </c>
      <c r="EM147" s="92"/>
      <c r="EN147" s="95">
        <v>22</v>
      </c>
      <c r="EO147" s="92"/>
      <c r="EP147" s="95">
        <v>39</v>
      </c>
      <c r="EQ147" s="95">
        <v>3</v>
      </c>
      <c r="ER147" s="95">
        <v>19</v>
      </c>
      <c r="ES147" s="95">
        <v>19</v>
      </c>
      <c r="ET147" s="95">
        <v>358972</v>
      </c>
      <c r="EU147" s="95">
        <v>719</v>
      </c>
      <c r="EV147" s="92"/>
      <c r="EW147" s="95">
        <v>13</v>
      </c>
      <c r="EX147" s="95">
        <v>3</v>
      </c>
      <c r="EY147" s="92"/>
      <c r="EZ147" s="95">
        <v>568</v>
      </c>
      <c r="FA147" s="95">
        <v>5190</v>
      </c>
      <c r="FB147" s="95">
        <v>16</v>
      </c>
      <c r="FC147" s="95">
        <v>81</v>
      </c>
      <c r="FD147" s="95">
        <v>287</v>
      </c>
      <c r="FE147" s="92"/>
      <c r="FF147" s="92"/>
      <c r="FG147" s="92"/>
      <c r="FH147" s="92"/>
      <c r="FI147" s="92"/>
      <c r="FJ147" s="92"/>
      <c r="FK147" s="92"/>
      <c r="FL147" s="92"/>
      <c r="FM147" s="92"/>
      <c r="FN147" s="92"/>
      <c r="FO147" s="92"/>
      <c r="FP147" s="92"/>
      <c r="FQ147" s="92"/>
      <c r="FR147" s="92"/>
      <c r="FS147" s="92"/>
      <c r="FT147" s="92"/>
      <c r="FU147" s="92"/>
      <c r="FV147" s="92"/>
      <c r="FW147" s="92"/>
      <c r="FX147" s="92"/>
      <c r="FY147" s="92"/>
      <c r="FZ147" s="92"/>
      <c r="GA147" s="92"/>
      <c r="GB147" s="92"/>
      <c r="GC147" s="92"/>
      <c r="GD147" s="92"/>
      <c r="GE147" s="92"/>
      <c r="GF147" s="92"/>
      <c r="GG147" s="95">
        <v>1</v>
      </c>
      <c r="GH147" s="92"/>
      <c r="GI147" s="92"/>
      <c r="GJ147" s="92"/>
      <c r="GK147" s="92"/>
      <c r="GL147" s="92"/>
      <c r="GM147" s="92"/>
      <c r="GN147" s="92"/>
      <c r="GO147" s="92"/>
      <c r="GP147" s="92"/>
      <c r="GQ147" s="92"/>
      <c r="GR147" s="92"/>
      <c r="GS147" s="92"/>
      <c r="GT147" s="92"/>
      <c r="GU147" s="92"/>
      <c r="GV147" s="92"/>
      <c r="GW147" s="92"/>
      <c r="GX147" s="92"/>
      <c r="GY147" s="92"/>
      <c r="GZ147" s="92"/>
      <c r="HA147" s="92"/>
      <c r="HB147" s="92"/>
      <c r="HC147" s="92"/>
      <c r="HD147" s="92"/>
      <c r="HE147" s="92"/>
      <c r="HF147" s="92"/>
      <c r="HG147" s="92"/>
      <c r="HH147" s="92"/>
      <c r="HI147" s="92"/>
      <c r="HJ147" s="92"/>
      <c r="HK147" s="92"/>
      <c r="HL147" s="95">
        <v>1</v>
      </c>
    </row>
    <row r="148" spans="1:220" x14ac:dyDescent="0.2">
      <c r="A148" s="61" t="s">
        <v>136</v>
      </c>
      <c r="B148" s="61" t="s">
        <v>135</v>
      </c>
      <c r="C148" s="91">
        <f>('Cross-border flows'!K146-'Cross-border flows'!$Q146)/'Cross-border flows'!$I146</f>
        <v>0.95498614907385038</v>
      </c>
      <c r="D148" s="91">
        <f>('Cross-border flows'!L146-'Cross-border flows'!$Q146)/'Cross-border flows'!$I146</f>
        <v>0.97248722968763912</v>
      </c>
      <c r="E148" s="91">
        <f>('Cross-border flows'!M146-'Cross-border flows'!$Q146)/'Cross-border flows'!$I146</f>
        <v>0.98969921750848611</v>
      </c>
      <c r="F148" s="91">
        <f>('Cross-border flows'!N146-'Cross-border flows'!$Q146)/'Cross-border flows'!$I146</f>
        <v>1.0068356005034389</v>
      </c>
      <c r="G148" s="91">
        <f>('Cross-border flows'!O146-'Cross-border flows'!$Q146)/'Cross-border flows'!$I146</f>
        <v>1.0237016107502002</v>
      </c>
      <c r="H148" s="91">
        <f>('Cross-border flows'!P146-'Cross-border flows'!$Q146)/'Cross-border flows'!$I146</f>
        <v>1.0403776427363685</v>
      </c>
      <c r="J148" s="94" t="s">
        <v>136</v>
      </c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5">
        <v>1</v>
      </c>
      <c r="DR148" s="92"/>
      <c r="DS148" s="92"/>
      <c r="DT148" s="92"/>
      <c r="DU148" s="95">
        <v>7</v>
      </c>
      <c r="DV148" s="95">
        <v>5342</v>
      </c>
      <c r="DW148" s="92"/>
      <c r="DX148" s="92"/>
      <c r="DY148" s="95">
        <v>12010</v>
      </c>
      <c r="DZ148" s="95">
        <v>5</v>
      </c>
      <c r="EA148" s="92"/>
      <c r="EB148" s="95">
        <v>5</v>
      </c>
      <c r="EC148" s="92"/>
      <c r="ED148" s="95">
        <v>11</v>
      </c>
      <c r="EE148" s="95">
        <v>178</v>
      </c>
      <c r="EF148" s="95">
        <v>1</v>
      </c>
      <c r="EG148" s="95">
        <v>6</v>
      </c>
      <c r="EH148" s="95">
        <v>22</v>
      </c>
      <c r="EI148" s="92"/>
      <c r="EJ148" s="95">
        <v>4</v>
      </c>
      <c r="EK148" s="95">
        <v>3</v>
      </c>
      <c r="EL148" s="95">
        <v>37</v>
      </c>
      <c r="EM148" s="95">
        <v>1</v>
      </c>
      <c r="EN148" s="95">
        <v>2434</v>
      </c>
      <c r="EO148" s="92"/>
      <c r="EP148" s="95">
        <v>16</v>
      </c>
      <c r="EQ148" s="92"/>
      <c r="ER148" s="95">
        <v>5</v>
      </c>
      <c r="ES148" s="95">
        <v>5</v>
      </c>
      <c r="ET148" s="95">
        <v>5741</v>
      </c>
      <c r="EU148" s="95">
        <v>278539</v>
      </c>
      <c r="EV148" s="92"/>
      <c r="EW148" s="95">
        <v>1</v>
      </c>
      <c r="EX148" s="95">
        <v>5</v>
      </c>
      <c r="EY148" s="92"/>
      <c r="EZ148" s="95">
        <v>86</v>
      </c>
      <c r="FA148" s="95">
        <v>10110</v>
      </c>
      <c r="FB148" s="95">
        <v>2</v>
      </c>
      <c r="FC148" s="95">
        <v>21</v>
      </c>
      <c r="FD148" s="95">
        <v>26</v>
      </c>
      <c r="FE148" s="92"/>
      <c r="FF148" s="92"/>
      <c r="FG148" s="92"/>
      <c r="FH148" s="92"/>
      <c r="FI148" s="92"/>
      <c r="FJ148" s="92"/>
      <c r="FK148" s="95">
        <v>1</v>
      </c>
      <c r="FL148" s="92"/>
      <c r="FM148" s="92"/>
      <c r="FN148" s="92"/>
      <c r="FO148" s="92"/>
      <c r="FP148" s="92"/>
      <c r="FQ148" s="95">
        <v>4</v>
      </c>
      <c r="FR148" s="92"/>
      <c r="FS148" s="92"/>
      <c r="FT148" s="92"/>
      <c r="FU148" s="92"/>
      <c r="FV148" s="92"/>
      <c r="FW148" s="92"/>
      <c r="FX148" s="92"/>
      <c r="FY148" s="92"/>
      <c r="FZ148" s="92"/>
      <c r="GA148" s="92"/>
      <c r="GB148" s="92"/>
      <c r="GC148" s="92"/>
      <c r="GD148" s="92"/>
      <c r="GE148" s="92"/>
      <c r="GF148" s="92"/>
      <c r="GG148" s="92"/>
      <c r="GH148" s="92"/>
      <c r="GI148" s="92"/>
      <c r="GJ148" s="92"/>
      <c r="GK148" s="92"/>
      <c r="GL148" s="92"/>
      <c r="GM148" s="92"/>
      <c r="GN148" s="92"/>
      <c r="GO148" s="92"/>
      <c r="GP148" s="92"/>
      <c r="GQ148" s="92"/>
      <c r="GR148" s="92"/>
      <c r="GS148" s="92"/>
      <c r="GT148" s="92"/>
      <c r="GU148" s="92"/>
      <c r="GV148" s="92"/>
      <c r="GW148" s="92"/>
      <c r="GX148" s="92"/>
      <c r="GY148" s="92"/>
      <c r="GZ148" s="92"/>
      <c r="HA148" s="92"/>
      <c r="HB148" s="95">
        <v>1</v>
      </c>
      <c r="HC148" s="95">
        <v>2</v>
      </c>
      <c r="HD148" s="95">
        <v>4</v>
      </c>
      <c r="HE148" s="92"/>
      <c r="HF148" s="92"/>
      <c r="HG148" s="92"/>
      <c r="HH148" s="92"/>
      <c r="HI148" s="92"/>
      <c r="HJ148" s="92"/>
      <c r="HK148" s="92"/>
      <c r="HL148" s="92"/>
    </row>
    <row r="149" spans="1:220" x14ac:dyDescent="0.2">
      <c r="A149" s="61" t="s">
        <v>134</v>
      </c>
      <c r="B149" s="61" t="s">
        <v>133</v>
      </c>
      <c r="C149" s="91">
        <f>('Cross-border flows'!K147-'Cross-border flows'!$Q147)/'Cross-border flows'!$I147</f>
        <v>0.9166091735579639</v>
      </c>
      <c r="D149" s="91">
        <f>('Cross-border flows'!L147-'Cross-border flows'!$Q147)/'Cross-border flows'!$I147</f>
        <v>0.92882848724545786</v>
      </c>
      <c r="E149" s="91">
        <f>('Cross-border flows'!M147-'Cross-border flows'!$Q147)/'Cross-border flows'!$I147</f>
        <v>0.94062378886715003</v>
      </c>
      <c r="F149" s="91">
        <f>('Cross-border flows'!N147-'Cross-border flows'!$Q147)/'Cross-border flows'!$I147</f>
        <v>0.95219564902712472</v>
      </c>
      <c r="G149" s="91">
        <f>('Cross-border flows'!O147-'Cross-border flows'!$Q147)/'Cross-border flows'!$I147</f>
        <v>0.96347118262599285</v>
      </c>
      <c r="H149" s="91">
        <f>('Cross-border flows'!P147-'Cross-border flows'!$Q147)/'Cross-border flows'!$I147</f>
        <v>0.97463317908656655</v>
      </c>
      <c r="J149" s="94" t="s">
        <v>134</v>
      </c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5">
        <v>1</v>
      </c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92"/>
      <c r="DH149" s="92"/>
      <c r="DI149" s="92"/>
      <c r="DJ149" s="92"/>
      <c r="DK149" s="92"/>
      <c r="DL149" s="92"/>
      <c r="DM149" s="92"/>
      <c r="DN149" s="92"/>
      <c r="DO149" s="92"/>
      <c r="DP149" s="92"/>
      <c r="DQ149" s="92"/>
      <c r="DR149" s="92"/>
      <c r="DS149" s="92"/>
      <c r="DT149" s="92"/>
      <c r="DU149" s="92"/>
      <c r="DV149" s="92"/>
      <c r="DW149" s="92"/>
      <c r="DX149" s="92"/>
      <c r="DY149" s="92"/>
      <c r="DZ149" s="92"/>
      <c r="EA149" s="92"/>
      <c r="EB149" s="95">
        <v>1</v>
      </c>
      <c r="EC149" s="92"/>
      <c r="ED149" s="95">
        <v>10</v>
      </c>
      <c r="EE149" s="92"/>
      <c r="EF149" s="95">
        <v>3</v>
      </c>
      <c r="EG149" s="95">
        <v>128</v>
      </c>
      <c r="EH149" s="92"/>
      <c r="EI149" s="95">
        <v>15153</v>
      </c>
      <c r="EJ149" s="95">
        <v>2</v>
      </c>
      <c r="EK149" s="95">
        <v>800</v>
      </c>
      <c r="EL149" s="92"/>
      <c r="EM149" s="95">
        <v>2</v>
      </c>
      <c r="EN149" s="92"/>
      <c r="EO149" s="95">
        <v>2</v>
      </c>
      <c r="EP149" s="95">
        <v>4</v>
      </c>
      <c r="EQ149" s="95">
        <v>3223</v>
      </c>
      <c r="ER149" s="95">
        <v>7</v>
      </c>
      <c r="ES149" s="92"/>
      <c r="ET149" s="92"/>
      <c r="EU149" s="92"/>
      <c r="EV149" s="95">
        <v>193129</v>
      </c>
      <c r="EW149" s="92"/>
      <c r="EX149" s="95">
        <v>30</v>
      </c>
      <c r="EY149" s="95">
        <v>1</v>
      </c>
      <c r="EZ149" s="92"/>
      <c r="FA149" s="92"/>
      <c r="FB149" s="95">
        <v>1299</v>
      </c>
      <c r="FC149" s="95">
        <v>76</v>
      </c>
      <c r="FD149" s="95">
        <v>27</v>
      </c>
      <c r="FE149" s="92"/>
      <c r="FF149" s="92"/>
      <c r="FG149" s="92"/>
      <c r="FH149" s="92"/>
      <c r="FI149" s="92"/>
      <c r="FJ149" s="92"/>
      <c r="FK149" s="92"/>
      <c r="FL149" s="92"/>
      <c r="FM149" s="95">
        <v>1</v>
      </c>
      <c r="FN149" s="92"/>
      <c r="FO149" s="92"/>
      <c r="FP149" s="92"/>
      <c r="FQ149" s="95">
        <v>23</v>
      </c>
      <c r="FR149" s="92"/>
      <c r="FS149" s="92"/>
      <c r="FT149" s="92"/>
      <c r="FU149" s="92"/>
      <c r="FV149" s="92"/>
      <c r="FW149" s="92"/>
      <c r="FX149" s="92"/>
      <c r="FY149" s="92"/>
      <c r="FZ149" s="92"/>
      <c r="GA149" s="92"/>
      <c r="GB149" s="92"/>
      <c r="GC149" s="92"/>
      <c r="GD149" s="92"/>
      <c r="GE149" s="92"/>
      <c r="GF149" s="92"/>
      <c r="GG149" s="92"/>
      <c r="GH149" s="92"/>
      <c r="GI149" s="92"/>
      <c r="GJ149" s="92"/>
      <c r="GK149" s="92"/>
      <c r="GL149" s="92"/>
      <c r="GM149" s="92"/>
      <c r="GN149" s="92"/>
      <c r="GO149" s="92"/>
      <c r="GP149" s="92"/>
      <c r="GQ149" s="92"/>
      <c r="GR149" s="92"/>
      <c r="GS149" s="95">
        <v>2</v>
      </c>
      <c r="GT149" s="92"/>
      <c r="GU149" s="92"/>
      <c r="GV149" s="92"/>
      <c r="GW149" s="92"/>
      <c r="GX149" s="92"/>
      <c r="GY149" s="92"/>
      <c r="GZ149" s="92"/>
      <c r="HA149" s="92"/>
      <c r="HB149" s="92"/>
      <c r="HC149" s="92"/>
      <c r="HD149" s="92"/>
      <c r="HE149" s="95">
        <v>233</v>
      </c>
      <c r="HF149" s="92"/>
      <c r="HG149" s="92"/>
      <c r="HH149" s="92"/>
      <c r="HI149" s="92"/>
      <c r="HJ149" s="92"/>
      <c r="HK149" s="92"/>
      <c r="HL149" s="95">
        <v>2</v>
      </c>
    </row>
    <row r="150" spans="1:220" x14ac:dyDescent="0.2">
      <c r="A150" s="61" t="s">
        <v>132</v>
      </c>
      <c r="B150" s="61" t="s">
        <v>131</v>
      </c>
      <c r="C150" s="91">
        <f>('Cross-border flows'!K148-'Cross-border flows'!$Q148)/'Cross-border flows'!$I148</f>
        <v>0.92412935663909734</v>
      </c>
      <c r="D150" s="91">
        <f>('Cross-border flows'!L148-'Cross-border flows'!$Q148)/'Cross-border flows'!$I148</f>
        <v>0.93753978754647227</v>
      </c>
      <c r="E150" s="91">
        <f>('Cross-border flows'!M148-'Cross-border flows'!$Q148)/'Cross-border flows'!$I148</f>
        <v>0.94998126633880997</v>
      </c>
      <c r="F150" s="91">
        <f>('Cross-border flows'!N148-'Cross-border flows'!$Q148)/'Cross-border flows'!$I148</f>
        <v>0.96226310949226446</v>
      </c>
      <c r="G150" s="91">
        <f>('Cross-border flows'!O148-'Cross-border flows'!$Q148)/'Cross-border flows'!$I148</f>
        <v>0.97363010592524024</v>
      </c>
      <c r="H150" s="91">
        <f>('Cross-border flows'!P148-'Cross-border flows'!$Q148)/'Cross-border flows'!$I148</f>
        <v>0.98458358083395392</v>
      </c>
      <c r="J150" s="94" t="s">
        <v>132</v>
      </c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92"/>
      <c r="DH150" s="92"/>
      <c r="DI150" s="92"/>
      <c r="DJ150" s="92"/>
      <c r="DK150" s="92"/>
      <c r="DL150" s="92"/>
      <c r="DM150" s="92"/>
      <c r="DN150" s="95">
        <v>1</v>
      </c>
      <c r="DO150" s="92"/>
      <c r="DP150" s="92"/>
      <c r="DQ150" s="92"/>
      <c r="DR150" s="92"/>
      <c r="DS150" s="92"/>
      <c r="DT150" s="92"/>
      <c r="DU150" s="92"/>
      <c r="DV150" s="92"/>
      <c r="DW150" s="92"/>
      <c r="DX150" s="92"/>
      <c r="DY150" s="95">
        <v>2</v>
      </c>
      <c r="DZ150" s="95">
        <v>1</v>
      </c>
      <c r="EA150" s="95">
        <v>4</v>
      </c>
      <c r="EB150" s="95">
        <v>11</v>
      </c>
      <c r="EC150" s="95">
        <v>28</v>
      </c>
      <c r="ED150" s="95">
        <v>1205</v>
      </c>
      <c r="EE150" s="95">
        <v>4</v>
      </c>
      <c r="EF150" s="95">
        <v>246</v>
      </c>
      <c r="EG150" s="95">
        <v>3</v>
      </c>
      <c r="EH150" s="95">
        <v>2</v>
      </c>
      <c r="EI150" s="95">
        <v>3</v>
      </c>
      <c r="EJ150" s="95">
        <v>136</v>
      </c>
      <c r="EK150" s="95">
        <v>31</v>
      </c>
      <c r="EL150" s="95">
        <v>4</v>
      </c>
      <c r="EM150" s="95">
        <v>2</v>
      </c>
      <c r="EN150" s="95">
        <v>1</v>
      </c>
      <c r="EO150" s="92"/>
      <c r="EP150" s="95">
        <v>36</v>
      </c>
      <c r="EQ150" s="95">
        <v>9</v>
      </c>
      <c r="ER150" s="95">
        <v>25097</v>
      </c>
      <c r="ES150" s="95">
        <v>5803</v>
      </c>
      <c r="ET150" s="95">
        <v>7</v>
      </c>
      <c r="EU150" s="92"/>
      <c r="EV150" s="95">
        <v>1</v>
      </c>
      <c r="EW150" s="95">
        <v>294419</v>
      </c>
      <c r="EX150" s="95">
        <v>26</v>
      </c>
      <c r="EY150" s="95">
        <v>2</v>
      </c>
      <c r="EZ150" s="95">
        <v>6</v>
      </c>
      <c r="FA150" s="95">
        <v>6</v>
      </c>
      <c r="FB150" s="95">
        <v>322</v>
      </c>
      <c r="FC150" s="95">
        <v>71</v>
      </c>
      <c r="FD150" s="95">
        <v>4155</v>
      </c>
      <c r="FE150" s="92"/>
      <c r="FF150" s="92"/>
      <c r="FG150" s="92"/>
      <c r="FH150" s="92"/>
      <c r="FI150" s="92"/>
      <c r="FJ150" s="92"/>
      <c r="FK150" s="92"/>
      <c r="FL150" s="92"/>
      <c r="FM150" s="92"/>
      <c r="FN150" s="92"/>
      <c r="FO150" s="92"/>
      <c r="FP150" s="92"/>
      <c r="FQ150" s="92"/>
      <c r="FR150" s="92"/>
      <c r="FS150" s="92"/>
      <c r="FT150" s="92"/>
      <c r="FU150" s="92"/>
      <c r="FV150" s="92"/>
      <c r="FW150" s="95">
        <v>1</v>
      </c>
      <c r="FX150" s="92"/>
      <c r="FY150" s="92"/>
      <c r="FZ150" s="92"/>
      <c r="GA150" s="92"/>
      <c r="GB150" s="92"/>
      <c r="GC150" s="92"/>
      <c r="GD150" s="92"/>
      <c r="GE150" s="92"/>
      <c r="GF150" s="92"/>
      <c r="GG150" s="92"/>
      <c r="GH150" s="92"/>
      <c r="GI150" s="92"/>
      <c r="GJ150" s="92"/>
      <c r="GK150" s="92"/>
      <c r="GL150" s="92"/>
      <c r="GM150" s="92"/>
      <c r="GN150" s="92"/>
      <c r="GO150" s="92"/>
      <c r="GP150" s="92"/>
      <c r="GQ150" s="92"/>
      <c r="GR150" s="92"/>
      <c r="GS150" s="92"/>
      <c r="GT150" s="92"/>
      <c r="GU150" s="92"/>
      <c r="GV150" s="92"/>
      <c r="GW150" s="92"/>
      <c r="GX150" s="92"/>
      <c r="GY150" s="92"/>
      <c r="GZ150" s="92"/>
      <c r="HA150" s="92"/>
      <c r="HB150" s="92"/>
      <c r="HC150" s="92"/>
      <c r="HD150" s="92"/>
      <c r="HE150" s="92"/>
      <c r="HF150" s="92"/>
      <c r="HG150" s="92"/>
      <c r="HH150" s="92"/>
      <c r="HI150" s="92"/>
      <c r="HJ150" s="92"/>
      <c r="HK150" s="92"/>
      <c r="HL150" s="95">
        <v>4</v>
      </c>
    </row>
    <row r="151" spans="1:220" x14ac:dyDescent="0.2">
      <c r="A151" s="61" t="s">
        <v>130</v>
      </c>
      <c r="B151" s="61" t="s">
        <v>129</v>
      </c>
      <c r="C151" s="91">
        <f>('Cross-border flows'!K149-'Cross-border flows'!$Q149)/'Cross-border flows'!$I149</f>
        <v>0.88548865152975942</v>
      </c>
      <c r="D151" s="91">
        <f>('Cross-border flows'!L149-'Cross-border flows'!$Q149)/'Cross-border flows'!$I149</f>
        <v>0.8975494377339267</v>
      </c>
      <c r="E151" s="91">
        <f>('Cross-border flows'!M149-'Cross-border flows'!$Q149)/'Cross-border flows'!$I149</f>
        <v>0.90903887235233927</v>
      </c>
      <c r="F151" s="91">
        <f>('Cross-border flows'!N149-'Cross-border flows'!$Q149)/'Cross-border flows'!$I149</f>
        <v>0.92064510085424034</v>
      </c>
      <c r="G151" s="91">
        <f>('Cross-border flows'!O149-'Cross-border flows'!$Q149)/'Cross-border flows'!$I149</f>
        <v>0.93177442415617984</v>
      </c>
      <c r="H151" s="91">
        <f>('Cross-border flows'!P149-'Cross-border flows'!$Q149)/'Cross-border flows'!$I149</f>
        <v>0.94265055721388846</v>
      </c>
      <c r="J151" s="94" t="s">
        <v>130</v>
      </c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92"/>
      <c r="DH151" s="92"/>
      <c r="DI151" s="92"/>
      <c r="DJ151" s="92"/>
      <c r="DK151" s="92"/>
      <c r="DL151" s="92"/>
      <c r="DM151" s="92"/>
      <c r="DN151" s="92"/>
      <c r="DO151" s="92"/>
      <c r="DP151" s="92"/>
      <c r="DQ151" s="92"/>
      <c r="DR151" s="92"/>
      <c r="DS151" s="92"/>
      <c r="DT151" s="92"/>
      <c r="DU151" s="92"/>
      <c r="DV151" s="92"/>
      <c r="DW151" s="92"/>
      <c r="DX151" s="92"/>
      <c r="DY151" s="92"/>
      <c r="DZ151" s="95">
        <v>2</v>
      </c>
      <c r="EA151" s="92"/>
      <c r="EB151" s="95">
        <v>5</v>
      </c>
      <c r="EC151" s="95">
        <v>6</v>
      </c>
      <c r="ED151" s="95">
        <v>15</v>
      </c>
      <c r="EE151" s="92"/>
      <c r="EF151" s="95">
        <v>1957</v>
      </c>
      <c r="EG151" s="95">
        <v>10</v>
      </c>
      <c r="EH151" s="92"/>
      <c r="EI151" s="95">
        <v>7</v>
      </c>
      <c r="EJ151" s="95">
        <v>2</v>
      </c>
      <c r="EK151" s="95">
        <v>67</v>
      </c>
      <c r="EL151" s="95">
        <v>1</v>
      </c>
      <c r="EM151" s="95">
        <v>1</v>
      </c>
      <c r="EN151" s="92"/>
      <c r="EO151" s="92"/>
      <c r="EP151" s="95">
        <v>3</v>
      </c>
      <c r="EQ151" s="95">
        <v>7094</v>
      </c>
      <c r="ER151" s="95">
        <v>3366</v>
      </c>
      <c r="ES151" s="95">
        <v>1</v>
      </c>
      <c r="ET151" s="95">
        <v>1</v>
      </c>
      <c r="EU151" s="92"/>
      <c r="EV151" s="95">
        <v>36</v>
      </c>
      <c r="EW151" s="95">
        <v>15</v>
      </c>
      <c r="EX151" s="95">
        <v>193256</v>
      </c>
      <c r="EY151" s="95">
        <v>6499</v>
      </c>
      <c r="EZ151" s="95">
        <v>1</v>
      </c>
      <c r="FA151" s="95">
        <v>1</v>
      </c>
      <c r="FB151" s="95">
        <v>24995</v>
      </c>
      <c r="FC151" s="95">
        <v>76</v>
      </c>
      <c r="FD151" s="95">
        <v>39</v>
      </c>
      <c r="FE151" s="92"/>
      <c r="FF151" s="92"/>
      <c r="FG151" s="92"/>
      <c r="FH151" s="92"/>
      <c r="FI151" s="92"/>
      <c r="FJ151" s="92"/>
      <c r="FK151" s="92"/>
      <c r="FL151" s="92"/>
      <c r="FM151" s="92"/>
      <c r="FN151" s="92"/>
      <c r="FO151" s="92"/>
      <c r="FP151" s="92"/>
      <c r="FQ151" s="95">
        <v>2</v>
      </c>
      <c r="FR151" s="92"/>
      <c r="FS151" s="92"/>
      <c r="FT151" s="92"/>
      <c r="FU151" s="92"/>
      <c r="FV151" s="92"/>
      <c r="FW151" s="92"/>
      <c r="FX151" s="92"/>
      <c r="FY151" s="92"/>
      <c r="FZ151" s="92"/>
      <c r="GA151" s="92"/>
      <c r="GB151" s="92"/>
      <c r="GC151" s="92"/>
      <c r="GD151" s="92"/>
      <c r="GE151" s="92"/>
      <c r="GF151" s="92"/>
      <c r="GG151" s="92"/>
      <c r="GH151" s="92"/>
      <c r="GI151" s="92"/>
      <c r="GJ151" s="92"/>
      <c r="GK151" s="92"/>
      <c r="GL151" s="92"/>
      <c r="GM151" s="92"/>
      <c r="GN151" s="92"/>
      <c r="GO151" s="92"/>
      <c r="GP151" s="92"/>
      <c r="GQ151" s="92"/>
      <c r="GR151" s="92"/>
      <c r="GS151" s="92"/>
      <c r="GT151" s="92"/>
      <c r="GU151" s="92"/>
      <c r="GV151" s="92"/>
      <c r="GW151" s="92"/>
      <c r="GX151" s="92"/>
      <c r="GY151" s="92"/>
      <c r="GZ151" s="92"/>
      <c r="HA151" s="92"/>
      <c r="HB151" s="92"/>
      <c r="HC151" s="92"/>
      <c r="HD151" s="92"/>
      <c r="HE151" s="95">
        <v>56</v>
      </c>
      <c r="HF151" s="92"/>
      <c r="HG151" s="92"/>
      <c r="HH151" s="92"/>
      <c r="HI151" s="92"/>
      <c r="HJ151" s="92"/>
      <c r="HK151" s="92"/>
      <c r="HL151" s="95">
        <v>7</v>
      </c>
    </row>
    <row r="152" spans="1:220" x14ac:dyDescent="0.2">
      <c r="A152" s="61" t="s">
        <v>128</v>
      </c>
      <c r="B152" s="61" t="s">
        <v>127</v>
      </c>
      <c r="C152" s="91">
        <f>('Cross-border flows'!K150-'Cross-border flows'!$Q150)/'Cross-border flows'!$I150</f>
        <v>0.96285390837382412</v>
      </c>
      <c r="D152" s="91">
        <f>('Cross-border flows'!L150-'Cross-border flows'!$Q150)/'Cross-border flows'!$I150</f>
        <v>0.97621200915401785</v>
      </c>
      <c r="E152" s="91">
        <f>('Cross-border flows'!M150-'Cross-border flows'!$Q150)/'Cross-border flows'!$I150</f>
        <v>0.98960376384927407</v>
      </c>
      <c r="F152" s="91">
        <f>('Cross-border flows'!N150-'Cross-border flows'!$Q150)/'Cross-border flows'!$I150</f>
        <v>1.0031285145742856</v>
      </c>
      <c r="G152" s="91">
        <f>('Cross-border flows'!O150-'Cross-border flows'!$Q150)/'Cross-border flows'!$I150</f>
        <v>1.0165678930948321</v>
      </c>
      <c r="H152" s="91">
        <f>('Cross-border flows'!P150-'Cross-border flows'!$Q150)/'Cross-border flows'!$I150</f>
        <v>1.029981696742106</v>
      </c>
      <c r="J152" s="94" t="s">
        <v>128</v>
      </c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2"/>
      <c r="DR152" s="92"/>
      <c r="DS152" s="92"/>
      <c r="DT152" s="92"/>
      <c r="DU152" s="92"/>
      <c r="DV152" s="92"/>
      <c r="DW152" s="92"/>
      <c r="DX152" s="92"/>
      <c r="DY152" s="92"/>
      <c r="DZ152" s="92"/>
      <c r="EA152" s="92"/>
      <c r="EB152" s="92"/>
      <c r="EC152" s="95">
        <v>10</v>
      </c>
      <c r="ED152" s="95">
        <v>3</v>
      </c>
      <c r="EE152" s="95">
        <v>1</v>
      </c>
      <c r="EF152" s="95">
        <v>3920</v>
      </c>
      <c r="EG152" s="95">
        <v>2</v>
      </c>
      <c r="EH152" s="92"/>
      <c r="EI152" s="95">
        <v>7</v>
      </c>
      <c r="EJ152" s="95">
        <v>1</v>
      </c>
      <c r="EK152" s="95">
        <v>10</v>
      </c>
      <c r="EL152" s="92"/>
      <c r="EM152" s="92"/>
      <c r="EN152" s="92"/>
      <c r="EO152" s="92"/>
      <c r="EP152" s="95">
        <v>2</v>
      </c>
      <c r="EQ152" s="95">
        <v>6719</v>
      </c>
      <c r="ER152" s="95">
        <v>357</v>
      </c>
      <c r="ES152" s="95">
        <v>6</v>
      </c>
      <c r="ET152" s="92"/>
      <c r="EU152" s="92"/>
      <c r="EV152" s="95">
        <v>3</v>
      </c>
      <c r="EW152" s="95">
        <v>6</v>
      </c>
      <c r="EX152" s="95">
        <v>13625</v>
      </c>
      <c r="EY152" s="95">
        <v>179859</v>
      </c>
      <c r="EZ152" s="92"/>
      <c r="FA152" s="92"/>
      <c r="FB152" s="95">
        <v>504</v>
      </c>
      <c r="FC152" s="95">
        <v>7</v>
      </c>
      <c r="FD152" s="95">
        <v>9</v>
      </c>
      <c r="FE152" s="92"/>
      <c r="FF152" s="92"/>
      <c r="FG152" s="92"/>
      <c r="FH152" s="92"/>
      <c r="FI152" s="92"/>
      <c r="FJ152" s="92"/>
      <c r="FK152" s="92"/>
      <c r="FL152" s="95">
        <v>8</v>
      </c>
      <c r="FM152" s="92"/>
      <c r="FN152" s="92"/>
      <c r="FO152" s="92"/>
      <c r="FP152" s="92"/>
      <c r="FQ152" s="95">
        <v>2</v>
      </c>
      <c r="FR152" s="92"/>
      <c r="FS152" s="92"/>
      <c r="FT152" s="92"/>
      <c r="FU152" s="92"/>
      <c r="FV152" s="92"/>
      <c r="FW152" s="92"/>
      <c r="FX152" s="92"/>
      <c r="FY152" s="92"/>
      <c r="FZ152" s="92"/>
      <c r="GA152" s="92"/>
      <c r="GB152" s="92"/>
      <c r="GC152" s="92"/>
      <c r="GD152" s="92"/>
      <c r="GE152" s="92"/>
      <c r="GF152" s="92"/>
      <c r="GG152" s="92"/>
      <c r="GH152" s="92"/>
      <c r="GI152" s="92"/>
      <c r="GJ152" s="92"/>
      <c r="GK152" s="92"/>
      <c r="GL152" s="92"/>
      <c r="GM152" s="92"/>
      <c r="GN152" s="92"/>
      <c r="GO152" s="92"/>
      <c r="GP152" s="92"/>
      <c r="GQ152" s="92"/>
      <c r="GR152" s="92"/>
      <c r="GS152" s="92"/>
      <c r="GT152" s="92"/>
      <c r="GU152" s="92"/>
      <c r="GV152" s="92"/>
      <c r="GW152" s="92"/>
      <c r="GX152" s="92"/>
      <c r="GY152" s="92"/>
      <c r="GZ152" s="92"/>
      <c r="HA152" s="92"/>
      <c r="HB152" s="92"/>
      <c r="HC152" s="92"/>
      <c r="HD152" s="92"/>
      <c r="HE152" s="95">
        <v>4241</v>
      </c>
      <c r="HF152" s="92"/>
      <c r="HG152" s="92"/>
      <c r="HH152" s="92"/>
      <c r="HI152" s="92"/>
      <c r="HJ152" s="92"/>
      <c r="HK152" s="92"/>
      <c r="HL152" s="95">
        <v>5</v>
      </c>
    </row>
    <row r="153" spans="1:220" x14ac:dyDescent="0.2">
      <c r="A153" s="61" t="s">
        <v>126</v>
      </c>
      <c r="B153" s="61" t="s">
        <v>125</v>
      </c>
      <c r="C153" s="91">
        <f>('Cross-border flows'!K151-'Cross-border flows'!$Q151)/'Cross-border flows'!$I151</f>
        <v>0.94785397647074598</v>
      </c>
      <c r="D153" s="91">
        <f>('Cross-border flows'!L151-'Cross-border flows'!$Q151)/'Cross-border flows'!$I151</f>
        <v>0.9695212510938187</v>
      </c>
      <c r="E153" s="91">
        <f>('Cross-border flows'!M151-'Cross-border flows'!$Q151)/'Cross-border flows'!$I151</f>
        <v>0.98961138845396901</v>
      </c>
      <c r="F153" s="91">
        <f>('Cross-border flows'!N151-'Cross-border flows'!$Q151)/'Cross-border flows'!$I151</f>
        <v>1.0091507944224469</v>
      </c>
      <c r="G153" s="91">
        <f>('Cross-border flows'!O151-'Cross-border flows'!$Q151)/'Cross-border flows'!$I151</f>
        <v>1.027208769324129</v>
      </c>
      <c r="H153" s="91">
        <f>('Cross-border flows'!P151-'Cross-border flows'!$Q151)/'Cross-border flows'!$I151</f>
        <v>1.0444316870454995</v>
      </c>
      <c r="J153" s="94" t="s">
        <v>126</v>
      </c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92"/>
      <c r="DH153" s="92"/>
      <c r="DI153" s="92"/>
      <c r="DJ153" s="92"/>
      <c r="DK153" s="95">
        <v>1</v>
      </c>
      <c r="DL153" s="92"/>
      <c r="DM153" s="92"/>
      <c r="DN153" s="92"/>
      <c r="DO153" s="92"/>
      <c r="DP153" s="92"/>
      <c r="DQ153" s="92"/>
      <c r="DR153" s="92"/>
      <c r="DS153" s="92"/>
      <c r="DT153" s="92"/>
      <c r="DU153" s="92"/>
      <c r="DV153" s="92"/>
      <c r="DW153" s="92"/>
      <c r="DX153" s="92"/>
      <c r="DY153" s="95">
        <v>45</v>
      </c>
      <c r="DZ153" s="95">
        <v>4</v>
      </c>
      <c r="EA153" s="95">
        <v>1</v>
      </c>
      <c r="EB153" s="95">
        <v>3</v>
      </c>
      <c r="EC153" s="92"/>
      <c r="ED153" s="95">
        <v>2823</v>
      </c>
      <c r="EE153" s="95">
        <v>2437</v>
      </c>
      <c r="EF153" s="92"/>
      <c r="EG153" s="95">
        <v>1</v>
      </c>
      <c r="EH153" s="95">
        <v>12</v>
      </c>
      <c r="EI153" s="95">
        <v>4</v>
      </c>
      <c r="EJ153" s="95">
        <v>16</v>
      </c>
      <c r="EK153" s="95">
        <v>35</v>
      </c>
      <c r="EL153" s="95">
        <v>19</v>
      </c>
      <c r="EM153" s="95">
        <v>2</v>
      </c>
      <c r="EN153" s="95">
        <v>5</v>
      </c>
      <c r="EO153" s="95">
        <v>1</v>
      </c>
      <c r="EP153" s="95">
        <v>140</v>
      </c>
      <c r="EQ153" s="95">
        <v>7</v>
      </c>
      <c r="ER153" s="95">
        <v>25</v>
      </c>
      <c r="ES153" s="95">
        <v>49</v>
      </c>
      <c r="ET153" s="95">
        <v>763</v>
      </c>
      <c r="EU153" s="95">
        <v>17</v>
      </c>
      <c r="EV153" s="95">
        <v>1</v>
      </c>
      <c r="EW153" s="95">
        <v>9</v>
      </c>
      <c r="EX153" s="95">
        <v>6</v>
      </c>
      <c r="EY153" s="92"/>
      <c r="EZ153" s="95">
        <v>290988</v>
      </c>
      <c r="FA153" s="95">
        <v>60</v>
      </c>
      <c r="FB153" s="95">
        <v>10</v>
      </c>
      <c r="FC153" s="95">
        <v>79</v>
      </c>
      <c r="FD153" s="95">
        <v>624</v>
      </c>
      <c r="FE153" s="92"/>
      <c r="FF153" s="92"/>
      <c r="FG153" s="92"/>
      <c r="FH153" s="92"/>
      <c r="FI153" s="92"/>
      <c r="FJ153" s="92"/>
      <c r="FK153" s="92"/>
      <c r="FL153" s="92"/>
      <c r="FM153" s="92"/>
      <c r="FN153" s="92"/>
      <c r="FO153" s="92"/>
      <c r="FP153" s="92"/>
      <c r="FQ153" s="92"/>
      <c r="FR153" s="92"/>
      <c r="FS153" s="92"/>
      <c r="FT153" s="92"/>
      <c r="FU153" s="92"/>
      <c r="FV153" s="92"/>
      <c r="FW153" s="92"/>
      <c r="FX153" s="92"/>
      <c r="FY153" s="92"/>
      <c r="FZ153" s="92"/>
      <c r="GA153" s="92"/>
      <c r="GB153" s="92"/>
      <c r="GC153" s="92"/>
      <c r="GD153" s="92"/>
      <c r="GE153" s="92"/>
      <c r="GF153" s="92"/>
      <c r="GG153" s="92"/>
      <c r="GH153" s="92"/>
      <c r="GI153" s="92"/>
      <c r="GJ153" s="92"/>
      <c r="GK153" s="92"/>
      <c r="GL153" s="92"/>
      <c r="GM153" s="92"/>
      <c r="GN153" s="92"/>
      <c r="GO153" s="92"/>
      <c r="GP153" s="92"/>
      <c r="GQ153" s="92"/>
      <c r="GR153" s="92"/>
      <c r="GS153" s="92"/>
      <c r="GT153" s="92"/>
      <c r="GU153" s="92"/>
      <c r="GV153" s="92"/>
      <c r="GW153" s="92"/>
      <c r="GX153" s="92"/>
      <c r="GY153" s="92"/>
      <c r="GZ153" s="92"/>
      <c r="HA153" s="92"/>
      <c r="HB153" s="92"/>
      <c r="HC153" s="92"/>
      <c r="HD153" s="92"/>
      <c r="HE153" s="92"/>
      <c r="HF153" s="92"/>
      <c r="HG153" s="92"/>
      <c r="HH153" s="92"/>
      <c r="HI153" s="92"/>
      <c r="HJ153" s="95">
        <v>1</v>
      </c>
      <c r="HK153" s="92"/>
      <c r="HL153" s="95">
        <v>79</v>
      </c>
    </row>
    <row r="154" spans="1:220" x14ac:dyDescent="0.2">
      <c r="A154" s="61" t="s">
        <v>124</v>
      </c>
      <c r="B154" s="61" t="s">
        <v>123</v>
      </c>
      <c r="C154" s="91">
        <f>('Cross-border flows'!K152-'Cross-border flows'!$Q152)/'Cross-border flows'!$I152</f>
        <v>0.93710812263546339</v>
      </c>
      <c r="D154" s="91">
        <f>('Cross-border flows'!L152-'Cross-border flows'!$Q152)/'Cross-border flows'!$I152</f>
        <v>0.94919917581471003</v>
      </c>
      <c r="E154" s="91">
        <f>('Cross-border flows'!M152-'Cross-border flows'!$Q152)/'Cross-border flows'!$I152</f>
        <v>0.96073278410617924</v>
      </c>
      <c r="F154" s="91">
        <f>('Cross-border flows'!N152-'Cross-border flows'!$Q152)/'Cross-border flows'!$I152</f>
        <v>0.97246557854913063</v>
      </c>
      <c r="G154" s="91">
        <f>('Cross-border flows'!O152-'Cross-border flows'!$Q152)/'Cross-border flows'!$I152</f>
        <v>0.98371856070786212</v>
      </c>
      <c r="H154" s="91">
        <f>('Cross-border flows'!P152-'Cross-border flows'!$Q152)/'Cross-border flows'!$I152</f>
        <v>0.99482426453867001</v>
      </c>
      <c r="J154" s="94" t="s">
        <v>124</v>
      </c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  <c r="CL154" s="92"/>
      <c r="CM154" s="92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2"/>
      <c r="DE154" s="92"/>
      <c r="DF154" s="92"/>
      <c r="DG154" s="92"/>
      <c r="DH154" s="92"/>
      <c r="DI154" s="95">
        <v>1</v>
      </c>
      <c r="DJ154" s="92"/>
      <c r="DK154" s="95">
        <v>6</v>
      </c>
      <c r="DL154" s="92"/>
      <c r="DM154" s="92"/>
      <c r="DN154" s="95">
        <v>2</v>
      </c>
      <c r="DO154" s="92"/>
      <c r="DP154" s="92"/>
      <c r="DQ154" s="92"/>
      <c r="DR154" s="92"/>
      <c r="DS154" s="92"/>
      <c r="DT154" s="92"/>
      <c r="DU154" s="95">
        <v>1</v>
      </c>
      <c r="DV154" s="95">
        <v>161</v>
      </c>
      <c r="DW154" s="92"/>
      <c r="DX154" s="92"/>
      <c r="DY154" s="95">
        <v>133</v>
      </c>
      <c r="DZ154" s="95">
        <v>6</v>
      </c>
      <c r="EA154" s="92"/>
      <c r="EB154" s="95">
        <v>6</v>
      </c>
      <c r="EC154" s="92"/>
      <c r="ED154" s="95">
        <v>43</v>
      </c>
      <c r="EE154" s="95">
        <v>806</v>
      </c>
      <c r="EF154" s="95">
        <v>1</v>
      </c>
      <c r="EG154" s="95">
        <v>5</v>
      </c>
      <c r="EH154" s="95">
        <v>135</v>
      </c>
      <c r="EI154" s="95">
        <v>1</v>
      </c>
      <c r="EJ154" s="95">
        <v>1</v>
      </c>
      <c r="EK154" s="95">
        <v>12</v>
      </c>
      <c r="EL154" s="95">
        <v>172</v>
      </c>
      <c r="EM154" s="92"/>
      <c r="EN154" s="95">
        <v>17</v>
      </c>
      <c r="EO154" s="92"/>
      <c r="EP154" s="95">
        <v>53</v>
      </c>
      <c r="EQ154" s="95">
        <v>6</v>
      </c>
      <c r="ER154" s="95">
        <v>21</v>
      </c>
      <c r="ES154" s="95">
        <v>4</v>
      </c>
      <c r="ET154" s="95">
        <v>4240</v>
      </c>
      <c r="EU154" s="95">
        <v>4159</v>
      </c>
      <c r="EV154" s="92"/>
      <c r="EW154" s="95">
        <v>7</v>
      </c>
      <c r="EX154" s="95">
        <v>7</v>
      </c>
      <c r="EY154" s="92"/>
      <c r="EZ154" s="95">
        <v>70</v>
      </c>
      <c r="FA154" s="95">
        <v>280024</v>
      </c>
      <c r="FB154" s="95">
        <v>15</v>
      </c>
      <c r="FC154" s="95">
        <v>48</v>
      </c>
      <c r="FD154" s="95">
        <v>60</v>
      </c>
      <c r="FE154" s="92"/>
      <c r="FF154" s="92"/>
      <c r="FG154" s="92"/>
      <c r="FH154" s="92"/>
      <c r="FI154" s="92"/>
      <c r="FJ154" s="92"/>
      <c r="FK154" s="92"/>
      <c r="FL154" s="92"/>
      <c r="FM154" s="92"/>
      <c r="FN154" s="92"/>
      <c r="FO154" s="92"/>
      <c r="FP154" s="92"/>
      <c r="FQ154" s="92"/>
      <c r="FR154" s="92"/>
      <c r="FS154" s="92"/>
      <c r="FT154" s="95">
        <v>1</v>
      </c>
      <c r="FU154" s="92"/>
      <c r="FV154" s="92"/>
      <c r="FW154" s="92"/>
      <c r="FX154" s="92"/>
      <c r="FY154" s="92"/>
      <c r="FZ154" s="92"/>
      <c r="GA154" s="92"/>
      <c r="GB154" s="92"/>
      <c r="GC154" s="92"/>
      <c r="GD154" s="92"/>
      <c r="GE154" s="92"/>
      <c r="GF154" s="92"/>
      <c r="GG154" s="92"/>
      <c r="GH154" s="92"/>
      <c r="GI154" s="92"/>
      <c r="GJ154" s="92"/>
      <c r="GK154" s="92"/>
      <c r="GL154" s="92"/>
      <c r="GM154" s="92"/>
      <c r="GN154" s="92"/>
      <c r="GO154" s="92"/>
      <c r="GP154" s="92"/>
      <c r="GQ154" s="92"/>
      <c r="GR154" s="92"/>
      <c r="GS154" s="92"/>
      <c r="GT154" s="92"/>
      <c r="GU154" s="92"/>
      <c r="GV154" s="92"/>
      <c r="GW154" s="92"/>
      <c r="GX154" s="92"/>
      <c r="GY154" s="92"/>
      <c r="GZ154" s="92"/>
      <c r="HA154" s="92"/>
      <c r="HB154" s="95">
        <v>1</v>
      </c>
      <c r="HC154" s="92"/>
      <c r="HD154" s="92"/>
      <c r="HE154" s="92"/>
      <c r="HF154" s="92"/>
      <c r="HG154" s="92"/>
      <c r="HH154" s="92"/>
      <c r="HI154" s="92"/>
      <c r="HJ154" s="92"/>
      <c r="HK154" s="92"/>
      <c r="HL154" s="95">
        <v>1</v>
      </c>
    </row>
    <row r="155" spans="1:220" x14ac:dyDescent="0.2">
      <c r="A155" s="61" t="s">
        <v>122</v>
      </c>
      <c r="B155" s="61" t="s">
        <v>121</v>
      </c>
      <c r="C155" s="91">
        <f>('Cross-border flows'!K153-'Cross-border flows'!$Q153)/'Cross-border flows'!$I153</f>
        <v>0.87395651478684722</v>
      </c>
      <c r="D155" s="91">
        <f>('Cross-border flows'!L153-'Cross-border flows'!$Q153)/'Cross-border flows'!$I153</f>
        <v>0.88304062075258938</v>
      </c>
      <c r="E155" s="91">
        <f>('Cross-border flows'!M153-'Cross-border flows'!$Q153)/'Cross-border flows'!$I153</f>
        <v>0.89156878427220931</v>
      </c>
      <c r="F155" s="91">
        <f>('Cross-border flows'!N153-'Cross-border flows'!$Q153)/'Cross-border flows'!$I153</f>
        <v>0.90006905858773001</v>
      </c>
      <c r="G155" s="91">
        <f>('Cross-border flows'!O153-'Cross-border flows'!$Q153)/'Cross-border flows'!$I153</f>
        <v>0.90804244860374783</v>
      </c>
      <c r="H155" s="91">
        <f>('Cross-border flows'!P153-'Cross-border flows'!$Q153)/'Cross-border flows'!$I153</f>
        <v>0.91570708891958275</v>
      </c>
      <c r="J155" s="94" t="s">
        <v>122</v>
      </c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  <c r="CL155" s="92"/>
      <c r="CM155" s="92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2"/>
      <c r="DE155" s="92"/>
      <c r="DF155" s="92"/>
      <c r="DG155" s="92"/>
      <c r="DH155" s="92"/>
      <c r="DI155" s="92"/>
      <c r="DJ155" s="92"/>
      <c r="DK155" s="92"/>
      <c r="DL155" s="92"/>
      <c r="DM155" s="92"/>
      <c r="DN155" s="95">
        <v>2</v>
      </c>
      <c r="DO155" s="92"/>
      <c r="DP155" s="92"/>
      <c r="DQ155" s="92"/>
      <c r="DR155" s="92"/>
      <c r="DS155" s="92"/>
      <c r="DT155" s="92"/>
      <c r="DU155" s="92"/>
      <c r="DV155" s="92"/>
      <c r="DW155" s="92"/>
      <c r="DX155" s="92"/>
      <c r="DY155" s="92"/>
      <c r="DZ155" s="95">
        <v>1</v>
      </c>
      <c r="EA155" s="92"/>
      <c r="EB155" s="95">
        <v>7</v>
      </c>
      <c r="EC155" s="95">
        <v>1</v>
      </c>
      <c r="ED155" s="95">
        <v>59</v>
      </c>
      <c r="EE155" s="95">
        <v>2</v>
      </c>
      <c r="EF155" s="95">
        <v>85</v>
      </c>
      <c r="EG155" s="95">
        <v>8</v>
      </c>
      <c r="EH155" s="95">
        <v>2</v>
      </c>
      <c r="EI155" s="95">
        <v>22</v>
      </c>
      <c r="EJ155" s="95">
        <v>4</v>
      </c>
      <c r="EK155" s="95">
        <v>695</v>
      </c>
      <c r="EL155" s="92"/>
      <c r="EM155" s="92"/>
      <c r="EN155" s="92"/>
      <c r="EO155" s="92"/>
      <c r="EP155" s="95">
        <v>20</v>
      </c>
      <c r="EQ155" s="95">
        <v>222</v>
      </c>
      <c r="ER155" s="95">
        <v>10502</v>
      </c>
      <c r="ES155" s="95">
        <v>14</v>
      </c>
      <c r="ET155" s="95">
        <v>2</v>
      </c>
      <c r="EU155" s="92"/>
      <c r="EV155" s="95">
        <v>2652</v>
      </c>
      <c r="EW155" s="95">
        <v>38</v>
      </c>
      <c r="EX155" s="95">
        <v>6529</v>
      </c>
      <c r="EY155" s="95">
        <v>51</v>
      </c>
      <c r="EZ155" s="95">
        <v>1</v>
      </c>
      <c r="FA155" s="92"/>
      <c r="FB155" s="95">
        <v>338999</v>
      </c>
      <c r="FC155" s="95">
        <v>1261</v>
      </c>
      <c r="FD155" s="95">
        <v>1526</v>
      </c>
      <c r="FE155" s="92"/>
      <c r="FF155" s="92"/>
      <c r="FG155" s="92"/>
      <c r="FH155" s="92"/>
      <c r="FI155" s="92"/>
      <c r="FJ155" s="92"/>
      <c r="FK155" s="92"/>
      <c r="FL155" s="92"/>
      <c r="FM155" s="95">
        <v>1</v>
      </c>
      <c r="FN155" s="92"/>
      <c r="FO155" s="92"/>
      <c r="FP155" s="92"/>
      <c r="FQ155" s="92"/>
      <c r="FR155" s="92"/>
      <c r="FS155" s="92"/>
      <c r="FT155" s="92"/>
      <c r="FU155" s="92"/>
      <c r="FV155" s="92"/>
      <c r="FW155" s="92"/>
      <c r="FX155" s="92"/>
      <c r="FY155" s="92"/>
      <c r="FZ155" s="92"/>
      <c r="GA155" s="92"/>
      <c r="GB155" s="92"/>
      <c r="GC155" s="92"/>
      <c r="GD155" s="92"/>
      <c r="GE155" s="92"/>
      <c r="GF155" s="92"/>
      <c r="GG155" s="92"/>
      <c r="GH155" s="92"/>
      <c r="GI155" s="92"/>
      <c r="GJ155" s="92"/>
      <c r="GK155" s="92"/>
      <c r="GL155" s="92"/>
      <c r="GM155" s="92"/>
      <c r="GN155" s="95">
        <v>1</v>
      </c>
      <c r="GO155" s="92"/>
      <c r="GP155" s="92"/>
      <c r="GQ155" s="92"/>
      <c r="GR155" s="92"/>
      <c r="GS155" s="92"/>
      <c r="GT155" s="92"/>
      <c r="GU155" s="92"/>
      <c r="GV155" s="92"/>
      <c r="GW155" s="92"/>
      <c r="GX155" s="92"/>
      <c r="GY155" s="92"/>
      <c r="GZ155" s="92"/>
      <c r="HA155" s="92"/>
      <c r="HB155" s="92"/>
      <c r="HC155" s="92"/>
      <c r="HD155" s="92"/>
      <c r="HE155" s="95">
        <v>3</v>
      </c>
      <c r="HF155" s="92"/>
      <c r="HG155" s="92"/>
      <c r="HH155" s="92"/>
      <c r="HI155" s="92"/>
      <c r="HJ155" s="92"/>
      <c r="HK155" s="92"/>
      <c r="HL155" s="95">
        <v>11</v>
      </c>
    </row>
    <row r="156" spans="1:220" x14ac:dyDescent="0.2">
      <c r="A156" s="61" t="s">
        <v>120</v>
      </c>
      <c r="B156" s="61" t="s">
        <v>119</v>
      </c>
      <c r="C156" s="91">
        <f>('Cross-border flows'!K154-'Cross-border flows'!$Q154)/'Cross-border flows'!$I154</f>
        <v>0.92723302884130565</v>
      </c>
      <c r="D156" s="91">
        <f>('Cross-border flows'!L154-'Cross-border flows'!$Q154)/'Cross-border flows'!$I154</f>
        <v>0.93191571145248575</v>
      </c>
      <c r="E156" s="91">
        <f>('Cross-border flows'!M154-'Cross-border flows'!$Q154)/'Cross-border flows'!$I154</f>
        <v>0.93573429358970051</v>
      </c>
      <c r="F156" s="91">
        <f>('Cross-border flows'!N154-'Cross-border flows'!$Q154)/'Cross-border flows'!$I154</f>
        <v>0.94001203401795019</v>
      </c>
      <c r="G156" s="91">
        <f>('Cross-border flows'!O154-'Cross-border flows'!$Q154)/'Cross-border flows'!$I154</f>
        <v>0.94356256512823966</v>
      </c>
      <c r="H156" s="91">
        <f>('Cross-border flows'!P154-'Cross-border flows'!$Q154)/'Cross-border flows'!$I154</f>
        <v>0.94708267504790078</v>
      </c>
      <c r="J156" s="94" t="s">
        <v>120</v>
      </c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5">
        <v>2</v>
      </c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5">
        <v>1</v>
      </c>
      <c r="DZ156" s="95">
        <v>9</v>
      </c>
      <c r="EA156" s="95">
        <v>1</v>
      </c>
      <c r="EB156" s="95">
        <v>3382</v>
      </c>
      <c r="EC156" s="92"/>
      <c r="ED156" s="95">
        <v>1444</v>
      </c>
      <c r="EE156" s="92"/>
      <c r="EF156" s="92"/>
      <c r="EG156" s="95">
        <v>37</v>
      </c>
      <c r="EH156" s="95">
        <v>3</v>
      </c>
      <c r="EI156" s="95">
        <v>23</v>
      </c>
      <c r="EJ156" s="92"/>
      <c r="EK156" s="95">
        <v>2059</v>
      </c>
      <c r="EL156" s="95">
        <v>1</v>
      </c>
      <c r="EM156" s="95">
        <v>4</v>
      </c>
      <c r="EN156" s="92"/>
      <c r="EO156" s="92"/>
      <c r="EP156" s="95">
        <v>17</v>
      </c>
      <c r="EQ156" s="95">
        <v>10</v>
      </c>
      <c r="ER156" s="95">
        <v>26</v>
      </c>
      <c r="ES156" s="95">
        <v>2</v>
      </c>
      <c r="ET156" s="95">
        <v>4</v>
      </c>
      <c r="EU156" s="92"/>
      <c r="EV156" s="95">
        <v>3</v>
      </c>
      <c r="EW156" s="95">
        <v>8</v>
      </c>
      <c r="EX156" s="95">
        <v>8</v>
      </c>
      <c r="EY156" s="92"/>
      <c r="EZ156" s="95">
        <v>1</v>
      </c>
      <c r="FA156" s="95">
        <v>1</v>
      </c>
      <c r="FB156" s="95">
        <v>32</v>
      </c>
      <c r="FC156" s="95">
        <v>201570</v>
      </c>
      <c r="FD156" s="95">
        <v>29327</v>
      </c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5">
        <v>1</v>
      </c>
      <c r="GD156" s="92"/>
      <c r="GE156" s="92"/>
      <c r="GF156" s="92"/>
      <c r="GG156" s="95">
        <v>1</v>
      </c>
      <c r="GH156" s="92"/>
      <c r="GI156" s="92"/>
      <c r="GJ156" s="92"/>
      <c r="GK156" s="92"/>
      <c r="GL156" s="92"/>
      <c r="GM156" s="92"/>
      <c r="GN156" s="92"/>
      <c r="GO156" s="92"/>
      <c r="GP156" s="95">
        <v>1</v>
      </c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5">
        <v>1</v>
      </c>
      <c r="HJ156" s="92"/>
      <c r="HK156" s="92"/>
      <c r="HL156" s="95">
        <v>13</v>
      </c>
    </row>
    <row r="157" spans="1:220" x14ac:dyDescent="0.2">
      <c r="A157" s="61" t="s">
        <v>118</v>
      </c>
      <c r="B157" s="61" t="s">
        <v>117</v>
      </c>
      <c r="C157" s="91">
        <f>('Cross-border flows'!K155-'Cross-border flows'!$Q155)/'Cross-border flows'!$I155</f>
        <v>0.97415054092551823</v>
      </c>
      <c r="D157" s="91">
        <f>('Cross-border flows'!L155-'Cross-border flows'!$Q155)/'Cross-border flows'!$I155</f>
        <v>0.98780468998316595</v>
      </c>
      <c r="E157" s="91">
        <f>('Cross-border flows'!M155-'Cross-border flows'!$Q155)/'Cross-border flows'!$I155</f>
        <v>0.99951366734552127</v>
      </c>
      <c r="F157" s="91">
        <f>('Cross-border flows'!N155-'Cross-border flows'!$Q155)/'Cross-border flows'!$I155</f>
        <v>1.010957679494273</v>
      </c>
      <c r="G157" s="91">
        <f>('Cross-border flows'!O155-'Cross-border flows'!$Q155)/'Cross-border flows'!$I155</f>
        <v>1.0209383674526471</v>
      </c>
      <c r="H157" s="91">
        <f>('Cross-border flows'!P155-'Cross-border flows'!$Q155)/'Cross-border flows'!$I155</f>
        <v>1.0304086901244305</v>
      </c>
      <c r="J157" s="94" t="s">
        <v>118</v>
      </c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92"/>
      <c r="DC157" s="92"/>
      <c r="DD157" s="92"/>
      <c r="DE157" s="92"/>
      <c r="DF157" s="92"/>
      <c r="DG157" s="92"/>
      <c r="DH157" s="92"/>
      <c r="DI157" s="92"/>
      <c r="DJ157" s="92"/>
      <c r="DK157" s="92"/>
      <c r="DL157" s="92"/>
      <c r="DM157" s="92"/>
      <c r="DN157" s="95">
        <v>3</v>
      </c>
      <c r="DO157" s="92"/>
      <c r="DP157" s="92"/>
      <c r="DQ157" s="92"/>
      <c r="DR157" s="92"/>
      <c r="DS157" s="92"/>
      <c r="DT157" s="92"/>
      <c r="DU157" s="92"/>
      <c r="DV157" s="92"/>
      <c r="DW157" s="92"/>
      <c r="DX157" s="92"/>
      <c r="DY157" s="92"/>
      <c r="DZ157" s="95">
        <v>20</v>
      </c>
      <c r="EA157" s="92"/>
      <c r="EB157" s="95">
        <v>1568</v>
      </c>
      <c r="EC157" s="95">
        <v>1</v>
      </c>
      <c r="ED157" s="95">
        <v>6697</v>
      </c>
      <c r="EE157" s="95">
        <v>2</v>
      </c>
      <c r="EF157" s="95">
        <v>1</v>
      </c>
      <c r="EG157" s="95">
        <v>7</v>
      </c>
      <c r="EH157" s="95">
        <v>2</v>
      </c>
      <c r="EI157" s="92"/>
      <c r="EJ157" s="95">
        <v>2</v>
      </c>
      <c r="EK157" s="95">
        <v>111</v>
      </c>
      <c r="EL157" s="95">
        <v>2</v>
      </c>
      <c r="EM157" s="95">
        <v>1</v>
      </c>
      <c r="EN157" s="92"/>
      <c r="EO157" s="92"/>
      <c r="EP157" s="95">
        <v>41</v>
      </c>
      <c r="EQ157" s="95">
        <v>2</v>
      </c>
      <c r="ER157" s="95">
        <v>209</v>
      </c>
      <c r="ES157" s="95">
        <v>3</v>
      </c>
      <c r="ET157" s="92"/>
      <c r="EU157" s="92"/>
      <c r="EV157" s="95">
        <v>2</v>
      </c>
      <c r="EW157" s="95">
        <v>6</v>
      </c>
      <c r="EX157" s="95">
        <v>6</v>
      </c>
      <c r="EY157" s="95">
        <v>1</v>
      </c>
      <c r="EZ157" s="95">
        <v>1</v>
      </c>
      <c r="FA157" s="92"/>
      <c r="FB157" s="95">
        <v>27</v>
      </c>
      <c r="FC157" s="95">
        <v>11121</v>
      </c>
      <c r="FD157" s="95">
        <v>150031</v>
      </c>
      <c r="FE157" s="92"/>
      <c r="FF157" s="92"/>
      <c r="FG157" s="95">
        <v>2</v>
      </c>
      <c r="FH157" s="92"/>
      <c r="FI157" s="92"/>
      <c r="FJ157" s="92"/>
      <c r="FK157" s="92"/>
      <c r="FL157" s="92"/>
      <c r="FM157" s="92"/>
      <c r="FN157" s="92"/>
      <c r="FO157" s="92"/>
      <c r="FP157" s="92"/>
      <c r="FQ157" s="92"/>
      <c r="FR157" s="92"/>
      <c r="FS157" s="92"/>
      <c r="FT157" s="92"/>
      <c r="FU157" s="92"/>
      <c r="FV157" s="92"/>
      <c r="FW157" s="92"/>
      <c r="FX157" s="92"/>
      <c r="FY157" s="92"/>
      <c r="FZ157" s="92"/>
      <c r="GA157" s="92"/>
      <c r="GB157" s="92"/>
      <c r="GC157" s="95">
        <v>1</v>
      </c>
      <c r="GD157" s="92"/>
      <c r="GE157" s="92"/>
      <c r="GF157" s="92"/>
      <c r="GG157" s="92"/>
      <c r="GH157" s="92"/>
      <c r="GI157" s="92"/>
      <c r="GJ157" s="92"/>
      <c r="GK157" s="92"/>
      <c r="GL157" s="92"/>
      <c r="GM157" s="92"/>
      <c r="GN157" s="92"/>
      <c r="GO157" s="92"/>
      <c r="GP157" s="92"/>
      <c r="GQ157" s="92"/>
      <c r="GR157" s="92"/>
      <c r="GS157" s="92"/>
      <c r="GT157" s="92"/>
      <c r="GU157" s="92"/>
      <c r="GV157" s="92"/>
      <c r="GW157" s="92"/>
      <c r="GX157" s="92"/>
      <c r="GY157" s="92"/>
      <c r="GZ157" s="92"/>
      <c r="HA157" s="92"/>
      <c r="HB157" s="92"/>
      <c r="HC157" s="92"/>
      <c r="HD157" s="92"/>
      <c r="HE157" s="92"/>
      <c r="HF157" s="92"/>
      <c r="HG157" s="92"/>
      <c r="HH157" s="92"/>
      <c r="HI157" s="92"/>
      <c r="HJ157" s="92"/>
      <c r="HK157" s="92"/>
      <c r="HL157" s="95">
        <v>24</v>
      </c>
    </row>
    <row r="158" spans="1:220" x14ac:dyDescent="0.2">
      <c r="A158" s="61" t="s">
        <v>116</v>
      </c>
      <c r="B158" s="61" t="s">
        <v>115</v>
      </c>
      <c r="C158" s="91">
        <f>('Cross-border flows'!K156-'Cross-border flows'!$Q156)/'Cross-border flows'!$I156</f>
        <v>0.96040182255979067</v>
      </c>
      <c r="D158" s="91">
        <f>('Cross-border flows'!L156-'Cross-border flows'!$Q156)/'Cross-border flows'!$I156</f>
        <v>0.97072308549926845</v>
      </c>
      <c r="E158" s="91">
        <f>('Cross-border flows'!M156-'Cross-border flows'!$Q156)/'Cross-border flows'!$I156</f>
        <v>0.98101878305034873</v>
      </c>
      <c r="F158" s="91">
        <f>('Cross-border flows'!N156-'Cross-border flows'!$Q156)/'Cross-border flows'!$I156</f>
        <v>0.9912300265564149</v>
      </c>
      <c r="G158" s="91">
        <f>('Cross-border flows'!O156-'Cross-border flows'!$Q156)/'Cross-border flows'!$I156</f>
        <v>1.0014434456754853</v>
      </c>
      <c r="H158" s="91">
        <f>('Cross-border flows'!P156-'Cross-border flows'!$Q156)/'Cross-border flows'!$I156</f>
        <v>1.0115794021322557</v>
      </c>
      <c r="J158" s="94" t="s">
        <v>116</v>
      </c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  <c r="CL158" s="92"/>
      <c r="CM158" s="92"/>
      <c r="CN158" s="92"/>
      <c r="CO158" s="92"/>
      <c r="CP158" s="92"/>
      <c r="CQ158" s="92"/>
      <c r="CR158" s="92"/>
      <c r="CS158" s="92"/>
      <c r="CT158" s="92"/>
      <c r="CU158" s="92"/>
      <c r="CV158" s="92"/>
      <c r="CW158" s="92"/>
      <c r="CX158" s="92"/>
      <c r="CY158" s="92"/>
      <c r="CZ158" s="92"/>
      <c r="DA158" s="92"/>
      <c r="DB158" s="92"/>
      <c r="DC158" s="92"/>
      <c r="DD158" s="92"/>
      <c r="DE158" s="92"/>
      <c r="DF158" s="92"/>
      <c r="DG158" s="92"/>
      <c r="DH158" s="92"/>
      <c r="DI158" s="92"/>
      <c r="DJ158" s="92"/>
      <c r="DK158" s="92"/>
      <c r="DL158" s="92"/>
      <c r="DM158" s="92"/>
      <c r="DN158" s="92"/>
      <c r="DO158" s="92"/>
      <c r="DP158" s="92"/>
      <c r="DQ158" s="92"/>
      <c r="DR158" s="92"/>
      <c r="DS158" s="92"/>
      <c r="DT158" s="92"/>
      <c r="DU158" s="92"/>
      <c r="DV158" s="92"/>
      <c r="DW158" s="92"/>
      <c r="DX158" s="92"/>
      <c r="DY158" s="92"/>
      <c r="DZ158" s="92"/>
      <c r="EA158" s="92"/>
      <c r="EB158" s="92"/>
      <c r="EC158" s="92"/>
      <c r="ED158" s="92"/>
      <c r="EE158" s="92"/>
      <c r="EF158" s="92"/>
      <c r="EG158" s="92"/>
      <c r="EH158" s="92"/>
      <c r="EI158" s="92"/>
      <c r="EJ158" s="95">
        <v>2</v>
      </c>
      <c r="EK158" s="95">
        <v>1</v>
      </c>
      <c r="EL158" s="92"/>
      <c r="EM158" s="92"/>
      <c r="EN158" s="92"/>
      <c r="EO158" s="92"/>
      <c r="EP158" s="92"/>
      <c r="EQ158" s="92"/>
      <c r="ER158" s="92"/>
      <c r="ES158" s="92"/>
      <c r="ET158" s="92"/>
      <c r="EU158" s="92"/>
      <c r="EV158" s="92"/>
      <c r="EW158" s="92"/>
      <c r="EX158" s="92"/>
      <c r="EY158" s="92"/>
      <c r="EZ158" s="92"/>
      <c r="FA158" s="92"/>
      <c r="FB158" s="95">
        <v>1</v>
      </c>
      <c r="FC158" s="92"/>
      <c r="FD158" s="92"/>
      <c r="FE158" s="95">
        <v>122368</v>
      </c>
      <c r="FF158" s="92"/>
      <c r="FG158" s="95">
        <v>2195</v>
      </c>
      <c r="FH158" s="92"/>
      <c r="FI158" s="92"/>
      <c r="FJ158" s="92"/>
      <c r="FK158" s="95">
        <v>1</v>
      </c>
      <c r="FL158" s="92"/>
      <c r="FM158" s="92"/>
      <c r="FN158" s="95">
        <v>282</v>
      </c>
      <c r="FO158" s="95">
        <v>7</v>
      </c>
      <c r="FP158" s="92"/>
      <c r="FQ158" s="92"/>
      <c r="FR158" s="95">
        <v>122</v>
      </c>
      <c r="FS158" s="92"/>
      <c r="FT158" s="95">
        <v>3</v>
      </c>
      <c r="FU158" s="95">
        <v>3</v>
      </c>
      <c r="FV158" s="92"/>
      <c r="FW158" s="92"/>
      <c r="FX158" s="92"/>
      <c r="FY158" s="92"/>
      <c r="FZ158" s="92"/>
      <c r="GA158" s="92"/>
      <c r="GB158" s="92"/>
      <c r="GC158" s="92"/>
      <c r="GD158" s="92"/>
      <c r="GE158" s="92"/>
      <c r="GF158" s="92"/>
      <c r="GG158" s="92"/>
      <c r="GH158" s="92"/>
      <c r="GI158" s="92"/>
      <c r="GJ158" s="92"/>
      <c r="GK158" s="92"/>
      <c r="GL158" s="92"/>
      <c r="GM158" s="92"/>
      <c r="GN158" s="92"/>
      <c r="GO158" s="92"/>
      <c r="GP158" s="92"/>
      <c r="GQ158" s="92"/>
      <c r="GR158" s="92"/>
      <c r="GS158" s="92"/>
      <c r="GT158" s="92"/>
      <c r="GU158" s="92"/>
      <c r="GV158" s="92"/>
      <c r="GW158" s="92"/>
      <c r="GX158" s="92"/>
      <c r="GY158" s="92"/>
      <c r="GZ158" s="92"/>
      <c r="HA158" s="92"/>
      <c r="HB158" s="92"/>
      <c r="HC158" s="92"/>
      <c r="HD158" s="92"/>
      <c r="HE158" s="92"/>
      <c r="HF158" s="95">
        <v>4174</v>
      </c>
      <c r="HG158" s="92"/>
      <c r="HH158" s="92"/>
      <c r="HI158" s="92"/>
      <c r="HJ158" s="92"/>
      <c r="HK158" s="92"/>
      <c r="HL158" s="92"/>
    </row>
    <row r="159" spans="1:220" x14ac:dyDescent="0.2">
      <c r="A159" s="61" t="s">
        <v>114</v>
      </c>
      <c r="B159" s="61" t="s">
        <v>113</v>
      </c>
      <c r="C159" s="91">
        <f>('Cross-border flows'!K157-'Cross-border flows'!$Q157)/'Cross-border flows'!$I157</f>
        <v>0.92471732041704302</v>
      </c>
      <c r="D159" s="91">
        <f>('Cross-border flows'!L157-'Cross-border flows'!$Q157)/'Cross-border flows'!$I157</f>
        <v>0.93165870125605443</v>
      </c>
      <c r="E159" s="91">
        <f>('Cross-border flows'!M157-'Cross-border flows'!$Q157)/'Cross-border flows'!$I157</f>
        <v>0.93820805516788452</v>
      </c>
      <c r="F159" s="91">
        <f>('Cross-border flows'!N157-'Cross-border flows'!$Q157)/'Cross-border flows'!$I157</f>
        <v>0.94482921270831621</v>
      </c>
      <c r="G159" s="91">
        <f>('Cross-border flows'!O157-'Cross-border flows'!$Q157)/'Cross-border flows'!$I157</f>
        <v>0.95087381331581966</v>
      </c>
      <c r="H159" s="91">
        <f>('Cross-border flows'!P157-'Cross-border flows'!$Q157)/'Cross-border flows'!$I157</f>
        <v>0.95661067235859121</v>
      </c>
      <c r="J159" s="94" t="s">
        <v>114</v>
      </c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  <c r="CL159" s="92"/>
      <c r="CM159" s="92"/>
      <c r="CN159" s="92"/>
      <c r="CO159" s="92"/>
      <c r="CP159" s="92"/>
      <c r="CQ159" s="92"/>
      <c r="CR159" s="92"/>
      <c r="CS159" s="92"/>
      <c r="CT159" s="92"/>
      <c r="CU159" s="92"/>
      <c r="CV159" s="92"/>
      <c r="CW159" s="95">
        <v>1</v>
      </c>
      <c r="CX159" s="92"/>
      <c r="CY159" s="92"/>
      <c r="CZ159" s="92"/>
      <c r="DA159" s="92"/>
      <c r="DB159" s="92"/>
      <c r="DC159" s="92"/>
      <c r="DD159" s="92"/>
      <c r="DE159" s="92"/>
      <c r="DF159" s="92"/>
      <c r="DG159" s="92"/>
      <c r="DH159" s="92"/>
      <c r="DI159" s="92"/>
      <c r="DJ159" s="92"/>
      <c r="DK159" s="92"/>
      <c r="DL159" s="92"/>
      <c r="DM159" s="92"/>
      <c r="DN159" s="92"/>
      <c r="DO159" s="92"/>
      <c r="DP159" s="92"/>
      <c r="DQ159" s="92"/>
      <c r="DR159" s="92"/>
      <c r="DS159" s="92"/>
      <c r="DT159" s="92"/>
      <c r="DU159" s="92"/>
      <c r="DV159" s="92"/>
      <c r="DW159" s="92"/>
      <c r="DX159" s="92"/>
      <c r="DY159" s="92"/>
      <c r="DZ159" s="92"/>
      <c r="EA159" s="92"/>
      <c r="EB159" s="92"/>
      <c r="EC159" s="92"/>
      <c r="ED159" s="95">
        <v>1</v>
      </c>
      <c r="EE159" s="92"/>
      <c r="EF159" s="92"/>
      <c r="EG159" s="92"/>
      <c r="EH159" s="92"/>
      <c r="EI159" s="92"/>
      <c r="EJ159" s="95">
        <v>2</v>
      </c>
      <c r="EK159" s="92"/>
      <c r="EL159" s="92"/>
      <c r="EM159" s="92"/>
      <c r="EN159" s="92"/>
      <c r="EO159" s="92"/>
      <c r="EP159" s="92"/>
      <c r="EQ159" s="95">
        <v>1</v>
      </c>
      <c r="ER159" s="92"/>
      <c r="ES159" s="92"/>
      <c r="ET159" s="92"/>
      <c r="EU159" s="92"/>
      <c r="EV159" s="92"/>
      <c r="EW159" s="92"/>
      <c r="EX159" s="92"/>
      <c r="EY159" s="92"/>
      <c r="EZ159" s="92"/>
      <c r="FA159" s="92"/>
      <c r="FB159" s="95">
        <v>1</v>
      </c>
      <c r="FC159" s="95">
        <v>2</v>
      </c>
      <c r="FD159" s="95">
        <v>2</v>
      </c>
      <c r="FE159" s="92"/>
      <c r="FF159" s="95">
        <v>303479</v>
      </c>
      <c r="FG159" s="92"/>
      <c r="FH159" s="95">
        <v>24</v>
      </c>
      <c r="FI159" s="95">
        <v>472</v>
      </c>
      <c r="FJ159" s="95">
        <v>1</v>
      </c>
      <c r="FK159" s="92"/>
      <c r="FL159" s="92"/>
      <c r="FM159" s="92"/>
      <c r="FN159" s="95">
        <v>3</v>
      </c>
      <c r="FO159" s="92"/>
      <c r="FP159" s="95">
        <v>12</v>
      </c>
      <c r="FQ159" s="92"/>
      <c r="FR159" s="92"/>
      <c r="FS159" s="92"/>
      <c r="FT159" s="92"/>
      <c r="FU159" s="92"/>
      <c r="FV159" s="92"/>
      <c r="FW159" s="92"/>
      <c r="FX159" s="95">
        <v>1</v>
      </c>
      <c r="FY159" s="92"/>
      <c r="FZ159" s="92"/>
      <c r="GA159" s="92"/>
      <c r="GB159" s="92"/>
      <c r="GC159" s="95">
        <v>1</v>
      </c>
      <c r="GD159" s="92"/>
      <c r="GE159" s="92"/>
      <c r="GF159" s="92"/>
      <c r="GG159" s="92"/>
      <c r="GH159" s="92"/>
      <c r="GI159" s="92"/>
      <c r="GJ159" s="92"/>
      <c r="GK159" s="92"/>
      <c r="GL159" s="92"/>
      <c r="GM159" s="92"/>
      <c r="GN159" s="92"/>
      <c r="GO159" s="92"/>
      <c r="GP159" s="92"/>
      <c r="GQ159" s="92"/>
      <c r="GR159" s="92"/>
      <c r="GS159" s="92"/>
      <c r="GT159" s="92"/>
      <c r="GU159" s="92"/>
      <c r="GV159" s="92"/>
      <c r="GW159" s="92"/>
      <c r="GX159" s="92"/>
      <c r="GY159" s="92"/>
      <c r="GZ159" s="92"/>
      <c r="HA159" s="92"/>
      <c r="HB159" s="92"/>
      <c r="HC159" s="92"/>
      <c r="HD159" s="92"/>
      <c r="HE159" s="92"/>
      <c r="HF159" s="92"/>
      <c r="HG159" s="95">
        <v>522</v>
      </c>
      <c r="HH159" s="92"/>
      <c r="HI159" s="92"/>
      <c r="HJ159" s="92"/>
      <c r="HK159" s="92"/>
      <c r="HL159" s="92"/>
    </row>
    <row r="160" spans="1:220" x14ac:dyDescent="0.2">
      <c r="A160" s="61" t="s">
        <v>112</v>
      </c>
      <c r="B160" s="61" t="s">
        <v>111</v>
      </c>
      <c r="C160" s="91">
        <f>('Cross-border flows'!K158-'Cross-border flows'!$Q158)/'Cross-border flows'!$I158</f>
        <v>0.94182725550170621</v>
      </c>
      <c r="D160" s="91">
        <f>('Cross-border flows'!L158-'Cross-border flows'!$Q158)/'Cross-border flows'!$I158</f>
        <v>0.94735402263532542</v>
      </c>
      <c r="E160" s="91">
        <f>('Cross-border flows'!M158-'Cross-border flows'!$Q158)/'Cross-border flows'!$I158</f>
        <v>0.95264718780988566</v>
      </c>
      <c r="F160" s="91">
        <f>('Cross-border flows'!N158-'Cross-border flows'!$Q158)/'Cross-border flows'!$I158</f>
        <v>0.95818132934817524</v>
      </c>
      <c r="G160" s="91">
        <f>('Cross-border flows'!O158-'Cross-border flows'!$Q158)/'Cross-border flows'!$I158</f>
        <v>0.96319766104740756</v>
      </c>
      <c r="H160" s="91">
        <f>('Cross-border flows'!P158-'Cross-border flows'!$Q158)/'Cross-border flows'!$I158</f>
        <v>0.96821394153549634</v>
      </c>
      <c r="J160" s="94" t="s">
        <v>112</v>
      </c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  <c r="CI160" s="92"/>
      <c r="CJ160" s="92"/>
      <c r="CK160" s="92"/>
      <c r="CL160" s="92"/>
      <c r="CM160" s="95">
        <v>1</v>
      </c>
      <c r="CN160" s="92"/>
      <c r="CO160" s="92"/>
      <c r="CP160" s="92"/>
      <c r="CQ160" s="92"/>
      <c r="CR160" s="92"/>
      <c r="CS160" s="92"/>
      <c r="CT160" s="92"/>
      <c r="CU160" s="95">
        <v>1</v>
      </c>
      <c r="CV160" s="92"/>
      <c r="CW160" s="92"/>
      <c r="CX160" s="92"/>
      <c r="CY160" s="92"/>
      <c r="CZ160" s="92"/>
      <c r="DA160" s="92"/>
      <c r="DB160" s="92"/>
      <c r="DC160" s="92"/>
      <c r="DD160" s="92"/>
      <c r="DE160" s="92"/>
      <c r="DF160" s="92"/>
      <c r="DG160" s="92"/>
      <c r="DH160" s="92"/>
      <c r="DI160" s="92"/>
      <c r="DJ160" s="92"/>
      <c r="DK160" s="92"/>
      <c r="DL160" s="92"/>
      <c r="DM160" s="92"/>
      <c r="DN160" s="92"/>
      <c r="DO160" s="92"/>
      <c r="DP160" s="92"/>
      <c r="DQ160" s="92"/>
      <c r="DR160" s="92"/>
      <c r="DS160" s="92"/>
      <c r="DT160" s="92"/>
      <c r="DU160" s="92"/>
      <c r="DV160" s="92"/>
      <c r="DW160" s="92"/>
      <c r="DX160" s="92"/>
      <c r="DY160" s="92"/>
      <c r="DZ160" s="92"/>
      <c r="EA160" s="92"/>
      <c r="EB160" s="92"/>
      <c r="EC160" s="95">
        <v>1</v>
      </c>
      <c r="ED160" s="92"/>
      <c r="EE160" s="92"/>
      <c r="EF160" s="92"/>
      <c r="EG160" s="92"/>
      <c r="EH160" s="92"/>
      <c r="EI160" s="92"/>
      <c r="EJ160" s="92"/>
      <c r="EK160" s="92"/>
      <c r="EL160" s="92"/>
      <c r="EM160" s="92"/>
      <c r="EN160" s="92"/>
      <c r="EO160" s="92"/>
      <c r="EP160" s="95">
        <v>1</v>
      </c>
      <c r="EQ160" s="92"/>
      <c r="ER160" s="92"/>
      <c r="ES160" s="95">
        <v>1</v>
      </c>
      <c r="ET160" s="92"/>
      <c r="EU160" s="92"/>
      <c r="EV160" s="92"/>
      <c r="EW160" s="92"/>
      <c r="EX160" s="92"/>
      <c r="EY160" s="92"/>
      <c r="EZ160" s="92"/>
      <c r="FA160" s="92"/>
      <c r="FB160" s="92"/>
      <c r="FC160" s="92"/>
      <c r="FD160" s="95">
        <v>3</v>
      </c>
      <c r="FE160" s="95">
        <v>671</v>
      </c>
      <c r="FF160" s="92"/>
      <c r="FG160" s="95">
        <v>209222</v>
      </c>
      <c r="FH160" s="92"/>
      <c r="FI160" s="92"/>
      <c r="FJ160" s="92"/>
      <c r="FK160" s="95">
        <v>6</v>
      </c>
      <c r="FL160" s="92"/>
      <c r="FM160" s="92"/>
      <c r="FN160" s="92"/>
      <c r="FO160" s="95">
        <v>8</v>
      </c>
      <c r="FP160" s="92"/>
      <c r="FQ160" s="92"/>
      <c r="FR160" s="95">
        <v>3392</v>
      </c>
      <c r="FS160" s="92"/>
      <c r="FT160" s="95">
        <v>1036</v>
      </c>
      <c r="FU160" s="95">
        <v>229</v>
      </c>
      <c r="FV160" s="92"/>
      <c r="FW160" s="92"/>
      <c r="FX160" s="92"/>
      <c r="FY160" s="92"/>
      <c r="FZ160" s="92"/>
      <c r="GA160" s="92"/>
      <c r="GB160" s="92"/>
      <c r="GC160" s="92"/>
      <c r="GD160" s="92"/>
      <c r="GE160" s="92"/>
      <c r="GF160" s="92"/>
      <c r="GG160" s="92"/>
      <c r="GH160" s="92"/>
      <c r="GI160" s="92"/>
      <c r="GJ160" s="92"/>
      <c r="GK160" s="92"/>
      <c r="GL160" s="92"/>
      <c r="GM160" s="92"/>
      <c r="GN160" s="92"/>
      <c r="GO160" s="92"/>
      <c r="GP160" s="92"/>
      <c r="GQ160" s="92"/>
      <c r="GR160" s="92"/>
      <c r="GS160" s="92"/>
      <c r="GT160" s="92"/>
      <c r="GU160" s="92"/>
      <c r="GV160" s="92"/>
      <c r="GW160" s="92"/>
      <c r="GX160" s="92"/>
      <c r="GY160" s="92"/>
      <c r="GZ160" s="92"/>
      <c r="HA160" s="92"/>
      <c r="HB160" s="92"/>
      <c r="HC160" s="92"/>
      <c r="HD160" s="92"/>
      <c r="HE160" s="92"/>
      <c r="HF160" s="95">
        <v>225</v>
      </c>
      <c r="HG160" s="92"/>
      <c r="HH160" s="92"/>
      <c r="HI160" s="92"/>
      <c r="HJ160" s="92"/>
      <c r="HK160" s="92"/>
      <c r="HL160" s="92"/>
    </row>
    <row r="161" spans="1:220" x14ac:dyDescent="0.2">
      <c r="A161" s="61" t="s">
        <v>110</v>
      </c>
      <c r="B161" s="61" t="s">
        <v>109</v>
      </c>
      <c r="C161" s="91">
        <f>('Cross-border flows'!K159-'Cross-border flows'!$Q159)/'Cross-border flows'!$I159</f>
        <v>0.95852477084129917</v>
      </c>
      <c r="D161" s="91">
        <f>('Cross-border flows'!L159-'Cross-border flows'!$Q159)/'Cross-border flows'!$I159</f>
        <v>0.96533842632302336</v>
      </c>
      <c r="E161" s="91">
        <f>('Cross-border flows'!M159-'Cross-border flows'!$Q159)/'Cross-border flows'!$I159</f>
        <v>0.97233857616749508</v>
      </c>
      <c r="F161" s="91">
        <f>('Cross-border flows'!N159-'Cross-border flows'!$Q159)/'Cross-border flows'!$I159</f>
        <v>0.97936855022890046</v>
      </c>
      <c r="G161" s="91">
        <f>('Cross-border flows'!O159-'Cross-border flows'!$Q159)/'Cross-border flows'!$I159</f>
        <v>0.9866458400074406</v>
      </c>
      <c r="H161" s="91">
        <f>('Cross-border flows'!P159-'Cross-border flows'!$Q159)/'Cross-border flows'!$I159</f>
        <v>0.9941533632333337</v>
      </c>
      <c r="J161" s="94" t="s">
        <v>110</v>
      </c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5">
        <v>1</v>
      </c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  <c r="CL161" s="92"/>
      <c r="CM161" s="92"/>
      <c r="CN161" s="92"/>
      <c r="CO161" s="92"/>
      <c r="CP161" s="92"/>
      <c r="CQ161" s="92"/>
      <c r="CR161" s="92"/>
      <c r="CS161" s="92"/>
      <c r="CT161" s="92"/>
      <c r="CU161" s="92"/>
      <c r="CV161" s="92"/>
      <c r="CW161" s="92"/>
      <c r="CX161" s="92"/>
      <c r="CY161" s="92"/>
      <c r="CZ161" s="92"/>
      <c r="DA161" s="92"/>
      <c r="DB161" s="92"/>
      <c r="DC161" s="92"/>
      <c r="DD161" s="92"/>
      <c r="DE161" s="92"/>
      <c r="DF161" s="92"/>
      <c r="DG161" s="92"/>
      <c r="DH161" s="92"/>
      <c r="DI161" s="92"/>
      <c r="DJ161" s="92"/>
      <c r="DK161" s="92"/>
      <c r="DL161" s="92"/>
      <c r="DM161" s="92"/>
      <c r="DN161" s="92"/>
      <c r="DO161" s="92"/>
      <c r="DP161" s="92"/>
      <c r="DQ161" s="92"/>
      <c r="DR161" s="92"/>
      <c r="DS161" s="92"/>
      <c r="DT161" s="92"/>
      <c r="DU161" s="92"/>
      <c r="DV161" s="92"/>
      <c r="DW161" s="92"/>
      <c r="DX161" s="92"/>
      <c r="DY161" s="92"/>
      <c r="DZ161" s="92"/>
      <c r="EA161" s="92"/>
      <c r="EB161" s="92"/>
      <c r="EC161" s="92"/>
      <c r="ED161" s="95">
        <v>1</v>
      </c>
      <c r="EE161" s="92"/>
      <c r="EF161" s="92"/>
      <c r="EG161" s="92"/>
      <c r="EH161" s="92"/>
      <c r="EI161" s="92"/>
      <c r="EJ161" s="92"/>
      <c r="EK161" s="92"/>
      <c r="EL161" s="92"/>
      <c r="EM161" s="92"/>
      <c r="EN161" s="92"/>
      <c r="EO161" s="92"/>
      <c r="EP161" s="92"/>
      <c r="EQ161" s="92"/>
      <c r="ER161" s="92"/>
      <c r="ES161" s="92"/>
      <c r="ET161" s="92"/>
      <c r="EU161" s="92"/>
      <c r="EV161" s="92"/>
      <c r="EW161" s="92"/>
      <c r="EX161" s="92"/>
      <c r="EY161" s="92"/>
      <c r="EZ161" s="92"/>
      <c r="FA161" s="92"/>
      <c r="FB161" s="92"/>
      <c r="FC161" s="92"/>
      <c r="FD161" s="92"/>
      <c r="FE161" s="92"/>
      <c r="FF161" s="95">
        <v>49</v>
      </c>
      <c r="FG161" s="92"/>
      <c r="FH161" s="95">
        <v>189371</v>
      </c>
      <c r="FI161" s="92"/>
      <c r="FJ161" s="92"/>
      <c r="FK161" s="92"/>
      <c r="FL161" s="92"/>
      <c r="FM161" s="92"/>
      <c r="FN161" s="95">
        <v>2419</v>
      </c>
      <c r="FO161" s="92"/>
      <c r="FP161" s="92"/>
      <c r="FQ161" s="92"/>
      <c r="FR161" s="92"/>
      <c r="FS161" s="92"/>
      <c r="FT161" s="92"/>
      <c r="FU161" s="92"/>
      <c r="FV161" s="92"/>
      <c r="FW161" s="92"/>
      <c r="FX161" s="92"/>
      <c r="FY161" s="92"/>
      <c r="FZ161" s="92"/>
      <c r="GA161" s="92"/>
      <c r="GB161" s="92"/>
      <c r="GC161" s="95">
        <v>1</v>
      </c>
      <c r="GD161" s="92"/>
      <c r="GE161" s="92"/>
      <c r="GF161" s="92"/>
      <c r="GG161" s="92"/>
      <c r="GH161" s="92"/>
      <c r="GI161" s="92"/>
      <c r="GJ161" s="92"/>
      <c r="GK161" s="92"/>
      <c r="GL161" s="92"/>
      <c r="GM161" s="92"/>
      <c r="GN161" s="92"/>
      <c r="GO161" s="92"/>
      <c r="GP161" s="92"/>
      <c r="GQ161" s="92"/>
      <c r="GR161" s="92"/>
      <c r="GS161" s="92"/>
      <c r="GT161" s="92"/>
      <c r="GU161" s="92"/>
      <c r="GV161" s="92"/>
      <c r="GW161" s="92"/>
      <c r="GX161" s="92"/>
      <c r="GY161" s="92"/>
      <c r="GZ161" s="92"/>
      <c r="HA161" s="92"/>
      <c r="HB161" s="92"/>
      <c r="HC161" s="92"/>
      <c r="HD161" s="92"/>
      <c r="HE161" s="92"/>
      <c r="HF161" s="95">
        <v>8</v>
      </c>
      <c r="HG161" s="95">
        <v>1670</v>
      </c>
      <c r="HH161" s="92"/>
      <c r="HI161" s="92"/>
      <c r="HJ161" s="92"/>
      <c r="HK161" s="92"/>
      <c r="HL161" s="95">
        <v>14</v>
      </c>
    </row>
    <row r="162" spans="1:220" x14ac:dyDescent="0.2">
      <c r="A162" s="61" t="s">
        <v>108</v>
      </c>
      <c r="B162" s="61" t="s">
        <v>107</v>
      </c>
      <c r="C162" s="91">
        <f>('Cross-border flows'!K160-'Cross-border flows'!$Q160)/'Cross-border flows'!$I160</f>
        <v>0.94089240636124438</v>
      </c>
      <c r="D162" s="91">
        <f>('Cross-border flows'!L160-'Cross-border flows'!$Q160)/'Cross-border flows'!$I160</f>
        <v>0.94856532850951858</v>
      </c>
      <c r="E162" s="91">
        <f>('Cross-border flows'!M160-'Cross-border flows'!$Q160)/'Cross-border flows'!$I160</f>
        <v>0.95618129546509834</v>
      </c>
      <c r="F162" s="91">
        <f>('Cross-border flows'!N160-'Cross-border flows'!$Q160)/'Cross-border flows'!$I160</f>
        <v>0.96392030645410931</v>
      </c>
      <c r="G162" s="91">
        <f>('Cross-border flows'!O160-'Cross-border flows'!$Q160)/'Cross-border flows'!$I160</f>
        <v>0.97168313535056494</v>
      </c>
      <c r="H162" s="91">
        <f>('Cross-border flows'!P160-'Cross-border flows'!$Q160)/'Cross-border flows'!$I160</f>
        <v>0.97958881558582267</v>
      </c>
      <c r="J162" s="94" t="s">
        <v>108</v>
      </c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  <c r="CL162" s="92"/>
      <c r="CM162" s="92"/>
      <c r="CN162" s="92"/>
      <c r="CO162" s="92"/>
      <c r="CP162" s="92"/>
      <c r="CQ162" s="92"/>
      <c r="CR162" s="92"/>
      <c r="CS162" s="92"/>
      <c r="CT162" s="92"/>
      <c r="CU162" s="92"/>
      <c r="CV162" s="92"/>
      <c r="CW162" s="92"/>
      <c r="CX162" s="92"/>
      <c r="CY162" s="92"/>
      <c r="CZ162" s="92"/>
      <c r="DA162" s="92"/>
      <c r="DB162" s="92"/>
      <c r="DC162" s="92"/>
      <c r="DD162" s="92"/>
      <c r="DE162" s="92"/>
      <c r="DF162" s="92"/>
      <c r="DG162" s="95">
        <v>1</v>
      </c>
      <c r="DH162" s="92"/>
      <c r="DI162" s="92"/>
      <c r="DJ162" s="92"/>
      <c r="DK162" s="92"/>
      <c r="DL162" s="92"/>
      <c r="DM162" s="92"/>
      <c r="DN162" s="92"/>
      <c r="DO162" s="92"/>
      <c r="DP162" s="92"/>
      <c r="DQ162" s="92"/>
      <c r="DR162" s="92"/>
      <c r="DS162" s="92"/>
      <c r="DT162" s="92"/>
      <c r="DU162" s="92"/>
      <c r="DV162" s="92"/>
      <c r="DW162" s="92"/>
      <c r="DX162" s="92"/>
      <c r="DY162" s="92"/>
      <c r="DZ162" s="92"/>
      <c r="EA162" s="92"/>
      <c r="EB162" s="92"/>
      <c r="EC162" s="92"/>
      <c r="ED162" s="92"/>
      <c r="EE162" s="92"/>
      <c r="EF162" s="95">
        <v>1</v>
      </c>
      <c r="EG162" s="92"/>
      <c r="EH162" s="92"/>
      <c r="EI162" s="92"/>
      <c r="EJ162" s="92"/>
      <c r="EK162" s="92"/>
      <c r="EL162" s="92"/>
      <c r="EM162" s="92"/>
      <c r="EN162" s="92"/>
      <c r="EO162" s="92"/>
      <c r="EP162" s="95">
        <v>1</v>
      </c>
      <c r="EQ162" s="92"/>
      <c r="ER162" s="92"/>
      <c r="ES162" s="92"/>
      <c r="ET162" s="92"/>
      <c r="EU162" s="92"/>
      <c r="EV162" s="92"/>
      <c r="EW162" s="92"/>
      <c r="EX162" s="92"/>
      <c r="EY162" s="92"/>
      <c r="EZ162" s="92"/>
      <c r="FA162" s="92"/>
      <c r="FB162" s="95">
        <v>2</v>
      </c>
      <c r="FC162" s="92"/>
      <c r="FD162" s="95">
        <v>6</v>
      </c>
      <c r="FE162" s="92"/>
      <c r="FF162" s="95">
        <v>3635</v>
      </c>
      <c r="FG162" s="95">
        <v>1</v>
      </c>
      <c r="FH162" s="95">
        <v>2</v>
      </c>
      <c r="FI162" s="95">
        <v>496058</v>
      </c>
      <c r="FJ162" s="95">
        <v>7</v>
      </c>
      <c r="FK162" s="92"/>
      <c r="FL162" s="92"/>
      <c r="FM162" s="95">
        <v>6521</v>
      </c>
      <c r="FN162" s="95">
        <v>2</v>
      </c>
      <c r="FO162" s="92"/>
      <c r="FP162" s="95">
        <v>1605</v>
      </c>
      <c r="FQ162" s="92"/>
      <c r="FR162" s="92"/>
      <c r="FS162" s="92"/>
      <c r="FT162" s="92"/>
      <c r="FU162" s="92"/>
      <c r="FV162" s="92"/>
      <c r="FW162" s="92"/>
      <c r="FX162" s="95">
        <v>2</v>
      </c>
      <c r="FY162" s="95">
        <v>1</v>
      </c>
      <c r="FZ162" s="92"/>
      <c r="GA162" s="92"/>
      <c r="GB162" s="92"/>
      <c r="GC162" s="92"/>
      <c r="GD162" s="95">
        <v>3</v>
      </c>
      <c r="GE162" s="92"/>
      <c r="GF162" s="95">
        <v>8984</v>
      </c>
      <c r="GG162" s="92"/>
      <c r="GH162" s="95">
        <v>2</v>
      </c>
      <c r="GI162" s="92"/>
      <c r="GJ162" s="95">
        <v>3</v>
      </c>
      <c r="GK162" s="92"/>
      <c r="GL162" s="92"/>
      <c r="GM162" s="92"/>
      <c r="GN162" s="92"/>
      <c r="GO162" s="92"/>
      <c r="GP162" s="92"/>
      <c r="GQ162" s="92"/>
      <c r="GR162" s="92"/>
      <c r="GS162" s="92"/>
      <c r="GT162" s="92"/>
      <c r="GU162" s="92"/>
      <c r="GV162" s="92"/>
      <c r="GW162" s="92"/>
      <c r="GX162" s="92"/>
      <c r="GY162" s="92"/>
      <c r="GZ162" s="92"/>
      <c r="HA162" s="92"/>
      <c r="HB162" s="92"/>
      <c r="HC162" s="92"/>
      <c r="HD162" s="92"/>
      <c r="HE162" s="95">
        <v>35</v>
      </c>
      <c r="HF162" s="92"/>
      <c r="HG162" s="95">
        <v>3</v>
      </c>
      <c r="HH162" s="95">
        <v>5</v>
      </c>
      <c r="HI162" s="92"/>
      <c r="HJ162" s="92"/>
      <c r="HK162" s="92"/>
      <c r="HL162" s="92"/>
    </row>
    <row r="163" spans="1:220" x14ac:dyDescent="0.2">
      <c r="A163" s="61" t="s">
        <v>106</v>
      </c>
      <c r="B163" s="61" t="s">
        <v>105</v>
      </c>
      <c r="C163" s="91">
        <f>('Cross-border flows'!K161-'Cross-border flows'!$Q161)/'Cross-border flows'!$I161</f>
        <v>0.97508578873521745</v>
      </c>
      <c r="D163" s="91">
        <f>('Cross-border flows'!L161-'Cross-border flows'!$Q161)/'Cross-border flows'!$I161</f>
        <v>0.98601445789432407</v>
      </c>
      <c r="E163" s="91">
        <f>('Cross-border flows'!M161-'Cross-border flows'!$Q161)/'Cross-border flows'!$I161</f>
        <v>0.99656069439723916</v>
      </c>
      <c r="F163" s="91">
        <f>('Cross-border flows'!N161-'Cross-border flows'!$Q161)/'Cross-border flows'!$I161</f>
        <v>1.0071045081788632</v>
      </c>
      <c r="G163" s="91">
        <f>('Cross-border flows'!O161-'Cross-border flows'!$Q161)/'Cross-border flows'!$I161</f>
        <v>1.0172760420751741</v>
      </c>
      <c r="H163" s="91">
        <f>('Cross-border flows'!P161-'Cross-border flows'!$Q161)/'Cross-border flows'!$I161</f>
        <v>1.0272827089161372</v>
      </c>
      <c r="J163" s="94" t="s">
        <v>106</v>
      </c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  <c r="CI163" s="92"/>
      <c r="CJ163" s="92"/>
      <c r="CK163" s="92"/>
      <c r="CL163" s="92"/>
      <c r="CM163" s="92"/>
      <c r="CN163" s="92"/>
      <c r="CO163" s="92"/>
      <c r="CP163" s="92"/>
      <c r="CQ163" s="92"/>
      <c r="CR163" s="92"/>
      <c r="CS163" s="92"/>
      <c r="CT163" s="92"/>
      <c r="CU163" s="92"/>
      <c r="CV163" s="92"/>
      <c r="CW163" s="92"/>
      <c r="CX163" s="92"/>
      <c r="CY163" s="92"/>
      <c r="CZ163" s="92"/>
      <c r="DA163" s="92"/>
      <c r="DB163" s="92"/>
      <c r="DC163" s="92"/>
      <c r="DD163" s="92"/>
      <c r="DE163" s="92"/>
      <c r="DF163" s="92"/>
      <c r="DG163" s="92"/>
      <c r="DH163" s="92"/>
      <c r="DI163" s="92"/>
      <c r="DJ163" s="92"/>
      <c r="DK163" s="92"/>
      <c r="DL163" s="92"/>
      <c r="DM163" s="92"/>
      <c r="DN163" s="92"/>
      <c r="DO163" s="92"/>
      <c r="DP163" s="92"/>
      <c r="DQ163" s="92"/>
      <c r="DR163" s="92"/>
      <c r="DS163" s="92"/>
      <c r="DT163" s="92"/>
      <c r="DU163" s="92"/>
      <c r="DV163" s="92"/>
      <c r="DW163" s="92"/>
      <c r="DX163" s="92"/>
      <c r="DY163" s="92"/>
      <c r="DZ163" s="92"/>
      <c r="EA163" s="92"/>
      <c r="EB163" s="92"/>
      <c r="EC163" s="95">
        <v>1</v>
      </c>
      <c r="ED163" s="92"/>
      <c r="EE163" s="92"/>
      <c r="EF163" s="95">
        <v>4</v>
      </c>
      <c r="EG163" s="95">
        <v>1</v>
      </c>
      <c r="EH163" s="92"/>
      <c r="EI163" s="92"/>
      <c r="EJ163" s="92"/>
      <c r="EK163" s="92"/>
      <c r="EL163" s="92"/>
      <c r="EM163" s="92"/>
      <c r="EN163" s="92"/>
      <c r="EO163" s="92"/>
      <c r="EP163" s="92"/>
      <c r="EQ163" s="92"/>
      <c r="ER163" s="95">
        <v>1</v>
      </c>
      <c r="ES163" s="95">
        <v>1</v>
      </c>
      <c r="ET163" s="92"/>
      <c r="EU163" s="92"/>
      <c r="EV163" s="92"/>
      <c r="EW163" s="92"/>
      <c r="EX163" s="95">
        <v>1</v>
      </c>
      <c r="EY163" s="92"/>
      <c r="EZ163" s="92"/>
      <c r="FA163" s="92"/>
      <c r="FB163" s="92"/>
      <c r="FC163" s="92"/>
      <c r="FD163" s="95">
        <v>2</v>
      </c>
      <c r="FE163" s="92"/>
      <c r="FF163" s="92"/>
      <c r="FG163" s="92"/>
      <c r="FH163" s="92"/>
      <c r="FI163" s="95">
        <v>11</v>
      </c>
      <c r="FJ163" s="95">
        <v>114036</v>
      </c>
      <c r="FK163" s="92"/>
      <c r="FL163" s="95">
        <v>205</v>
      </c>
      <c r="FM163" s="95">
        <v>1</v>
      </c>
      <c r="FN163" s="92"/>
      <c r="FO163" s="92"/>
      <c r="FP163" s="95">
        <v>460</v>
      </c>
      <c r="FQ163" s="92"/>
      <c r="FR163" s="92"/>
      <c r="FS163" s="92"/>
      <c r="FT163" s="92"/>
      <c r="FU163" s="92"/>
      <c r="FV163" s="92"/>
      <c r="FW163" s="92"/>
      <c r="FX163" s="92"/>
      <c r="FY163" s="92"/>
      <c r="FZ163" s="92"/>
      <c r="GA163" s="92"/>
      <c r="GB163" s="92"/>
      <c r="GC163" s="92"/>
      <c r="GD163" s="92"/>
      <c r="GE163" s="92"/>
      <c r="GF163" s="92"/>
      <c r="GG163" s="92"/>
      <c r="GH163" s="92"/>
      <c r="GI163" s="92"/>
      <c r="GJ163" s="92"/>
      <c r="GK163" s="92"/>
      <c r="GL163" s="92"/>
      <c r="GM163" s="92"/>
      <c r="GN163" s="92"/>
      <c r="GO163" s="92"/>
      <c r="GP163" s="92"/>
      <c r="GQ163" s="92"/>
      <c r="GR163" s="92"/>
      <c r="GS163" s="92"/>
      <c r="GT163" s="92"/>
      <c r="GU163" s="92"/>
      <c r="GV163" s="92"/>
      <c r="GW163" s="92"/>
      <c r="GX163" s="92"/>
      <c r="GY163" s="92"/>
      <c r="GZ163" s="92"/>
      <c r="HA163" s="92"/>
      <c r="HB163" s="92"/>
      <c r="HC163" s="92"/>
      <c r="HD163" s="92"/>
      <c r="HE163" s="95">
        <v>23</v>
      </c>
      <c r="HF163" s="92"/>
      <c r="HG163" s="92"/>
      <c r="HH163" s="92"/>
      <c r="HI163" s="92"/>
      <c r="HJ163" s="92"/>
      <c r="HK163" s="92"/>
      <c r="HL163" s="92"/>
    </row>
    <row r="164" spans="1:220" x14ac:dyDescent="0.2">
      <c r="A164" s="61" t="s">
        <v>104</v>
      </c>
      <c r="B164" s="61" t="s">
        <v>103</v>
      </c>
      <c r="C164" s="91">
        <f>('Cross-border flows'!K162-'Cross-border flows'!$Q162)/'Cross-border flows'!$I162</f>
        <v>0.97440564781271877</v>
      </c>
      <c r="D164" s="91">
        <f>('Cross-border flows'!L162-'Cross-border flows'!$Q162)/'Cross-border flows'!$I162</f>
        <v>0.98405864333769677</v>
      </c>
      <c r="E164" s="91">
        <f>('Cross-border flows'!M162-'Cross-border flows'!$Q162)/'Cross-border flows'!$I162</f>
        <v>0.99376645788304063</v>
      </c>
      <c r="F164" s="91">
        <f>('Cross-border flows'!N162-'Cross-border flows'!$Q162)/'Cross-border flows'!$I162</f>
        <v>1.0034858176809034</v>
      </c>
      <c r="G164" s="91">
        <f>('Cross-border flows'!O162-'Cross-border flows'!$Q162)/'Cross-border flows'!$I162</f>
        <v>1.0132973872872841</v>
      </c>
      <c r="H164" s="91">
        <f>('Cross-border flows'!P162-'Cross-border flows'!$Q162)/'Cross-border flows'!$I162</f>
        <v>1.0231340489817042</v>
      </c>
      <c r="J164" s="94" t="s">
        <v>104</v>
      </c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  <c r="CD164" s="92"/>
      <c r="CE164" s="92"/>
      <c r="CF164" s="92"/>
      <c r="CG164" s="92"/>
      <c r="CH164" s="92"/>
      <c r="CI164" s="92"/>
      <c r="CJ164" s="92"/>
      <c r="CK164" s="92"/>
      <c r="CL164" s="92"/>
      <c r="CM164" s="92"/>
      <c r="CN164" s="92"/>
      <c r="CO164" s="92"/>
      <c r="CP164" s="92"/>
      <c r="CQ164" s="92"/>
      <c r="CR164" s="92"/>
      <c r="CS164" s="92"/>
      <c r="CT164" s="92"/>
      <c r="CU164" s="92"/>
      <c r="CV164" s="92"/>
      <c r="CW164" s="92"/>
      <c r="CX164" s="92"/>
      <c r="CY164" s="92"/>
      <c r="CZ164" s="92"/>
      <c r="DA164" s="92"/>
      <c r="DB164" s="92"/>
      <c r="DC164" s="92"/>
      <c r="DD164" s="92"/>
      <c r="DE164" s="92"/>
      <c r="DF164" s="92"/>
      <c r="DG164" s="92"/>
      <c r="DH164" s="92"/>
      <c r="DI164" s="92"/>
      <c r="DJ164" s="92"/>
      <c r="DK164" s="92"/>
      <c r="DL164" s="92"/>
      <c r="DM164" s="92"/>
      <c r="DN164" s="92"/>
      <c r="DO164" s="92"/>
      <c r="DP164" s="92"/>
      <c r="DQ164" s="92"/>
      <c r="DR164" s="92"/>
      <c r="DS164" s="92"/>
      <c r="DT164" s="92"/>
      <c r="DU164" s="92"/>
      <c r="DV164" s="92"/>
      <c r="DW164" s="92"/>
      <c r="DX164" s="92"/>
      <c r="DY164" s="92"/>
      <c r="DZ164" s="92"/>
      <c r="EA164" s="95">
        <v>2539</v>
      </c>
      <c r="EB164" s="92"/>
      <c r="EC164" s="95">
        <v>415</v>
      </c>
      <c r="ED164" s="95">
        <v>1</v>
      </c>
      <c r="EE164" s="92"/>
      <c r="EF164" s="95">
        <v>5</v>
      </c>
      <c r="EG164" s="92"/>
      <c r="EH164" s="92"/>
      <c r="EI164" s="92"/>
      <c r="EJ164" s="95">
        <v>285</v>
      </c>
      <c r="EK164" s="92"/>
      <c r="EL164" s="92"/>
      <c r="EM164" s="92"/>
      <c r="EN164" s="92"/>
      <c r="EO164" s="92"/>
      <c r="EP164" s="92"/>
      <c r="EQ164" s="92"/>
      <c r="ER164" s="95">
        <v>6</v>
      </c>
      <c r="ES164" s="95">
        <v>7</v>
      </c>
      <c r="ET164" s="95">
        <v>1</v>
      </c>
      <c r="EU164" s="92"/>
      <c r="EV164" s="92"/>
      <c r="EW164" s="92"/>
      <c r="EX164" s="95">
        <v>1</v>
      </c>
      <c r="EY164" s="92"/>
      <c r="EZ164" s="92"/>
      <c r="FA164" s="92"/>
      <c r="FB164" s="95">
        <v>5</v>
      </c>
      <c r="FC164" s="95">
        <v>1</v>
      </c>
      <c r="FD164" s="95">
        <v>2</v>
      </c>
      <c r="FE164" s="95">
        <v>5</v>
      </c>
      <c r="FF164" s="92"/>
      <c r="FG164" s="95">
        <v>10</v>
      </c>
      <c r="FH164" s="92"/>
      <c r="FI164" s="92"/>
      <c r="FJ164" s="95">
        <v>1</v>
      </c>
      <c r="FK164" s="95">
        <v>254116</v>
      </c>
      <c r="FL164" s="92"/>
      <c r="FM164" s="92"/>
      <c r="FN164" s="92"/>
      <c r="FO164" s="95">
        <v>3523</v>
      </c>
      <c r="FP164" s="92"/>
      <c r="FQ164" s="92"/>
      <c r="FR164" s="95">
        <v>4</v>
      </c>
      <c r="FS164" s="92"/>
      <c r="FT164" s="95">
        <v>6</v>
      </c>
      <c r="FU164" s="92"/>
      <c r="FV164" s="92"/>
      <c r="FW164" s="92"/>
      <c r="FX164" s="92"/>
      <c r="FY164" s="92"/>
      <c r="FZ164" s="92"/>
      <c r="GA164" s="92"/>
      <c r="GB164" s="92"/>
      <c r="GC164" s="92"/>
      <c r="GD164" s="92"/>
      <c r="GE164" s="92"/>
      <c r="GF164" s="92"/>
      <c r="GG164" s="92"/>
      <c r="GH164" s="92"/>
      <c r="GI164" s="92"/>
      <c r="GJ164" s="92"/>
      <c r="GK164" s="92"/>
      <c r="GL164" s="92"/>
      <c r="GM164" s="92"/>
      <c r="GN164" s="92"/>
      <c r="GO164" s="92"/>
      <c r="GP164" s="92"/>
      <c r="GQ164" s="92"/>
      <c r="GR164" s="92"/>
      <c r="GS164" s="92"/>
      <c r="GT164" s="92"/>
      <c r="GU164" s="92"/>
      <c r="GV164" s="92"/>
      <c r="GW164" s="92"/>
      <c r="GX164" s="92"/>
      <c r="GY164" s="92"/>
      <c r="GZ164" s="92"/>
      <c r="HA164" s="92"/>
      <c r="HB164" s="92"/>
      <c r="HC164" s="92"/>
      <c r="HD164" s="92"/>
      <c r="HE164" s="92"/>
      <c r="HF164" s="95">
        <v>1859</v>
      </c>
      <c r="HG164" s="92"/>
      <c r="HH164" s="92"/>
      <c r="HI164" s="92"/>
      <c r="HJ164" s="92"/>
      <c r="HK164" s="92"/>
      <c r="HL164" s="92"/>
    </row>
    <row r="165" spans="1:220" x14ac:dyDescent="0.2">
      <c r="A165" s="61" t="s">
        <v>102</v>
      </c>
      <c r="B165" s="61" t="s">
        <v>101</v>
      </c>
      <c r="C165" s="91">
        <f>('Cross-border flows'!K163-'Cross-border flows'!$Q163)/'Cross-border flows'!$I163</f>
        <v>0.95630153039975963</v>
      </c>
      <c r="D165" s="91">
        <f>('Cross-border flows'!L163-'Cross-border flows'!$Q163)/'Cross-border flows'!$I163</f>
        <v>0.9666169730453531</v>
      </c>
      <c r="E165" s="91">
        <f>('Cross-border flows'!M163-'Cross-border flows'!$Q163)/'Cross-border flows'!$I163</f>
        <v>0.97707995719308982</v>
      </c>
      <c r="F165" s="91">
        <f>('Cross-border flows'!N163-'Cross-border flows'!$Q163)/'Cross-border flows'!$I163</f>
        <v>0.98761022515802177</v>
      </c>
      <c r="G165" s="91">
        <f>('Cross-border flows'!O163-'Cross-border flows'!$Q163)/'Cross-border flows'!$I163</f>
        <v>0.99833600788659327</v>
      </c>
      <c r="H165" s="91">
        <f>('Cross-border flows'!P163-'Cross-border flows'!$Q163)/'Cross-border flows'!$I163</f>
        <v>1.0091262382109663</v>
      </c>
      <c r="J165" s="94" t="s">
        <v>102</v>
      </c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  <c r="CD165" s="92"/>
      <c r="CE165" s="92"/>
      <c r="CF165" s="92"/>
      <c r="CG165" s="92"/>
      <c r="CH165" s="92"/>
      <c r="CI165" s="92"/>
      <c r="CJ165" s="92"/>
      <c r="CK165" s="92"/>
      <c r="CL165" s="92"/>
      <c r="CM165" s="92"/>
      <c r="CN165" s="92"/>
      <c r="CO165" s="92"/>
      <c r="CP165" s="92"/>
      <c r="CQ165" s="92"/>
      <c r="CR165" s="92"/>
      <c r="CS165" s="92"/>
      <c r="CT165" s="92"/>
      <c r="CU165" s="92"/>
      <c r="CV165" s="92"/>
      <c r="CW165" s="92"/>
      <c r="CX165" s="92"/>
      <c r="CY165" s="92"/>
      <c r="CZ165" s="92"/>
      <c r="DA165" s="92"/>
      <c r="DB165" s="92"/>
      <c r="DC165" s="92"/>
      <c r="DD165" s="92"/>
      <c r="DE165" s="92"/>
      <c r="DF165" s="92"/>
      <c r="DG165" s="92"/>
      <c r="DH165" s="92"/>
      <c r="DI165" s="92"/>
      <c r="DJ165" s="92"/>
      <c r="DK165" s="92"/>
      <c r="DL165" s="92"/>
      <c r="DM165" s="92"/>
      <c r="DN165" s="92"/>
      <c r="DO165" s="92"/>
      <c r="DP165" s="92"/>
      <c r="DQ165" s="92"/>
      <c r="DR165" s="92"/>
      <c r="DS165" s="92"/>
      <c r="DT165" s="92"/>
      <c r="DU165" s="92"/>
      <c r="DV165" s="92"/>
      <c r="DW165" s="92"/>
      <c r="DX165" s="92"/>
      <c r="DY165" s="92"/>
      <c r="DZ165" s="92"/>
      <c r="EA165" s="92"/>
      <c r="EB165" s="92"/>
      <c r="EC165" s="95">
        <v>1284</v>
      </c>
      <c r="ED165" s="92"/>
      <c r="EE165" s="92"/>
      <c r="EF165" s="95">
        <v>3936</v>
      </c>
      <c r="EG165" s="92"/>
      <c r="EH165" s="92"/>
      <c r="EI165" s="92"/>
      <c r="EJ165" s="92"/>
      <c r="EK165" s="95">
        <v>1</v>
      </c>
      <c r="EL165" s="92"/>
      <c r="EM165" s="95">
        <v>1</v>
      </c>
      <c r="EN165" s="92"/>
      <c r="EO165" s="92"/>
      <c r="EP165" s="92"/>
      <c r="EQ165" s="95">
        <v>11</v>
      </c>
      <c r="ER165" s="95">
        <v>3</v>
      </c>
      <c r="ES165" s="92"/>
      <c r="ET165" s="92"/>
      <c r="EU165" s="92"/>
      <c r="EV165" s="95">
        <v>1</v>
      </c>
      <c r="EW165" s="92"/>
      <c r="EX165" s="95">
        <v>4</v>
      </c>
      <c r="EY165" s="95">
        <v>40</v>
      </c>
      <c r="EZ165" s="92"/>
      <c r="FA165" s="92"/>
      <c r="FB165" s="95">
        <v>17</v>
      </c>
      <c r="FC165" s="95">
        <v>4</v>
      </c>
      <c r="FD165" s="95">
        <v>6</v>
      </c>
      <c r="FE165" s="92"/>
      <c r="FF165" s="92"/>
      <c r="FG165" s="95">
        <v>1</v>
      </c>
      <c r="FH165" s="92"/>
      <c r="FI165" s="95">
        <v>2</v>
      </c>
      <c r="FJ165" s="95">
        <v>7779</v>
      </c>
      <c r="FK165" s="92"/>
      <c r="FL165" s="95">
        <v>171577</v>
      </c>
      <c r="FM165" s="95">
        <v>4</v>
      </c>
      <c r="FN165" s="92"/>
      <c r="FO165" s="92"/>
      <c r="FP165" s="95">
        <v>3227</v>
      </c>
      <c r="FQ165" s="95">
        <v>1</v>
      </c>
      <c r="FR165" s="92"/>
      <c r="FS165" s="92"/>
      <c r="FT165" s="92"/>
      <c r="FU165" s="92"/>
      <c r="FV165" s="92"/>
      <c r="FW165" s="92"/>
      <c r="FX165" s="92"/>
      <c r="FY165" s="92"/>
      <c r="FZ165" s="92"/>
      <c r="GA165" s="92"/>
      <c r="GB165" s="92"/>
      <c r="GC165" s="92"/>
      <c r="GD165" s="92"/>
      <c r="GE165" s="92"/>
      <c r="GF165" s="92"/>
      <c r="GG165" s="92"/>
      <c r="GH165" s="92"/>
      <c r="GI165" s="92"/>
      <c r="GJ165" s="92"/>
      <c r="GK165" s="92"/>
      <c r="GL165" s="92"/>
      <c r="GM165" s="92"/>
      <c r="GN165" s="92"/>
      <c r="GO165" s="92"/>
      <c r="GP165" s="92"/>
      <c r="GQ165" s="92"/>
      <c r="GR165" s="92"/>
      <c r="GS165" s="92"/>
      <c r="GT165" s="92"/>
      <c r="GU165" s="92"/>
      <c r="GV165" s="92"/>
      <c r="GW165" s="92"/>
      <c r="GX165" s="92"/>
      <c r="GY165" s="92"/>
      <c r="GZ165" s="92"/>
      <c r="HA165" s="92"/>
      <c r="HB165" s="92"/>
      <c r="HC165" s="92"/>
      <c r="HD165" s="92"/>
      <c r="HE165" s="95">
        <v>695</v>
      </c>
      <c r="HF165" s="95">
        <v>1092</v>
      </c>
      <c r="HG165" s="95">
        <v>3</v>
      </c>
      <c r="HH165" s="92"/>
      <c r="HI165" s="92"/>
      <c r="HJ165" s="92"/>
      <c r="HK165" s="92"/>
      <c r="HL165" s="92"/>
    </row>
    <row r="166" spans="1:220" x14ac:dyDescent="0.2">
      <c r="A166" s="61" t="s">
        <v>100</v>
      </c>
      <c r="B166" s="61" t="s">
        <v>99</v>
      </c>
      <c r="C166" s="91">
        <f>('Cross-border flows'!K164-'Cross-border flows'!$Q164)/'Cross-border flows'!$I164</f>
        <v>1.0036733275783563</v>
      </c>
      <c r="D166" s="91">
        <f>('Cross-border flows'!L164-'Cross-border flows'!$Q164)/'Cross-border flows'!$I164</f>
        <v>1.0128369554906276</v>
      </c>
      <c r="E166" s="91">
        <f>('Cross-border flows'!M164-'Cross-border flows'!$Q164)/'Cross-border flows'!$I164</f>
        <v>1.021130520983532</v>
      </c>
      <c r="F166" s="91">
        <f>('Cross-border flows'!N164-'Cross-border flows'!$Q164)/'Cross-border flows'!$I164</f>
        <v>1.0291957150717159</v>
      </c>
      <c r="G166" s="91">
        <f>('Cross-border flows'!O164-'Cross-border flows'!$Q164)/'Cross-border flows'!$I164</f>
        <v>1.0368379989754875</v>
      </c>
      <c r="H166" s="91">
        <f>('Cross-border flows'!P164-'Cross-border flows'!$Q164)/'Cross-border flows'!$I164</f>
        <v>1.0443076857403051</v>
      </c>
      <c r="J166" s="94" t="s">
        <v>100</v>
      </c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5">
        <v>1</v>
      </c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2"/>
      <c r="CH166" s="92"/>
      <c r="CI166" s="92"/>
      <c r="CJ166" s="92"/>
      <c r="CK166" s="92"/>
      <c r="CL166" s="92"/>
      <c r="CM166" s="92"/>
      <c r="CN166" s="92"/>
      <c r="CO166" s="92"/>
      <c r="CP166" s="92"/>
      <c r="CQ166" s="92"/>
      <c r="CR166" s="92"/>
      <c r="CS166" s="92"/>
      <c r="CT166" s="92"/>
      <c r="CU166" s="92"/>
      <c r="CV166" s="92"/>
      <c r="CW166" s="92"/>
      <c r="CX166" s="92"/>
      <c r="CY166" s="92"/>
      <c r="CZ166" s="92"/>
      <c r="DA166" s="92"/>
      <c r="DB166" s="92"/>
      <c r="DC166" s="92"/>
      <c r="DD166" s="92"/>
      <c r="DE166" s="92"/>
      <c r="DF166" s="92"/>
      <c r="DG166" s="92"/>
      <c r="DH166" s="92"/>
      <c r="DI166" s="92"/>
      <c r="DJ166" s="92"/>
      <c r="DK166" s="92"/>
      <c r="DL166" s="92"/>
      <c r="DM166" s="92"/>
      <c r="DN166" s="92"/>
      <c r="DO166" s="92"/>
      <c r="DP166" s="92"/>
      <c r="DQ166" s="92"/>
      <c r="DR166" s="92"/>
      <c r="DS166" s="92"/>
      <c r="DT166" s="92"/>
      <c r="DU166" s="92"/>
      <c r="DV166" s="92"/>
      <c r="DW166" s="92"/>
      <c r="DX166" s="92"/>
      <c r="DY166" s="92"/>
      <c r="DZ166" s="92"/>
      <c r="EA166" s="92"/>
      <c r="EB166" s="92"/>
      <c r="EC166" s="92"/>
      <c r="ED166" s="95">
        <v>1</v>
      </c>
      <c r="EE166" s="92"/>
      <c r="EF166" s="92"/>
      <c r="EG166" s="92"/>
      <c r="EH166" s="92"/>
      <c r="EI166" s="92"/>
      <c r="EJ166" s="92"/>
      <c r="EK166" s="92"/>
      <c r="EL166" s="92"/>
      <c r="EM166" s="92"/>
      <c r="EN166" s="92"/>
      <c r="EO166" s="92"/>
      <c r="EP166" s="92"/>
      <c r="EQ166" s="95">
        <v>17</v>
      </c>
      <c r="ER166" s="92"/>
      <c r="ES166" s="92"/>
      <c r="ET166" s="92"/>
      <c r="EU166" s="92"/>
      <c r="EV166" s="95">
        <v>5</v>
      </c>
      <c r="EW166" s="92"/>
      <c r="EX166" s="92"/>
      <c r="EY166" s="92"/>
      <c r="EZ166" s="92"/>
      <c r="FA166" s="92"/>
      <c r="FB166" s="95">
        <v>1</v>
      </c>
      <c r="FC166" s="95">
        <v>1</v>
      </c>
      <c r="FD166" s="95">
        <v>1</v>
      </c>
      <c r="FE166" s="92"/>
      <c r="FF166" s="95">
        <v>1</v>
      </c>
      <c r="FG166" s="92"/>
      <c r="FH166" s="92"/>
      <c r="FI166" s="95">
        <v>828</v>
      </c>
      <c r="FJ166" s="92"/>
      <c r="FK166" s="95">
        <v>1</v>
      </c>
      <c r="FL166" s="95">
        <v>2</v>
      </c>
      <c r="FM166" s="95">
        <v>202608</v>
      </c>
      <c r="FN166" s="92"/>
      <c r="FO166" s="92"/>
      <c r="FP166" s="95">
        <v>413</v>
      </c>
      <c r="FQ166" s="95">
        <v>2664</v>
      </c>
      <c r="FR166" s="92"/>
      <c r="FS166" s="95">
        <v>403</v>
      </c>
      <c r="FT166" s="92"/>
      <c r="FU166" s="92"/>
      <c r="FV166" s="92"/>
      <c r="FW166" s="92"/>
      <c r="FX166" s="95">
        <v>9</v>
      </c>
      <c r="FY166" s="92"/>
      <c r="FZ166" s="92"/>
      <c r="GA166" s="92"/>
      <c r="GB166" s="92"/>
      <c r="GC166" s="92"/>
      <c r="GD166" s="92"/>
      <c r="GE166" s="92"/>
      <c r="GF166" s="95">
        <v>205</v>
      </c>
      <c r="GG166" s="95">
        <v>2</v>
      </c>
      <c r="GH166" s="92"/>
      <c r="GI166" s="92"/>
      <c r="GJ166" s="92"/>
      <c r="GK166" s="92"/>
      <c r="GL166" s="92"/>
      <c r="GM166" s="92"/>
      <c r="GN166" s="92"/>
      <c r="GO166" s="92"/>
      <c r="GP166" s="92"/>
      <c r="GQ166" s="92"/>
      <c r="GR166" s="92"/>
      <c r="GS166" s="92"/>
      <c r="GT166" s="92"/>
      <c r="GU166" s="92"/>
      <c r="GV166" s="92"/>
      <c r="GW166" s="92"/>
      <c r="GX166" s="92"/>
      <c r="GY166" s="92"/>
      <c r="GZ166" s="92"/>
      <c r="HA166" s="92"/>
      <c r="HB166" s="92"/>
      <c r="HC166" s="92"/>
      <c r="HD166" s="92"/>
      <c r="HE166" s="95">
        <v>2238</v>
      </c>
      <c r="HF166" s="92"/>
      <c r="HG166" s="92"/>
      <c r="HH166" s="95">
        <v>1431</v>
      </c>
      <c r="HI166" s="92"/>
      <c r="HJ166" s="92"/>
      <c r="HK166" s="92"/>
      <c r="HL166" s="92"/>
    </row>
    <row r="167" spans="1:220" x14ac:dyDescent="0.2">
      <c r="A167" s="61" t="s">
        <v>98</v>
      </c>
      <c r="B167" s="61" t="s">
        <v>97</v>
      </c>
      <c r="C167" s="91">
        <f>('Cross-border flows'!K165-'Cross-border flows'!$Q165)/'Cross-border flows'!$I165</f>
        <v>0.97357306364554319</v>
      </c>
      <c r="D167" s="91">
        <f>('Cross-border flows'!L165-'Cross-border flows'!$Q165)/'Cross-border flows'!$I165</f>
        <v>0.97951436637290723</v>
      </c>
      <c r="E167" s="91">
        <f>('Cross-border flows'!M165-'Cross-border flows'!$Q165)/'Cross-border flows'!$I165</f>
        <v>0.98564418446052748</v>
      </c>
      <c r="F167" s="91">
        <f>('Cross-border flows'!N165-'Cross-border flows'!$Q165)/'Cross-border flows'!$I165</f>
        <v>0.9921964241344492</v>
      </c>
      <c r="G167" s="91">
        <f>('Cross-border flows'!O165-'Cross-border flows'!$Q165)/'Cross-border flows'!$I165</f>
        <v>0.99901992524728134</v>
      </c>
      <c r="H167" s="91">
        <f>('Cross-border flows'!P165-'Cross-border flows'!$Q165)/'Cross-border flows'!$I165</f>
        <v>1.0061345390337129</v>
      </c>
      <c r="J167" s="94" t="s">
        <v>98</v>
      </c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  <c r="CD167" s="92"/>
      <c r="CE167" s="92"/>
      <c r="CF167" s="92"/>
      <c r="CG167" s="95">
        <v>1</v>
      </c>
      <c r="CH167" s="92"/>
      <c r="CI167" s="92"/>
      <c r="CJ167" s="92"/>
      <c r="CK167" s="92"/>
      <c r="CL167" s="92"/>
      <c r="CM167" s="92"/>
      <c r="CN167" s="92"/>
      <c r="CO167" s="92"/>
      <c r="CP167" s="92"/>
      <c r="CQ167" s="92"/>
      <c r="CR167" s="92"/>
      <c r="CS167" s="92"/>
      <c r="CT167" s="92"/>
      <c r="CU167" s="92"/>
      <c r="CV167" s="92"/>
      <c r="CW167" s="92"/>
      <c r="CX167" s="92"/>
      <c r="CY167" s="92"/>
      <c r="CZ167" s="92"/>
      <c r="DA167" s="92"/>
      <c r="DB167" s="92"/>
      <c r="DC167" s="92"/>
      <c r="DD167" s="92"/>
      <c r="DE167" s="92"/>
      <c r="DF167" s="92"/>
      <c r="DG167" s="92"/>
      <c r="DH167" s="92"/>
      <c r="DI167" s="92"/>
      <c r="DJ167" s="92"/>
      <c r="DK167" s="92"/>
      <c r="DL167" s="92"/>
      <c r="DM167" s="92"/>
      <c r="DN167" s="92"/>
      <c r="DO167" s="92"/>
      <c r="DP167" s="92"/>
      <c r="DQ167" s="92"/>
      <c r="DR167" s="92"/>
      <c r="DS167" s="92"/>
      <c r="DT167" s="92"/>
      <c r="DU167" s="92"/>
      <c r="DV167" s="92"/>
      <c r="DW167" s="92"/>
      <c r="DX167" s="92"/>
      <c r="DY167" s="92"/>
      <c r="DZ167" s="92"/>
      <c r="EA167" s="92"/>
      <c r="EB167" s="92"/>
      <c r="EC167" s="92"/>
      <c r="ED167" s="92"/>
      <c r="EE167" s="92"/>
      <c r="EF167" s="92"/>
      <c r="EG167" s="92"/>
      <c r="EH167" s="92"/>
      <c r="EI167" s="92"/>
      <c r="EJ167" s="92"/>
      <c r="EK167" s="92"/>
      <c r="EL167" s="92"/>
      <c r="EM167" s="92"/>
      <c r="EN167" s="92"/>
      <c r="EO167" s="92"/>
      <c r="EP167" s="92"/>
      <c r="EQ167" s="92"/>
      <c r="ER167" s="92"/>
      <c r="ES167" s="92"/>
      <c r="ET167" s="92"/>
      <c r="EU167" s="92"/>
      <c r="EV167" s="92"/>
      <c r="EW167" s="92"/>
      <c r="EX167" s="92"/>
      <c r="EY167" s="92"/>
      <c r="EZ167" s="92"/>
      <c r="FA167" s="92"/>
      <c r="FB167" s="92"/>
      <c r="FC167" s="92"/>
      <c r="FD167" s="95">
        <v>2</v>
      </c>
      <c r="FE167" s="95">
        <v>31</v>
      </c>
      <c r="FF167" s="95">
        <v>3</v>
      </c>
      <c r="FG167" s="92"/>
      <c r="FH167" s="95">
        <v>411</v>
      </c>
      <c r="FI167" s="92"/>
      <c r="FJ167" s="95">
        <v>1</v>
      </c>
      <c r="FK167" s="95">
        <v>1</v>
      </c>
      <c r="FL167" s="92"/>
      <c r="FM167" s="92"/>
      <c r="FN167" s="95">
        <v>182414</v>
      </c>
      <c r="FO167" s="92"/>
      <c r="FP167" s="92"/>
      <c r="FQ167" s="92"/>
      <c r="FR167" s="95">
        <v>3</v>
      </c>
      <c r="FS167" s="92"/>
      <c r="FT167" s="92"/>
      <c r="FU167" s="92"/>
      <c r="FV167" s="92"/>
      <c r="FW167" s="92"/>
      <c r="FX167" s="92"/>
      <c r="FY167" s="92"/>
      <c r="FZ167" s="92"/>
      <c r="GA167" s="92"/>
      <c r="GB167" s="92"/>
      <c r="GC167" s="92"/>
      <c r="GD167" s="92"/>
      <c r="GE167" s="92"/>
      <c r="GF167" s="92"/>
      <c r="GG167" s="92"/>
      <c r="GH167" s="92"/>
      <c r="GI167" s="92"/>
      <c r="GJ167" s="92"/>
      <c r="GK167" s="92"/>
      <c r="GL167" s="92"/>
      <c r="GM167" s="92"/>
      <c r="GN167" s="92"/>
      <c r="GO167" s="92"/>
      <c r="GP167" s="92"/>
      <c r="GQ167" s="92"/>
      <c r="GR167" s="92"/>
      <c r="GS167" s="92"/>
      <c r="GT167" s="92"/>
      <c r="GU167" s="92"/>
      <c r="GV167" s="92"/>
      <c r="GW167" s="92"/>
      <c r="GX167" s="92"/>
      <c r="GY167" s="92"/>
      <c r="GZ167" s="92"/>
      <c r="HA167" s="92"/>
      <c r="HB167" s="92"/>
      <c r="HC167" s="92"/>
      <c r="HD167" s="92"/>
      <c r="HE167" s="92"/>
      <c r="HF167" s="95">
        <v>2689</v>
      </c>
      <c r="HG167" s="95">
        <v>3583</v>
      </c>
      <c r="HH167" s="92"/>
      <c r="HI167" s="92"/>
      <c r="HJ167" s="92"/>
      <c r="HK167" s="92"/>
      <c r="HL167" s="95">
        <v>18</v>
      </c>
    </row>
    <row r="168" spans="1:220" x14ac:dyDescent="0.2">
      <c r="A168" s="61" t="s">
        <v>96</v>
      </c>
      <c r="B168" s="61" t="s">
        <v>95</v>
      </c>
      <c r="C168" s="91">
        <f>('Cross-border flows'!K166-'Cross-border flows'!$Q166)/'Cross-border flows'!$I166</f>
        <v>0.98789035543583414</v>
      </c>
      <c r="D168" s="91">
        <f>('Cross-border flows'!L166-'Cross-border flows'!$Q166)/'Cross-border flows'!$I166</f>
        <v>0.99702845141034258</v>
      </c>
      <c r="E168" s="91">
        <f>('Cross-border flows'!M166-'Cross-border flows'!$Q166)/'Cross-border flows'!$I166</f>
        <v>1.0061123023308505</v>
      </c>
      <c r="F168" s="91">
        <f>('Cross-border flows'!N166-'Cross-border flows'!$Q166)/'Cross-border flows'!$I166</f>
        <v>1.0152954220957875</v>
      </c>
      <c r="G168" s="91">
        <f>('Cross-border flows'!O166-'Cross-border flows'!$Q166)/'Cross-border flows'!$I166</f>
        <v>1.024425429684269</v>
      </c>
      <c r="H168" s="91">
        <f>('Cross-border flows'!P166-'Cross-border flows'!$Q166)/'Cross-border flows'!$I166</f>
        <v>1.0335484098355348</v>
      </c>
      <c r="J168" s="94" t="s">
        <v>96</v>
      </c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  <c r="CD168" s="92"/>
      <c r="CE168" s="92"/>
      <c r="CF168" s="92"/>
      <c r="CG168" s="92"/>
      <c r="CH168" s="92"/>
      <c r="CI168" s="92"/>
      <c r="CJ168" s="92"/>
      <c r="CK168" s="92"/>
      <c r="CL168" s="92"/>
      <c r="CM168" s="92"/>
      <c r="CN168" s="92"/>
      <c r="CO168" s="92"/>
      <c r="CP168" s="92"/>
      <c r="CQ168" s="92"/>
      <c r="CR168" s="92"/>
      <c r="CS168" s="92"/>
      <c r="CT168" s="92"/>
      <c r="CU168" s="92"/>
      <c r="CV168" s="92"/>
      <c r="CW168" s="92"/>
      <c r="CX168" s="92"/>
      <c r="CY168" s="92"/>
      <c r="CZ168" s="92"/>
      <c r="DA168" s="92"/>
      <c r="DB168" s="92"/>
      <c r="DC168" s="92"/>
      <c r="DD168" s="92"/>
      <c r="DE168" s="92"/>
      <c r="DF168" s="92"/>
      <c r="DG168" s="92"/>
      <c r="DH168" s="92"/>
      <c r="DI168" s="92"/>
      <c r="DJ168" s="92"/>
      <c r="DK168" s="92"/>
      <c r="DL168" s="92"/>
      <c r="DM168" s="92"/>
      <c r="DN168" s="92"/>
      <c r="DO168" s="92"/>
      <c r="DP168" s="92"/>
      <c r="DQ168" s="92"/>
      <c r="DR168" s="92"/>
      <c r="DS168" s="92"/>
      <c r="DT168" s="92"/>
      <c r="DU168" s="92"/>
      <c r="DV168" s="92"/>
      <c r="DW168" s="92"/>
      <c r="DX168" s="92"/>
      <c r="DY168" s="92"/>
      <c r="DZ168" s="92"/>
      <c r="EA168" s="95">
        <v>4</v>
      </c>
      <c r="EB168" s="92"/>
      <c r="EC168" s="95">
        <v>4</v>
      </c>
      <c r="ED168" s="95">
        <v>1</v>
      </c>
      <c r="EE168" s="92"/>
      <c r="EF168" s="95">
        <v>1</v>
      </c>
      <c r="EG168" s="92"/>
      <c r="EH168" s="95">
        <v>4</v>
      </c>
      <c r="EI168" s="92"/>
      <c r="EJ168" s="95">
        <v>10</v>
      </c>
      <c r="EK168" s="92"/>
      <c r="EL168" s="92"/>
      <c r="EM168" s="92"/>
      <c r="EN168" s="95">
        <v>1</v>
      </c>
      <c r="EO168" s="92"/>
      <c r="EP168" s="92"/>
      <c r="EQ168" s="92"/>
      <c r="ER168" s="95">
        <v>2</v>
      </c>
      <c r="ES168" s="95">
        <v>3</v>
      </c>
      <c r="ET168" s="95">
        <v>1</v>
      </c>
      <c r="EU168" s="92"/>
      <c r="EV168" s="92"/>
      <c r="EW168" s="95">
        <v>1</v>
      </c>
      <c r="EX168" s="92"/>
      <c r="EY168" s="92"/>
      <c r="EZ168" s="92"/>
      <c r="FA168" s="92"/>
      <c r="FB168" s="92"/>
      <c r="FC168" s="95">
        <v>1</v>
      </c>
      <c r="FD168" s="95">
        <v>2</v>
      </c>
      <c r="FE168" s="95">
        <v>8</v>
      </c>
      <c r="FF168" s="92"/>
      <c r="FG168" s="95">
        <v>21</v>
      </c>
      <c r="FH168" s="92"/>
      <c r="FI168" s="92"/>
      <c r="FJ168" s="92"/>
      <c r="FK168" s="95">
        <v>431</v>
      </c>
      <c r="FL168" s="92"/>
      <c r="FM168" s="92"/>
      <c r="FN168" s="92"/>
      <c r="FO168" s="95">
        <v>276505</v>
      </c>
      <c r="FP168" s="92"/>
      <c r="FQ168" s="92"/>
      <c r="FR168" s="95">
        <v>4</v>
      </c>
      <c r="FS168" s="92"/>
      <c r="FT168" s="95">
        <v>155</v>
      </c>
      <c r="FU168" s="92"/>
      <c r="FV168" s="92"/>
      <c r="FW168" s="92"/>
      <c r="FX168" s="92"/>
      <c r="FY168" s="92"/>
      <c r="FZ168" s="92"/>
      <c r="GA168" s="92"/>
      <c r="GB168" s="92"/>
      <c r="GC168" s="92"/>
      <c r="GD168" s="92"/>
      <c r="GE168" s="92"/>
      <c r="GF168" s="92"/>
      <c r="GG168" s="92"/>
      <c r="GH168" s="92"/>
      <c r="GI168" s="92"/>
      <c r="GJ168" s="92"/>
      <c r="GK168" s="92"/>
      <c r="GL168" s="92"/>
      <c r="GM168" s="92"/>
      <c r="GN168" s="92"/>
      <c r="GO168" s="92"/>
      <c r="GP168" s="92"/>
      <c r="GQ168" s="92"/>
      <c r="GR168" s="92"/>
      <c r="GS168" s="92"/>
      <c r="GT168" s="92"/>
      <c r="GU168" s="92"/>
      <c r="GV168" s="92"/>
      <c r="GW168" s="92"/>
      <c r="GX168" s="92"/>
      <c r="GY168" s="92"/>
      <c r="GZ168" s="92"/>
      <c r="HA168" s="92"/>
      <c r="HB168" s="92"/>
      <c r="HC168" s="92"/>
      <c r="HD168" s="92"/>
      <c r="HE168" s="92"/>
      <c r="HF168" s="95">
        <v>894</v>
      </c>
      <c r="HG168" s="92"/>
      <c r="HH168" s="92"/>
      <c r="HI168" s="92"/>
      <c r="HJ168" s="92"/>
      <c r="HK168" s="92"/>
      <c r="HL168" s="92"/>
    </row>
    <row r="169" spans="1:220" x14ac:dyDescent="0.2">
      <c r="A169" s="61" t="s">
        <v>94</v>
      </c>
      <c r="B169" s="61" t="s">
        <v>93</v>
      </c>
      <c r="C169" s="91">
        <f>('Cross-border flows'!K167-'Cross-border flows'!$Q167)/'Cross-border flows'!$I167</f>
        <v>0.95857788190241622</v>
      </c>
      <c r="D169" s="91">
        <f>('Cross-border flows'!L167-'Cross-border flows'!$Q167)/'Cross-border flows'!$I167</f>
        <v>0.9649742776528939</v>
      </c>
      <c r="E169" s="91">
        <f>('Cross-border flows'!M167-'Cross-border flows'!$Q167)/'Cross-border flows'!$I167</f>
        <v>0.97122644016043258</v>
      </c>
      <c r="F169" s="91">
        <f>('Cross-border flows'!N167-'Cross-border flows'!$Q167)/'Cross-border flows'!$I167</f>
        <v>0.97775365338304321</v>
      </c>
      <c r="G169" s="91">
        <f>('Cross-border flows'!O167-'Cross-border flows'!$Q167)/'Cross-border flows'!$I167</f>
        <v>0.98420100038378977</v>
      </c>
      <c r="H169" s="91">
        <f>('Cross-border flows'!P167-'Cross-border flows'!$Q167)/'Cross-border flows'!$I167</f>
        <v>0.99095433745661288</v>
      </c>
      <c r="J169" s="94" t="s">
        <v>94</v>
      </c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5">
        <v>1</v>
      </c>
      <c r="CA169" s="92"/>
      <c r="CB169" s="92"/>
      <c r="CC169" s="92"/>
      <c r="CD169" s="92"/>
      <c r="CE169" s="92"/>
      <c r="CF169" s="92"/>
      <c r="CG169" s="92"/>
      <c r="CH169" s="92"/>
      <c r="CI169" s="92"/>
      <c r="CJ169" s="92"/>
      <c r="CK169" s="92"/>
      <c r="CL169" s="92"/>
      <c r="CM169" s="92"/>
      <c r="CN169" s="92"/>
      <c r="CO169" s="92"/>
      <c r="CP169" s="92"/>
      <c r="CQ169" s="92"/>
      <c r="CR169" s="92"/>
      <c r="CS169" s="92"/>
      <c r="CT169" s="92"/>
      <c r="CU169" s="92"/>
      <c r="CV169" s="92"/>
      <c r="CW169" s="92"/>
      <c r="CX169" s="92"/>
      <c r="CY169" s="92"/>
      <c r="CZ169" s="92"/>
      <c r="DA169" s="92"/>
      <c r="DB169" s="92"/>
      <c r="DC169" s="92"/>
      <c r="DD169" s="92"/>
      <c r="DE169" s="92"/>
      <c r="DF169" s="92"/>
      <c r="DG169" s="92"/>
      <c r="DH169" s="92"/>
      <c r="DI169" s="92"/>
      <c r="DJ169" s="92"/>
      <c r="DK169" s="92"/>
      <c r="DL169" s="92"/>
      <c r="DM169" s="92"/>
      <c r="DN169" s="92"/>
      <c r="DO169" s="92"/>
      <c r="DP169" s="92"/>
      <c r="DQ169" s="92"/>
      <c r="DR169" s="92"/>
      <c r="DS169" s="92"/>
      <c r="DT169" s="92"/>
      <c r="DU169" s="92"/>
      <c r="DV169" s="92"/>
      <c r="DW169" s="92"/>
      <c r="DX169" s="92"/>
      <c r="DY169" s="92"/>
      <c r="DZ169" s="92"/>
      <c r="EA169" s="92"/>
      <c r="EB169" s="92"/>
      <c r="EC169" s="92"/>
      <c r="ED169" s="92"/>
      <c r="EE169" s="92"/>
      <c r="EF169" s="95">
        <v>2</v>
      </c>
      <c r="EG169" s="92"/>
      <c r="EH169" s="95">
        <v>1</v>
      </c>
      <c r="EI169" s="95">
        <v>1</v>
      </c>
      <c r="EJ169" s="92"/>
      <c r="EK169" s="92"/>
      <c r="EL169" s="92"/>
      <c r="EM169" s="92"/>
      <c r="EN169" s="92"/>
      <c r="EO169" s="92"/>
      <c r="EP169" s="92"/>
      <c r="EQ169" s="92"/>
      <c r="ER169" s="92"/>
      <c r="ES169" s="92"/>
      <c r="ET169" s="92"/>
      <c r="EU169" s="92"/>
      <c r="EV169" s="92"/>
      <c r="EW169" s="92"/>
      <c r="EX169" s="95">
        <v>1</v>
      </c>
      <c r="EY169" s="92"/>
      <c r="EZ169" s="92"/>
      <c r="FA169" s="92"/>
      <c r="FB169" s="95">
        <v>3</v>
      </c>
      <c r="FC169" s="95">
        <v>1</v>
      </c>
      <c r="FD169" s="95">
        <v>2</v>
      </c>
      <c r="FE169" s="92"/>
      <c r="FF169" s="95">
        <v>63</v>
      </c>
      <c r="FG169" s="92"/>
      <c r="FH169" s="95">
        <v>2</v>
      </c>
      <c r="FI169" s="95">
        <v>5130</v>
      </c>
      <c r="FJ169" s="95">
        <v>6445</v>
      </c>
      <c r="FK169" s="92"/>
      <c r="FL169" s="95">
        <v>369</v>
      </c>
      <c r="FM169" s="95">
        <v>341</v>
      </c>
      <c r="FN169" s="92"/>
      <c r="FO169" s="92"/>
      <c r="FP169" s="95">
        <v>221560</v>
      </c>
      <c r="FQ169" s="92"/>
      <c r="FR169" s="92"/>
      <c r="FS169" s="92"/>
      <c r="FT169" s="92"/>
      <c r="FU169" s="92"/>
      <c r="FV169" s="92"/>
      <c r="FW169" s="92"/>
      <c r="FX169" s="92"/>
      <c r="FY169" s="92"/>
      <c r="FZ169" s="92"/>
      <c r="GA169" s="92"/>
      <c r="GB169" s="92"/>
      <c r="GC169" s="92"/>
      <c r="GD169" s="92"/>
      <c r="GE169" s="92"/>
      <c r="GF169" s="92"/>
      <c r="GG169" s="92"/>
      <c r="GH169" s="92"/>
      <c r="GI169" s="92"/>
      <c r="GJ169" s="92"/>
      <c r="GK169" s="92"/>
      <c r="GL169" s="92"/>
      <c r="GM169" s="92"/>
      <c r="GN169" s="92"/>
      <c r="GO169" s="92"/>
      <c r="GP169" s="92"/>
      <c r="GQ169" s="92"/>
      <c r="GR169" s="92"/>
      <c r="GS169" s="92"/>
      <c r="GT169" s="92"/>
      <c r="GU169" s="92"/>
      <c r="GV169" s="92"/>
      <c r="GW169" s="92"/>
      <c r="GX169" s="92"/>
      <c r="GY169" s="92"/>
      <c r="GZ169" s="92"/>
      <c r="HA169" s="92"/>
      <c r="HB169" s="92"/>
      <c r="HC169" s="92"/>
      <c r="HD169" s="92"/>
      <c r="HE169" s="95">
        <v>1558</v>
      </c>
      <c r="HF169" s="92"/>
      <c r="HG169" s="95">
        <v>1629</v>
      </c>
      <c r="HH169" s="92"/>
      <c r="HI169" s="92"/>
      <c r="HJ169" s="92"/>
      <c r="HK169" s="92"/>
      <c r="HL169" s="92"/>
    </row>
    <row r="170" spans="1:220" x14ac:dyDescent="0.2">
      <c r="A170" s="61" t="s">
        <v>92</v>
      </c>
      <c r="B170" s="61" t="s">
        <v>91</v>
      </c>
      <c r="C170" s="91">
        <f>('Cross-border flows'!K168-'Cross-border flows'!$Q168)/'Cross-border flows'!$I168</f>
        <v>0.93578388415821134</v>
      </c>
      <c r="D170" s="91">
        <f>('Cross-border flows'!L168-'Cross-border flows'!$Q168)/'Cross-border flows'!$I168</f>
        <v>0.94347657227061654</v>
      </c>
      <c r="E170" s="91">
        <f>('Cross-border flows'!M168-'Cross-border flows'!$Q168)/'Cross-border flows'!$I168</f>
        <v>0.95106393483627505</v>
      </c>
      <c r="F170" s="91">
        <f>('Cross-border flows'!N168-'Cross-border flows'!$Q168)/'Cross-border flows'!$I168</f>
        <v>0.95870938957945917</v>
      </c>
      <c r="G170" s="91">
        <f>('Cross-border flows'!O168-'Cross-border flows'!$Q168)/'Cross-border flows'!$I168</f>
        <v>0.96638612388937828</v>
      </c>
      <c r="H170" s="91">
        <f>('Cross-border flows'!P168-'Cross-border flows'!$Q168)/'Cross-border flows'!$I168</f>
        <v>0.97395018107076448</v>
      </c>
      <c r="J170" s="94" t="s">
        <v>92</v>
      </c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  <c r="CI170" s="92"/>
      <c r="CJ170" s="92"/>
      <c r="CK170" s="92"/>
      <c r="CL170" s="92"/>
      <c r="CM170" s="92"/>
      <c r="CN170" s="92"/>
      <c r="CO170" s="92"/>
      <c r="CP170" s="92"/>
      <c r="CQ170" s="92"/>
      <c r="CR170" s="92"/>
      <c r="CS170" s="92"/>
      <c r="CT170" s="92"/>
      <c r="CU170" s="92"/>
      <c r="CV170" s="92"/>
      <c r="CW170" s="92"/>
      <c r="CX170" s="92"/>
      <c r="CY170" s="92"/>
      <c r="CZ170" s="92"/>
      <c r="DA170" s="92"/>
      <c r="DB170" s="92"/>
      <c r="DC170" s="92"/>
      <c r="DD170" s="92"/>
      <c r="DE170" s="92"/>
      <c r="DF170" s="92"/>
      <c r="DG170" s="92"/>
      <c r="DH170" s="92"/>
      <c r="DI170" s="92"/>
      <c r="DJ170" s="92"/>
      <c r="DK170" s="92"/>
      <c r="DL170" s="92"/>
      <c r="DM170" s="92"/>
      <c r="DN170" s="92"/>
      <c r="DO170" s="92"/>
      <c r="DP170" s="92"/>
      <c r="DQ170" s="92"/>
      <c r="DR170" s="92"/>
      <c r="DS170" s="92"/>
      <c r="DT170" s="92"/>
      <c r="DU170" s="92"/>
      <c r="DV170" s="92"/>
      <c r="DW170" s="92"/>
      <c r="DX170" s="92"/>
      <c r="DY170" s="92"/>
      <c r="DZ170" s="92"/>
      <c r="EA170" s="92"/>
      <c r="EB170" s="92"/>
      <c r="EC170" s="92"/>
      <c r="ED170" s="95">
        <v>2</v>
      </c>
      <c r="EE170" s="92"/>
      <c r="EF170" s="92"/>
      <c r="EG170" s="95">
        <v>47</v>
      </c>
      <c r="EH170" s="92"/>
      <c r="EI170" s="95">
        <v>1611</v>
      </c>
      <c r="EJ170" s="92"/>
      <c r="EK170" s="95">
        <v>10</v>
      </c>
      <c r="EL170" s="95">
        <v>1</v>
      </c>
      <c r="EM170" s="92"/>
      <c r="EN170" s="92"/>
      <c r="EO170" s="95">
        <v>26</v>
      </c>
      <c r="EP170" s="92"/>
      <c r="EQ170" s="95">
        <v>116</v>
      </c>
      <c r="ER170" s="95">
        <v>2</v>
      </c>
      <c r="ES170" s="92"/>
      <c r="ET170" s="92"/>
      <c r="EU170" s="92"/>
      <c r="EV170" s="95">
        <v>661</v>
      </c>
      <c r="EW170" s="92"/>
      <c r="EX170" s="95">
        <v>14</v>
      </c>
      <c r="EY170" s="92"/>
      <c r="EZ170" s="92"/>
      <c r="FA170" s="95">
        <v>1</v>
      </c>
      <c r="FB170" s="95">
        <v>25</v>
      </c>
      <c r="FC170" s="95">
        <v>3</v>
      </c>
      <c r="FD170" s="95">
        <v>5</v>
      </c>
      <c r="FE170" s="92"/>
      <c r="FF170" s="92"/>
      <c r="FG170" s="92"/>
      <c r="FH170" s="92"/>
      <c r="FI170" s="92"/>
      <c r="FJ170" s="92"/>
      <c r="FK170" s="92"/>
      <c r="FL170" s="95">
        <v>1</v>
      </c>
      <c r="FM170" s="95">
        <v>1629</v>
      </c>
      <c r="FN170" s="92"/>
      <c r="FO170" s="92"/>
      <c r="FP170" s="92"/>
      <c r="FQ170" s="95">
        <v>357873</v>
      </c>
      <c r="FR170" s="92"/>
      <c r="FS170" s="95">
        <v>670</v>
      </c>
      <c r="FT170" s="92"/>
      <c r="FU170" s="92"/>
      <c r="FV170" s="95">
        <v>979</v>
      </c>
      <c r="FW170" s="95">
        <v>2</v>
      </c>
      <c r="FX170" s="92"/>
      <c r="FY170" s="92"/>
      <c r="FZ170" s="92"/>
      <c r="GA170" s="92"/>
      <c r="GB170" s="92"/>
      <c r="GC170" s="92"/>
      <c r="GD170" s="92"/>
      <c r="GE170" s="95">
        <v>9</v>
      </c>
      <c r="GF170" s="95">
        <v>1</v>
      </c>
      <c r="GG170" s="95">
        <v>2</v>
      </c>
      <c r="GH170" s="92"/>
      <c r="GI170" s="92"/>
      <c r="GJ170" s="95">
        <v>1</v>
      </c>
      <c r="GK170" s="95">
        <v>2028</v>
      </c>
      <c r="GL170" s="95">
        <v>3</v>
      </c>
      <c r="GM170" s="92"/>
      <c r="GN170" s="92"/>
      <c r="GO170" s="92"/>
      <c r="GP170" s="92"/>
      <c r="GQ170" s="92"/>
      <c r="GR170" s="92"/>
      <c r="GS170" s="92"/>
      <c r="GT170" s="92"/>
      <c r="GU170" s="92"/>
      <c r="GV170" s="92"/>
      <c r="GW170" s="92"/>
      <c r="GX170" s="92"/>
      <c r="GY170" s="92"/>
      <c r="GZ170" s="92"/>
      <c r="HA170" s="92"/>
      <c r="HB170" s="92"/>
      <c r="HC170" s="92"/>
      <c r="HD170" s="92"/>
      <c r="HE170" s="95">
        <v>2071</v>
      </c>
      <c r="HF170" s="92"/>
      <c r="HG170" s="92"/>
      <c r="HH170" s="95">
        <v>19</v>
      </c>
      <c r="HI170" s="92"/>
      <c r="HJ170" s="92"/>
      <c r="HK170" s="92"/>
      <c r="HL170" s="92"/>
    </row>
    <row r="171" spans="1:220" x14ac:dyDescent="0.2">
      <c r="A171" s="61" t="s">
        <v>90</v>
      </c>
      <c r="B171" s="61" t="s">
        <v>89</v>
      </c>
      <c r="C171" s="91">
        <f>('Cross-border flows'!K169-'Cross-border flows'!$Q169)/'Cross-border flows'!$I169</f>
        <v>0.99525688055502737</v>
      </c>
      <c r="D171" s="91">
        <f>('Cross-border flows'!L169-'Cross-border flows'!$Q169)/'Cross-border flows'!$I169</f>
        <v>0.99960973053089364</v>
      </c>
      <c r="E171" s="91">
        <f>('Cross-border flows'!M169-'Cross-border flows'!$Q169)/'Cross-border flows'!$I169</f>
        <v>1.004210777789154</v>
      </c>
      <c r="F171" s="91">
        <f>('Cross-border flows'!N169-'Cross-border flows'!$Q169)/'Cross-border flows'!$I169</f>
        <v>1.0091741139990347</v>
      </c>
      <c r="G171" s="91">
        <f>('Cross-border flows'!O169-'Cross-border flows'!$Q169)/'Cross-border flows'!$I169</f>
        <v>1.0141947715095048</v>
      </c>
      <c r="H171" s="91">
        <f>('Cross-border flows'!P169-'Cross-border flows'!$Q169)/'Cross-border flows'!$I169</f>
        <v>1.0195655145850702</v>
      </c>
      <c r="J171" s="94" t="s">
        <v>90</v>
      </c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  <c r="CI171" s="92"/>
      <c r="CJ171" s="92"/>
      <c r="CK171" s="92"/>
      <c r="CL171" s="92"/>
      <c r="CM171" s="92"/>
      <c r="CN171" s="92"/>
      <c r="CO171" s="92"/>
      <c r="CP171" s="92"/>
      <c r="CQ171" s="92"/>
      <c r="CR171" s="92"/>
      <c r="CS171" s="92"/>
      <c r="CT171" s="92"/>
      <c r="CU171" s="92"/>
      <c r="CV171" s="92"/>
      <c r="CW171" s="92"/>
      <c r="CX171" s="92"/>
      <c r="CY171" s="92"/>
      <c r="CZ171" s="92"/>
      <c r="DA171" s="92"/>
      <c r="DB171" s="92"/>
      <c r="DC171" s="92"/>
      <c r="DD171" s="92"/>
      <c r="DE171" s="92"/>
      <c r="DF171" s="92"/>
      <c r="DG171" s="92"/>
      <c r="DH171" s="92"/>
      <c r="DI171" s="92"/>
      <c r="DJ171" s="92"/>
      <c r="DK171" s="92"/>
      <c r="DL171" s="92"/>
      <c r="DM171" s="92"/>
      <c r="DN171" s="92"/>
      <c r="DO171" s="92"/>
      <c r="DP171" s="92"/>
      <c r="DQ171" s="92"/>
      <c r="DR171" s="92"/>
      <c r="DS171" s="92"/>
      <c r="DT171" s="92"/>
      <c r="DU171" s="92"/>
      <c r="DV171" s="92"/>
      <c r="DW171" s="92"/>
      <c r="DX171" s="92"/>
      <c r="DY171" s="92"/>
      <c r="DZ171" s="92"/>
      <c r="EA171" s="92"/>
      <c r="EB171" s="92"/>
      <c r="EC171" s="92"/>
      <c r="ED171" s="92"/>
      <c r="EE171" s="92"/>
      <c r="EF171" s="92"/>
      <c r="EG171" s="92"/>
      <c r="EH171" s="92"/>
      <c r="EI171" s="92"/>
      <c r="EJ171" s="92"/>
      <c r="EK171" s="92"/>
      <c r="EL171" s="92"/>
      <c r="EM171" s="92"/>
      <c r="EN171" s="92"/>
      <c r="EO171" s="92"/>
      <c r="EP171" s="95">
        <v>1</v>
      </c>
      <c r="EQ171" s="92"/>
      <c r="ER171" s="92"/>
      <c r="ES171" s="92"/>
      <c r="ET171" s="92"/>
      <c r="EU171" s="92"/>
      <c r="EV171" s="92"/>
      <c r="EW171" s="92"/>
      <c r="EX171" s="92"/>
      <c r="EY171" s="92"/>
      <c r="EZ171" s="92"/>
      <c r="FA171" s="92"/>
      <c r="FB171" s="95">
        <v>2</v>
      </c>
      <c r="FC171" s="92"/>
      <c r="FD171" s="95">
        <v>3</v>
      </c>
      <c r="FE171" s="95">
        <v>3999</v>
      </c>
      <c r="FF171" s="92"/>
      <c r="FG171" s="95">
        <v>4182</v>
      </c>
      <c r="FH171" s="92"/>
      <c r="FI171" s="92"/>
      <c r="FJ171" s="92"/>
      <c r="FK171" s="92"/>
      <c r="FL171" s="92"/>
      <c r="FM171" s="92"/>
      <c r="FN171" s="95">
        <v>108</v>
      </c>
      <c r="FO171" s="95">
        <v>3</v>
      </c>
      <c r="FP171" s="92"/>
      <c r="FQ171" s="92"/>
      <c r="FR171" s="95">
        <v>196752</v>
      </c>
      <c r="FS171" s="92"/>
      <c r="FT171" s="95">
        <v>7</v>
      </c>
      <c r="FU171" s="95">
        <v>46</v>
      </c>
      <c r="FV171" s="92"/>
      <c r="FW171" s="92"/>
      <c r="FX171" s="92"/>
      <c r="FY171" s="92"/>
      <c r="FZ171" s="92"/>
      <c r="GA171" s="92"/>
      <c r="GB171" s="92"/>
      <c r="GC171" s="92"/>
      <c r="GD171" s="92"/>
      <c r="GE171" s="92"/>
      <c r="GF171" s="92"/>
      <c r="GG171" s="92"/>
      <c r="GH171" s="92"/>
      <c r="GI171" s="92"/>
      <c r="GJ171" s="92"/>
      <c r="GK171" s="92"/>
      <c r="GL171" s="92"/>
      <c r="GM171" s="92"/>
      <c r="GN171" s="92"/>
      <c r="GO171" s="92"/>
      <c r="GP171" s="92"/>
      <c r="GQ171" s="92"/>
      <c r="GR171" s="92"/>
      <c r="GS171" s="92"/>
      <c r="GT171" s="92"/>
      <c r="GU171" s="92"/>
      <c r="GV171" s="92"/>
      <c r="GW171" s="92"/>
      <c r="GX171" s="92"/>
      <c r="GY171" s="92"/>
      <c r="GZ171" s="92"/>
      <c r="HA171" s="92"/>
      <c r="HB171" s="92"/>
      <c r="HC171" s="92"/>
      <c r="HD171" s="92"/>
      <c r="HE171" s="92"/>
      <c r="HF171" s="95">
        <v>4</v>
      </c>
      <c r="HG171" s="92"/>
      <c r="HH171" s="92"/>
      <c r="HI171" s="92"/>
      <c r="HJ171" s="92"/>
      <c r="HK171" s="92"/>
      <c r="HL171" s="92"/>
    </row>
    <row r="172" spans="1:220" x14ac:dyDescent="0.2">
      <c r="A172" s="61" t="s">
        <v>88</v>
      </c>
      <c r="B172" s="61" t="s">
        <v>87</v>
      </c>
      <c r="C172" s="91">
        <f>('Cross-border flows'!K170-'Cross-border flows'!$Q170)/'Cross-border flows'!$I170</f>
        <v>0.94503368161399004</v>
      </c>
      <c r="D172" s="91">
        <f>('Cross-border flows'!L170-'Cross-border flows'!$Q170)/'Cross-border flows'!$I170</f>
        <v>0.94996097384886891</v>
      </c>
      <c r="E172" s="91">
        <f>('Cross-border flows'!M170-'Cross-border flows'!$Q170)/'Cross-border flows'!$I170</f>
        <v>0.95496238769452912</v>
      </c>
      <c r="F172" s="91">
        <f>('Cross-border flows'!N170-'Cross-border flows'!$Q170)/'Cross-border flows'!$I170</f>
        <v>0.95976409834750531</v>
      </c>
      <c r="G172" s="91">
        <f>('Cross-border flows'!O170-'Cross-border flows'!$Q170)/'Cross-border flows'!$I170</f>
        <v>0.96476890141184024</v>
      </c>
      <c r="H172" s="91">
        <f>('Cross-border flows'!P170-'Cross-border flows'!$Q170)/'Cross-border flows'!$I170</f>
        <v>0.96996257821273868</v>
      </c>
      <c r="J172" s="94" t="s">
        <v>88</v>
      </c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  <c r="CL172" s="92"/>
      <c r="CM172" s="92"/>
      <c r="CN172" s="92"/>
      <c r="CO172" s="92"/>
      <c r="CP172" s="92"/>
      <c r="CQ172" s="92"/>
      <c r="CR172" s="92"/>
      <c r="CS172" s="92"/>
      <c r="CT172" s="92"/>
      <c r="CU172" s="92"/>
      <c r="CV172" s="92"/>
      <c r="CW172" s="92"/>
      <c r="CX172" s="92"/>
      <c r="CY172" s="92"/>
      <c r="CZ172" s="92"/>
      <c r="DA172" s="92"/>
      <c r="DB172" s="92"/>
      <c r="DC172" s="92"/>
      <c r="DD172" s="92"/>
      <c r="DE172" s="92"/>
      <c r="DF172" s="92"/>
      <c r="DG172" s="92"/>
      <c r="DH172" s="92"/>
      <c r="DI172" s="92"/>
      <c r="DJ172" s="92"/>
      <c r="DK172" s="92"/>
      <c r="DL172" s="92"/>
      <c r="DM172" s="92"/>
      <c r="DN172" s="92"/>
      <c r="DO172" s="92"/>
      <c r="DP172" s="92"/>
      <c r="DQ172" s="92"/>
      <c r="DR172" s="92"/>
      <c r="DS172" s="92"/>
      <c r="DT172" s="92"/>
      <c r="DU172" s="92"/>
      <c r="DV172" s="92"/>
      <c r="DW172" s="92"/>
      <c r="DX172" s="92"/>
      <c r="DY172" s="92"/>
      <c r="DZ172" s="92"/>
      <c r="EA172" s="92"/>
      <c r="EB172" s="92"/>
      <c r="EC172" s="92"/>
      <c r="ED172" s="92"/>
      <c r="EE172" s="92"/>
      <c r="EF172" s="92"/>
      <c r="EG172" s="92"/>
      <c r="EH172" s="92"/>
      <c r="EI172" s="95">
        <v>6</v>
      </c>
      <c r="EJ172" s="92"/>
      <c r="EK172" s="95">
        <v>1</v>
      </c>
      <c r="EL172" s="92"/>
      <c r="EM172" s="92"/>
      <c r="EN172" s="92"/>
      <c r="EO172" s="92"/>
      <c r="EP172" s="92"/>
      <c r="EQ172" s="95">
        <v>2</v>
      </c>
      <c r="ER172" s="92"/>
      <c r="ES172" s="92"/>
      <c r="ET172" s="92"/>
      <c r="EU172" s="92"/>
      <c r="EV172" s="92"/>
      <c r="EW172" s="92"/>
      <c r="EX172" s="92"/>
      <c r="EY172" s="92"/>
      <c r="EZ172" s="92"/>
      <c r="FA172" s="92"/>
      <c r="FB172" s="95">
        <v>1</v>
      </c>
      <c r="FC172" s="95">
        <v>1</v>
      </c>
      <c r="FD172" s="92"/>
      <c r="FE172" s="92"/>
      <c r="FF172" s="92"/>
      <c r="FG172" s="92"/>
      <c r="FH172" s="92"/>
      <c r="FI172" s="92"/>
      <c r="FJ172" s="92"/>
      <c r="FK172" s="92"/>
      <c r="FL172" s="92"/>
      <c r="FM172" s="95">
        <v>239</v>
      </c>
      <c r="FN172" s="92"/>
      <c r="FO172" s="92"/>
      <c r="FP172" s="92"/>
      <c r="FQ172" s="95">
        <v>186</v>
      </c>
      <c r="FR172" s="92"/>
      <c r="FS172" s="95">
        <v>92755</v>
      </c>
      <c r="FT172" s="92"/>
      <c r="FU172" s="92"/>
      <c r="FV172" s="95">
        <v>1450</v>
      </c>
      <c r="FW172" s="92"/>
      <c r="FX172" s="95">
        <v>2</v>
      </c>
      <c r="FY172" s="92"/>
      <c r="FZ172" s="92"/>
      <c r="GA172" s="92"/>
      <c r="GB172" s="92"/>
      <c r="GC172" s="92"/>
      <c r="GD172" s="92"/>
      <c r="GE172" s="95">
        <v>1</v>
      </c>
      <c r="GF172" s="95">
        <v>3</v>
      </c>
      <c r="GG172" s="95">
        <v>2</v>
      </c>
      <c r="GH172" s="92"/>
      <c r="GI172" s="92"/>
      <c r="GJ172" s="92"/>
      <c r="GK172" s="95">
        <v>30</v>
      </c>
      <c r="GL172" s="92"/>
      <c r="GM172" s="92"/>
      <c r="GN172" s="92"/>
      <c r="GO172" s="92"/>
      <c r="GP172" s="92"/>
      <c r="GQ172" s="92"/>
      <c r="GR172" s="92"/>
      <c r="GS172" s="92"/>
      <c r="GT172" s="92"/>
      <c r="GU172" s="92"/>
      <c r="GV172" s="92"/>
      <c r="GW172" s="92"/>
      <c r="GX172" s="92"/>
      <c r="GY172" s="92"/>
      <c r="GZ172" s="92"/>
      <c r="HA172" s="92"/>
      <c r="HB172" s="92"/>
      <c r="HC172" s="92"/>
      <c r="HD172" s="92"/>
      <c r="HE172" s="95">
        <v>2</v>
      </c>
      <c r="HF172" s="92"/>
      <c r="HG172" s="92"/>
      <c r="HH172" s="95">
        <v>5047</v>
      </c>
      <c r="HI172" s="92"/>
      <c r="HJ172" s="92"/>
      <c r="HK172" s="92"/>
      <c r="HL172" s="92"/>
    </row>
    <row r="173" spans="1:220" x14ac:dyDescent="0.2">
      <c r="A173" s="61" t="s">
        <v>86</v>
      </c>
      <c r="B173" s="61" t="s">
        <v>85</v>
      </c>
      <c r="C173" s="91">
        <f>('Cross-border flows'!K171-'Cross-border flows'!$Q171)/'Cross-border flows'!$I171</f>
        <v>0.98584643828741969</v>
      </c>
      <c r="D173" s="91">
        <f>('Cross-border flows'!L171-'Cross-border flows'!$Q171)/'Cross-border flows'!$I171</f>
        <v>0.99738387786904736</v>
      </c>
      <c r="E173" s="91">
        <f>('Cross-border flows'!M171-'Cross-border flows'!$Q171)/'Cross-border flows'!$I171</f>
        <v>1.0087563367757499</v>
      </c>
      <c r="F173" s="91">
        <f>('Cross-border flows'!N171-'Cross-border flows'!$Q171)/'Cross-border flows'!$I171</f>
        <v>1.0199840116918906</v>
      </c>
      <c r="G173" s="91">
        <f>('Cross-border flows'!O171-'Cross-border flows'!$Q171)/'Cross-border flows'!$I171</f>
        <v>1.0314664078251146</v>
      </c>
      <c r="H173" s="91">
        <f>('Cross-border flows'!P171-'Cross-border flows'!$Q171)/'Cross-border flows'!$I171</f>
        <v>1.0427864645237404</v>
      </c>
      <c r="J173" s="94" t="s">
        <v>86</v>
      </c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  <c r="DC173" s="92"/>
      <c r="DD173" s="92"/>
      <c r="DE173" s="92"/>
      <c r="DF173" s="92"/>
      <c r="DG173" s="92"/>
      <c r="DH173" s="92"/>
      <c r="DI173" s="92"/>
      <c r="DJ173" s="92"/>
      <c r="DK173" s="92"/>
      <c r="DL173" s="92"/>
      <c r="DM173" s="92"/>
      <c r="DN173" s="92"/>
      <c r="DO173" s="92"/>
      <c r="DP173" s="92"/>
      <c r="DQ173" s="92"/>
      <c r="DR173" s="92"/>
      <c r="DS173" s="92"/>
      <c r="DT173" s="92"/>
      <c r="DU173" s="92"/>
      <c r="DV173" s="92"/>
      <c r="DW173" s="92"/>
      <c r="DX173" s="92"/>
      <c r="DY173" s="92"/>
      <c r="DZ173" s="92"/>
      <c r="EA173" s="92"/>
      <c r="EB173" s="92"/>
      <c r="EC173" s="92"/>
      <c r="ED173" s="92"/>
      <c r="EE173" s="92"/>
      <c r="EF173" s="95">
        <v>2</v>
      </c>
      <c r="EG173" s="92"/>
      <c r="EH173" s="92"/>
      <c r="EI173" s="92"/>
      <c r="EJ173" s="95">
        <v>2</v>
      </c>
      <c r="EK173" s="92"/>
      <c r="EL173" s="92"/>
      <c r="EM173" s="92"/>
      <c r="EN173" s="92"/>
      <c r="EO173" s="92"/>
      <c r="EP173" s="92"/>
      <c r="EQ173" s="92"/>
      <c r="ER173" s="92"/>
      <c r="ES173" s="92"/>
      <c r="ET173" s="92"/>
      <c r="EU173" s="92"/>
      <c r="EV173" s="92"/>
      <c r="EW173" s="92"/>
      <c r="EX173" s="95">
        <v>1</v>
      </c>
      <c r="EY173" s="92"/>
      <c r="EZ173" s="92"/>
      <c r="FA173" s="92"/>
      <c r="FB173" s="95">
        <v>1</v>
      </c>
      <c r="FC173" s="92"/>
      <c r="FD173" s="92"/>
      <c r="FE173" s="95">
        <v>9</v>
      </c>
      <c r="FF173" s="92"/>
      <c r="FG173" s="95">
        <v>1219</v>
      </c>
      <c r="FH173" s="92"/>
      <c r="FI173" s="92"/>
      <c r="FJ173" s="92"/>
      <c r="FK173" s="95">
        <v>10</v>
      </c>
      <c r="FL173" s="92"/>
      <c r="FM173" s="92"/>
      <c r="FN173" s="92"/>
      <c r="FO173" s="95">
        <v>4902</v>
      </c>
      <c r="FP173" s="92"/>
      <c r="FQ173" s="92"/>
      <c r="FR173" s="95">
        <v>7</v>
      </c>
      <c r="FS173" s="92"/>
      <c r="FT173" s="95">
        <v>107336</v>
      </c>
      <c r="FU173" s="95">
        <v>1</v>
      </c>
      <c r="FV173" s="92"/>
      <c r="FW173" s="92"/>
      <c r="FX173" s="92"/>
      <c r="FY173" s="92"/>
      <c r="FZ173" s="92"/>
      <c r="GA173" s="92"/>
      <c r="GB173" s="92"/>
      <c r="GC173" s="92"/>
      <c r="GD173" s="92"/>
      <c r="GE173" s="92"/>
      <c r="GF173" s="92"/>
      <c r="GG173" s="92"/>
      <c r="GH173" s="92"/>
      <c r="GI173" s="92"/>
      <c r="GJ173" s="92"/>
      <c r="GK173" s="92"/>
      <c r="GL173" s="92"/>
      <c r="GM173" s="92"/>
      <c r="GN173" s="92"/>
      <c r="GO173" s="92"/>
      <c r="GP173" s="92"/>
      <c r="GQ173" s="92"/>
      <c r="GR173" s="92"/>
      <c r="GS173" s="92"/>
      <c r="GT173" s="92"/>
      <c r="GU173" s="92"/>
      <c r="GV173" s="92"/>
      <c r="GW173" s="92"/>
      <c r="GX173" s="92"/>
      <c r="GY173" s="92"/>
      <c r="GZ173" s="92"/>
      <c r="HA173" s="92"/>
      <c r="HB173" s="92"/>
      <c r="HC173" s="92"/>
      <c r="HD173" s="92"/>
      <c r="HE173" s="92"/>
      <c r="HF173" s="95">
        <v>93</v>
      </c>
      <c r="HG173" s="92"/>
      <c r="HH173" s="92"/>
      <c r="HI173" s="92"/>
      <c r="HJ173" s="92"/>
      <c r="HK173" s="92"/>
      <c r="HL173" s="92"/>
    </row>
    <row r="174" spans="1:220" x14ac:dyDescent="0.2">
      <c r="A174" s="61" t="s">
        <v>84</v>
      </c>
      <c r="B174" s="61" t="s">
        <v>83</v>
      </c>
      <c r="C174" s="91">
        <f>('Cross-border flows'!K172-'Cross-border flows'!$Q172)/'Cross-border flows'!$I172</f>
        <v>0.96515459746543297</v>
      </c>
      <c r="D174" s="91">
        <f>('Cross-border flows'!L172-'Cross-border flows'!$Q172)/'Cross-border flows'!$I172</f>
        <v>0.97338091497452228</v>
      </c>
      <c r="E174" s="91">
        <f>('Cross-border flows'!M172-'Cross-border flows'!$Q172)/'Cross-border flows'!$I172</f>
        <v>0.98165615115640492</v>
      </c>
      <c r="F174" s="91">
        <f>('Cross-border flows'!N172-'Cross-border flows'!$Q172)/'Cross-border flows'!$I172</f>
        <v>0.99018566433323374</v>
      </c>
      <c r="G174" s="91">
        <f>('Cross-border flows'!O172-'Cross-border flows'!$Q172)/'Cross-border flows'!$I172</f>
        <v>0.99884194061911291</v>
      </c>
      <c r="H174" s="91">
        <f>('Cross-border flows'!P172-'Cross-border flows'!$Q172)/'Cross-border flows'!$I172</f>
        <v>1.0076957268284545</v>
      </c>
      <c r="J174" s="94" t="s">
        <v>84</v>
      </c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  <c r="DC174" s="92"/>
      <c r="DD174" s="92"/>
      <c r="DE174" s="92"/>
      <c r="DF174" s="92"/>
      <c r="DG174" s="92"/>
      <c r="DH174" s="92"/>
      <c r="DI174" s="92"/>
      <c r="DJ174" s="92"/>
      <c r="DK174" s="92"/>
      <c r="DL174" s="92"/>
      <c r="DM174" s="92"/>
      <c r="DN174" s="92"/>
      <c r="DO174" s="92"/>
      <c r="DP174" s="92"/>
      <c r="DQ174" s="92"/>
      <c r="DR174" s="92"/>
      <c r="DS174" s="92"/>
      <c r="DT174" s="92"/>
      <c r="DU174" s="92"/>
      <c r="DV174" s="92"/>
      <c r="DW174" s="92"/>
      <c r="DX174" s="92"/>
      <c r="DY174" s="92"/>
      <c r="DZ174" s="92"/>
      <c r="EA174" s="92"/>
      <c r="EB174" s="92"/>
      <c r="EC174" s="92"/>
      <c r="ED174" s="92"/>
      <c r="EE174" s="92"/>
      <c r="EF174" s="92"/>
      <c r="EG174" s="92"/>
      <c r="EH174" s="92"/>
      <c r="EI174" s="95">
        <v>1</v>
      </c>
      <c r="EJ174" s="95">
        <v>1</v>
      </c>
      <c r="EK174" s="92"/>
      <c r="EL174" s="92"/>
      <c r="EM174" s="92"/>
      <c r="EN174" s="92"/>
      <c r="EO174" s="92"/>
      <c r="EP174" s="92"/>
      <c r="EQ174" s="92"/>
      <c r="ER174" s="92"/>
      <c r="ES174" s="95">
        <v>1</v>
      </c>
      <c r="ET174" s="92"/>
      <c r="EU174" s="95">
        <v>1</v>
      </c>
      <c r="EV174" s="92"/>
      <c r="EW174" s="95">
        <v>1</v>
      </c>
      <c r="EX174" s="92"/>
      <c r="EY174" s="92"/>
      <c r="EZ174" s="92"/>
      <c r="FA174" s="92"/>
      <c r="FB174" s="92"/>
      <c r="FC174" s="95">
        <v>1</v>
      </c>
      <c r="FD174" s="95">
        <v>1</v>
      </c>
      <c r="FE174" s="95">
        <v>4</v>
      </c>
      <c r="FF174" s="92"/>
      <c r="FG174" s="95">
        <v>438</v>
      </c>
      <c r="FH174" s="92"/>
      <c r="FI174" s="92"/>
      <c r="FJ174" s="92"/>
      <c r="FK174" s="95">
        <v>1</v>
      </c>
      <c r="FL174" s="92"/>
      <c r="FM174" s="92"/>
      <c r="FN174" s="92"/>
      <c r="FO174" s="92"/>
      <c r="FP174" s="92"/>
      <c r="FQ174" s="92"/>
      <c r="FR174" s="95">
        <v>7</v>
      </c>
      <c r="FS174" s="92"/>
      <c r="FT174" s="95">
        <v>4</v>
      </c>
      <c r="FU174" s="95">
        <v>143386</v>
      </c>
      <c r="FV174" s="92"/>
      <c r="FW174" s="92"/>
      <c r="FX174" s="92"/>
      <c r="FY174" s="92"/>
      <c r="FZ174" s="92"/>
      <c r="GA174" s="92"/>
      <c r="GB174" s="92"/>
      <c r="GC174" s="92"/>
      <c r="GD174" s="92"/>
      <c r="GE174" s="92"/>
      <c r="GF174" s="92"/>
      <c r="GG174" s="92"/>
      <c r="GH174" s="92"/>
      <c r="GI174" s="92"/>
      <c r="GJ174" s="92"/>
      <c r="GK174" s="92"/>
      <c r="GL174" s="92"/>
      <c r="GM174" s="92"/>
      <c r="GN174" s="92"/>
      <c r="GO174" s="92"/>
      <c r="GP174" s="92"/>
      <c r="GQ174" s="92"/>
      <c r="GR174" s="92"/>
      <c r="GS174" s="92"/>
      <c r="GT174" s="92"/>
      <c r="GU174" s="92"/>
      <c r="GV174" s="92"/>
      <c r="GW174" s="92"/>
      <c r="GX174" s="92"/>
      <c r="GY174" s="92"/>
      <c r="GZ174" s="92"/>
      <c r="HA174" s="92"/>
      <c r="HB174" s="92"/>
      <c r="HC174" s="92"/>
      <c r="HD174" s="92"/>
      <c r="HE174" s="92"/>
      <c r="HF174" s="95">
        <v>4</v>
      </c>
      <c r="HG174" s="92"/>
      <c r="HH174" s="92"/>
      <c r="HI174" s="92"/>
      <c r="HJ174" s="92"/>
      <c r="HK174" s="92"/>
      <c r="HL174" s="92"/>
    </row>
    <row r="175" spans="1:220" x14ac:dyDescent="0.2">
      <c r="A175" s="61" t="s">
        <v>82</v>
      </c>
      <c r="B175" s="61" t="s">
        <v>81</v>
      </c>
      <c r="C175" s="91">
        <f>('Cross-border flows'!K173-'Cross-border flows'!$Q173)/'Cross-border flows'!$I173</f>
        <v>0.9613895186649537</v>
      </c>
      <c r="D175" s="91">
        <f>('Cross-border flows'!L173-'Cross-border flows'!$Q173)/'Cross-border flows'!$I173</f>
        <v>0.9710047132645746</v>
      </c>
      <c r="E175" s="91">
        <f>('Cross-border flows'!M173-'Cross-border flows'!$Q173)/'Cross-border flows'!$I173</f>
        <v>0.9802522022444794</v>
      </c>
      <c r="F175" s="91">
        <f>('Cross-border flows'!N173-'Cross-border flows'!$Q173)/'Cross-border flows'!$I173</f>
        <v>0.98978554646185724</v>
      </c>
      <c r="G175" s="91">
        <f>('Cross-border flows'!O173-'Cross-border flows'!$Q173)/'Cross-border flows'!$I173</f>
        <v>0.99915928562809209</v>
      </c>
      <c r="H175" s="91">
        <f>('Cross-border flows'!P173-'Cross-border flows'!$Q173)/'Cross-border flows'!$I173</f>
        <v>1.0086540009511709</v>
      </c>
      <c r="J175" s="94" t="s">
        <v>82</v>
      </c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  <c r="CL175" s="92"/>
      <c r="CM175" s="92"/>
      <c r="CN175" s="92"/>
      <c r="CO175" s="92"/>
      <c r="CP175" s="92"/>
      <c r="CQ175" s="92"/>
      <c r="CR175" s="92"/>
      <c r="CS175" s="92"/>
      <c r="CT175" s="92"/>
      <c r="CU175" s="92"/>
      <c r="CV175" s="92"/>
      <c r="CW175" s="92"/>
      <c r="CX175" s="92"/>
      <c r="CY175" s="92"/>
      <c r="CZ175" s="92"/>
      <c r="DA175" s="92"/>
      <c r="DB175" s="92"/>
      <c r="DC175" s="92"/>
      <c r="DD175" s="92"/>
      <c r="DE175" s="92"/>
      <c r="DF175" s="92"/>
      <c r="DG175" s="92"/>
      <c r="DH175" s="92"/>
      <c r="DI175" s="92"/>
      <c r="DJ175" s="92"/>
      <c r="DK175" s="92"/>
      <c r="DL175" s="92"/>
      <c r="DM175" s="92"/>
      <c r="DN175" s="92"/>
      <c r="DO175" s="92"/>
      <c r="DP175" s="92"/>
      <c r="DQ175" s="92"/>
      <c r="DR175" s="92"/>
      <c r="DS175" s="92"/>
      <c r="DT175" s="92"/>
      <c r="DU175" s="92"/>
      <c r="DV175" s="92"/>
      <c r="DW175" s="92"/>
      <c r="DX175" s="92"/>
      <c r="DY175" s="92"/>
      <c r="DZ175" s="92"/>
      <c r="EA175" s="92"/>
      <c r="EB175" s="92"/>
      <c r="EC175" s="92"/>
      <c r="ED175" s="92"/>
      <c r="EE175" s="92"/>
      <c r="EF175" s="92"/>
      <c r="EG175" s="95">
        <v>2</v>
      </c>
      <c r="EH175" s="92"/>
      <c r="EI175" s="95">
        <v>6</v>
      </c>
      <c r="EJ175" s="92"/>
      <c r="EK175" s="92"/>
      <c r="EL175" s="92"/>
      <c r="EM175" s="92"/>
      <c r="EN175" s="92"/>
      <c r="EO175" s="95">
        <v>4</v>
      </c>
      <c r="EP175" s="92"/>
      <c r="EQ175" s="95">
        <v>2</v>
      </c>
      <c r="ER175" s="92"/>
      <c r="ES175" s="92"/>
      <c r="ET175" s="92"/>
      <c r="EU175" s="92"/>
      <c r="EV175" s="92"/>
      <c r="EW175" s="92"/>
      <c r="EX175" s="92"/>
      <c r="EY175" s="92"/>
      <c r="EZ175" s="92"/>
      <c r="FA175" s="92"/>
      <c r="FB175" s="92"/>
      <c r="FC175" s="95">
        <v>1</v>
      </c>
      <c r="FD175" s="95">
        <v>3</v>
      </c>
      <c r="FE175" s="92"/>
      <c r="FF175" s="92"/>
      <c r="FG175" s="92"/>
      <c r="FH175" s="92"/>
      <c r="FI175" s="92"/>
      <c r="FJ175" s="92"/>
      <c r="FK175" s="92"/>
      <c r="FL175" s="92"/>
      <c r="FM175" s="95">
        <v>4</v>
      </c>
      <c r="FN175" s="92"/>
      <c r="FO175" s="92"/>
      <c r="FP175" s="92"/>
      <c r="FQ175" s="95">
        <v>53</v>
      </c>
      <c r="FR175" s="92"/>
      <c r="FS175" s="95">
        <v>239</v>
      </c>
      <c r="FT175" s="92"/>
      <c r="FU175" s="92"/>
      <c r="FV175" s="95">
        <v>131711</v>
      </c>
      <c r="FW175" s="95">
        <v>6</v>
      </c>
      <c r="FX175" s="95">
        <v>1</v>
      </c>
      <c r="FY175" s="92"/>
      <c r="FZ175" s="92"/>
      <c r="GA175" s="95">
        <v>2</v>
      </c>
      <c r="GB175" s="92"/>
      <c r="GC175" s="95">
        <v>7</v>
      </c>
      <c r="GD175" s="92"/>
      <c r="GE175" s="95">
        <v>31</v>
      </c>
      <c r="GF175" s="92"/>
      <c r="GG175" s="95">
        <v>30</v>
      </c>
      <c r="GH175" s="92"/>
      <c r="GI175" s="92"/>
      <c r="GJ175" s="92"/>
      <c r="GK175" s="95">
        <v>5252</v>
      </c>
      <c r="GL175" s="95">
        <v>2228</v>
      </c>
      <c r="GM175" s="92"/>
      <c r="GN175" s="92"/>
      <c r="GO175" s="92"/>
      <c r="GP175" s="92"/>
      <c r="GQ175" s="92"/>
      <c r="GR175" s="92"/>
      <c r="GS175" s="92"/>
      <c r="GT175" s="92"/>
      <c r="GU175" s="92"/>
      <c r="GV175" s="92"/>
      <c r="GW175" s="92"/>
      <c r="GX175" s="92"/>
      <c r="GY175" s="92"/>
      <c r="GZ175" s="92"/>
      <c r="HA175" s="92"/>
      <c r="HB175" s="92"/>
      <c r="HC175" s="92"/>
      <c r="HD175" s="92"/>
      <c r="HE175" s="92"/>
      <c r="HF175" s="92"/>
      <c r="HG175" s="92"/>
      <c r="HH175" s="95">
        <v>1297</v>
      </c>
      <c r="HI175" s="92"/>
      <c r="HJ175" s="92"/>
      <c r="HK175" s="92"/>
      <c r="HL175" s="92"/>
    </row>
    <row r="176" spans="1:220" x14ac:dyDescent="0.2">
      <c r="A176" s="61" t="s">
        <v>80</v>
      </c>
      <c r="B176" s="61" t="s">
        <v>79</v>
      </c>
      <c r="C176" s="91">
        <f>('Cross-border flows'!K174-'Cross-border flows'!$Q174)/'Cross-border flows'!$I174</f>
        <v>0.95868699197872898</v>
      </c>
      <c r="D176" s="91">
        <f>('Cross-border flows'!L174-'Cross-border flows'!$Q174)/'Cross-border flows'!$I174</f>
        <v>0.96423833614390109</v>
      </c>
      <c r="E176" s="91">
        <f>('Cross-border flows'!M174-'Cross-border flows'!$Q174)/'Cross-border flows'!$I174</f>
        <v>0.96996211235727825</v>
      </c>
      <c r="F176" s="91">
        <f>('Cross-border flows'!N174-'Cross-border flows'!$Q174)/'Cross-border flows'!$I174</f>
        <v>0.97582139659936173</v>
      </c>
      <c r="G176" s="91">
        <f>('Cross-border flows'!O174-'Cross-border flows'!$Q174)/'Cross-border flows'!$I174</f>
        <v>0.98166373713310207</v>
      </c>
      <c r="H176" s="91">
        <f>('Cross-border flows'!P174-'Cross-border flows'!$Q174)/'Cross-border flows'!$I174</f>
        <v>0.98769773459318155</v>
      </c>
      <c r="J176" s="94" t="s">
        <v>80</v>
      </c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5">
        <v>1</v>
      </c>
      <c r="CD176" s="92"/>
      <c r="CE176" s="92"/>
      <c r="CF176" s="92"/>
      <c r="CG176" s="92"/>
      <c r="CH176" s="92"/>
      <c r="CI176" s="92"/>
      <c r="CJ176" s="92"/>
      <c r="CK176" s="92"/>
      <c r="CL176" s="92"/>
      <c r="CM176" s="92"/>
      <c r="CN176" s="92"/>
      <c r="CO176" s="92"/>
      <c r="CP176" s="92"/>
      <c r="CQ176" s="92"/>
      <c r="CR176" s="92"/>
      <c r="CS176" s="95">
        <v>1</v>
      </c>
      <c r="CT176" s="92"/>
      <c r="CU176" s="92"/>
      <c r="CV176" s="92"/>
      <c r="CW176" s="92"/>
      <c r="CX176" s="92"/>
      <c r="CY176" s="92"/>
      <c r="CZ176" s="92"/>
      <c r="DA176" s="92"/>
      <c r="DB176" s="92"/>
      <c r="DC176" s="92"/>
      <c r="DD176" s="92"/>
      <c r="DE176" s="92"/>
      <c r="DF176" s="92"/>
      <c r="DG176" s="92"/>
      <c r="DH176" s="92"/>
      <c r="DI176" s="95">
        <v>2</v>
      </c>
      <c r="DJ176" s="92"/>
      <c r="DK176" s="92"/>
      <c r="DL176" s="92"/>
      <c r="DM176" s="92"/>
      <c r="DN176" s="95">
        <v>1623</v>
      </c>
      <c r="DO176" s="92"/>
      <c r="DP176" s="92"/>
      <c r="DQ176" s="92"/>
      <c r="DR176" s="92"/>
      <c r="DS176" s="92"/>
      <c r="DT176" s="92"/>
      <c r="DU176" s="92"/>
      <c r="DV176" s="92"/>
      <c r="DW176" s="92"/>
      <c r="DX176" s="92"/>
      <c r="DY176" s="92"/>
      <c r="DZ176" s="95">
        <v>1</v>
      </c>
      <c r="EA176" s="92"/>
      <c r="EB176" s="95">
        <v>2</v>
      </c>
      <c r="EC176" s="92"/>
      <c r="ED176" s="92"/>
      <c r="EE176" s="92"/>
      <c r="EF176" s="92"/>
      <c r="EG176" s="95">
        <v>50</v>
      </c>
      <c r="EH176" s="92"/>
      <c r="EI176" s="95">
        <v>26</v>
      </c>
      <c r="EJ176" s="95">
        <v>1</v>
      </c>
      <c r="EK176" s="95">
        <v>7</v>
      </c>
      <c r="EL176" s="92"/>
      <c r="EM176" s="95">
        <v>14</v>
      </c>
      <c r="EN176" s="92"/>
      <c r="EO176" s="95">
        <v>2474</v>
      </c>
      <c r="EP176" s="92"/>
      <c r="EQ176" s="92"/>
      <c r="ER176" s="95">
        <v>1</v>
      </c>
      <c r="ES176" s="92"/>
      <c r="ET176" s="92"/>
      <c r="EU176" s="92"/>
      <c r="EV176" s="95">
        <v>3</v>
      </c>
      <c r="EW176" s="92"/>
      <c r="EX176" s="95">
        <v>1</v>
      </c>
      <c r="EY176" s="92"/>
      <c r="EZ176" s="92"/>
      <c r="FA176" s="92"/>
      <c r="FB176" s="95">
        <v>1</v>
      </c>
      <c r="FC176" s="95">
        <v>7</v>
      </c>
      <c r="FD176" s="95">
        <v>9</v>
      </c>
      <c r="FE176" s="92"/>
      <c r="FF176" s="92"/>
      <c r="FG176" s="92"/>
      <c r="FH176" s="92"/>
      <c r="FI176" s="92"/>
      <c r="FJ176" s="92"/>
      <c r="FK176" s="92"/>
      <c r="FL176" s="92"/>
      <c r="FM176" s="92"/>
      <c r="FN176" s="92"/>
      <c r="FO176" s="92"/>
      <c r="FP176" s="92"/>
      <c r="FQ176" s="95">
        <v>1</v>
      </c>
      <c r="FR176" s="92"/>
      <c r="FS176" s="92"/>
      <c r="FT176" s="92"/>
      <c r="FU176" s="92"/>
      <c r="FV176" s="95">
        <v>1</v>
      </c>
      <c r="FW176" s="95">
        <v>323325</v>
      </c>
      <c r="FX176" s="92"/>
      <c r="FY176" s="92"/>
      <c r="FZ176" s="92"/>
      <c r="GA176" s="92"/>
      <c r="GB176" s="92"/>
      <c r="GC176" s="95">
        <v>919</v>
      </c>
      <c r="GD176" s="92"/>
      <c r="GE176" s="95">
        <v>4318</v>
      </c>
      <c r="GF176" s="92"/>
      <c r="GG176" s="95">
        <v>4</v>
      </c>
      <c r="GH176" s="92"/>
      <c r="GI176" s="95">
        <v>1509</v>
      </c>
      <c r="GJ176" s="92"/>
      <c r="GK176" s="95">
        <v>1916</v>
      </c>
      <c r="GL176" s="95">
        <v>12</v>
      </c>
      <c r="GM176" s="92"/>
      <c r="GN176" s="92"/>
      <c r="GO176" s="92"/>
      <c r="GP176" s="92"/>
      <c r="GQ176" s="92"/>
      <c r="GR176" s="92"/>
      <c r="GS176" s="92"/>
      <c r="GT176" s="92"/>
      <c r="GU176" s="92"/>
      <c r="GV176" s="92"/>
      <c r="GW176" s="95">
        <v>1</v>
      </c>
      <c r="GX176" s="92"/>
      <c r="GY176" s="92"/>
      <c r="GZ176" s="92"/>
      <c r="HA176" s="92"/>
      <c r="HB176" s="92"/>
      <c r="HC176" s="92"/>
      <c r="HD176" s="92"/>
      <c r="HE176" s="95">
        <v>1</v>
      </c>
      <c r="HF176" s="92"/>
      <c r="HG176" s="92"/>
      <c r="HH176" s="92"/>
      <c r="HI176" s="92"/>
      <c r="HJ176" s="92"/>
      <c r="HK176" s="92"/>
      <c r="HL176" s="92"/>
    </row>
    <row r="177" spans="1:220" x14ac:dyDescent="0.2">
      <c r="A177" s="61" t="s">
        <v>78</v>
      </c>
      <c r="B177" s="61" t="s">
        <v>77</v>
      </c>
      <c r="C177" s="91">
        <f>('Cross-border flows'!K175-'Cross-border flows'!$Q175)/'Cross-border flows'!$I175</f>
        <v>0.9592945196552084</v>
      </c>
      <c r="D177" s="91">
        <f>('Cross-border flows'!L175-'Cross-border flows'!$Q175)/'Cross-border flows'!$I175</f>
        <v>0.96899573355114521</v>
      </c>
      <c r="E177" s="91">
        <f>('Cross-border flows'!M175-'Cross-border flows'!$Q175)/'Cross-border flows'!$I175</f>
        <v>0.97871492996420006</v>
      </c>
      <c r="F177" s="91">
        <f>('Cross-border flows'!N175-'Cross-border flows'!$Q175)/'Cross-border flows'!$I175</f>
        <v>0.98823249973932081</v>
      </c>
      <c r="G177" s="91">
        <f>('Cross-border flows'!O175-'Cross-border flows'!$Q175)/'Cross-border flows'!$I175</f>
        <v>0.99758585902471242</v>
      </c>
      <c r="H177" s="91">
        <f>('Cross-border flows'!P175-'Cross-border flows'!$Q175)/'Cross-border flows'!$I175</f>
        <v>1.0069587214556324</v>
      </c>
      <c r="J177" s="94" t="s">
        <v>78</v>
      </c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2"/>
      <c r="CH177" s="92"/>
      <c r="CI177" s="92"/>
      <c r="CJ177" s="92"/>
      <c r="CK177" s="92"/>
      <c r="CL177" s="92"/>
      <c r="CM177" s="92"/>
      <c r="CN177" s="92"/>
      <c r="CO177" s="92"/>
      <c r="CP177" s="92"/>
      <c r="CQ177" s="92"/>
      <c r="CR177" s="92"/>
      <c r="CS177" s="92"/>
      <c r="CT177" s="92"/>
      <c r="CU177" s="92"/>
      <c r="CV177" s="92"/>
      <c r="CW177" s="92"/>
      <c r="CX177" s="92"/>
      <c r="CY177" s="92"/>
      <c r="CZ177" s="92"/>
      <c r="DA177" s="92"/>
      <c r="DB177" s="92"/>
      <c r="DC177" s="92"/>
      <c r="DD177" s="92"/>
      <c r="DE177" s="92"/>
      <c r="DF177" s="92"/>
      <c r="DG177" s="92"/>
      <c r="DH177" s="92"/>
      <c r="DI177" s="92"/>
      <c r="DJ177" s="92"/>
      <c r="DK177" s="92"/>
      <c r="DL177" s="92"/>
      <c r="DM177" s="92"/>
      <c r="DN177" s="92"/>
      <c r="DO177" s="92"/>
      <c r="DP177" s="92"/>
      <c r="DQ177" s="92"/>
      <c r="DR177" s="92"/>
      <c r="DS177" s="92"/>
      <c r="DT177" s="92"/>
      <c r="DU177" s="92"/>
      <c r="DV177" s="92"/>
      <c r="DW177" s="92"/>
      <c r="DX177" s="92"/>
      <c r="DY177" s="92"/>
      <c r="DZ177" s="92"/>
      <c r="EA177" s="92"/>
      <c r="EB177" s="92"/>
      <c r="EC177" s="92"/>
      <c r="ED177" s="92"/>
      <c r="EE177" s="92"/>
      <c r="EF177" s="92"/>
      <c r="EG177" s="92"/>
      <c r="EH177" s="92"/>
      <c r="EI177" s="92"/>
      <c r="EJ177" s="92"/>
      <c r="EK177" s="95">
        <v>1</v>
      </c>
      <c r="EL177" s="95">
        <v>1</v>
      </c>
      <c r="EM177" s="92"/>
      <c r="EN177" s="92"/>
      <c r="EO177" s="92"/>
      <c r="EP177" s="92"/>
      <c r="EQ177" s="95">
        <v>1</v>
      </c>
      <c r="ER177" s="92"/>
      <c r="ES177" s="92"/>
      <c r="ET177" s="92"/>
      <c r="EU177" s="92"/>
      <c r="EV177" s="92"/>
      <c r="EW177" s="92"/>
      <c r="EX177" s="92"/>
      <c r="EY177" s="92"/>
      <c r="EZ177" s="92"/>
      <c r="FA177" s="92"/>
      <c r="FB177" s="92"/>
      <c r="FC177" s="95">
        <v>1</v>
      </c>
      <c r="FD177" s="95">
        <v>1</v>
      </c>
      <c r="FE177" s="92"/>
      <c r="FF177" s="92"/>
      <c r="FG177" s="92"/>
      <c r="FH177" s="92"/>
      <c r="FI177" s="92"/>
      <c r="FJ177" s="92"/>
      <c r="FK177" s="92"/>
      <c r="FL177" s="92"/>
      <c r="FM177" s="95">
        <v>6</v>
      </c>
      <c r="FN177" s="92"/>
      <c r="FO177" s="92"/>
      <c r="FP177" s="92"/>
      <c r="FQ177" s="95">
        <v>1</v>
      </c>
      <c r="FR177" s="92"/>
      <c r="FS177" s="92"/>
      <c r="FT177" s="95">
        <v>5</v>
      </c>
      <c r="FU177" s="92"/>
      <c r="FV177" s="95">
        <v>1</v>
      </c>
      <c r="FW177" s="92"/>
      <c r="FX177" s="95">
        <v>216073</v>
      </c>
      <c r="FY177" s="95">
        <v>1</v>
      </c>
      <c r="FZ177" s="95">
        <v>1</v>
      </c>
      <c r="GA177" s="95">
        <v>6790</v>
      </c>
      <c r="GB177" s="95">
        <v>1037</v>
      </c>
      <c r="GC177" s="95">
        <v>1</v>
      </c>
      <c r="GD177" s="95">
        <v>1</v>
      </c>
      <c r="GE177" s="92"/>
      <c r="GF177" s="95">
        <v>979</v>
      </c>
      <c r="GG177" s="95">
        <v>24</v>
      </c>
      <c r="GH177" s="95">
        <v>1</v>
      </c>
      <c r="GI177" s="92"/>
      <c r="GJ177" s="95">
        <v>3292</v>
      </c>
      <c r="GK177" s="92"/>
      <c r="GL177" s="95">
        <v>387</v>
      </c>
      <c r="GM177" s="92"/>
      <c r="GN177" s="92"/>
      <c r="GO177" s="92"/>
      <c r="GP177" s="95">
        <v>1</v>
      </c>
      <c r="GQ177" s="92"/>
      <c r="GR177" s="92"/>
      <c r="GS177" s="92"/>
      <c r="GT177" s="92"/>
      <c r="GU177" s="92"/>
      <c r="GV177" s="92"/>
      <c r="GW177" s="92"/>
      <c r="GX177" s="92"/>
      <c r="GY177" s="92"/>
      <c r="GZ177" s="92"/>
      <c r="HA177" s="92"/>
      <c r="HB177" s="92"/>
      <c r="HC177" s="92"/>
      <c r="HD177" s="92"/>
      <c r="HE177" s="92"/>
      <c r="HF177" s="92"/>
      <c r="HG177" s="92"/>
      <c r="HH177" s="95">
        <v>1560</v>
      </c>
      <c r="HI177" s="95">
        <v>2</v>
      </c>
      <c r="HJ177" s="92"/>
      <c r="HK177" s="92"/>
      <c r="HL177" s="92"/>
    </row>
    <row r="178" spans="1:220" x14ac:dyDescent="0.2">
      <c r="A178" s="61" t="s">
        <v>76</v>
      </c>
      <c r="B178" s="61" t="s">
        <v>75</v>
      </c>
      <c r="C178" s="91">
        <f>('Cross-border flows'!K176-'Cross-border flows'!$Q176)/'Cross-border flows'!$I176</f>
        <v>0.99073741432046925</v>
      </c>
      <c r="D178" s="91">
        <f>('Cross-border flows'!L176-'Cross-border flows'!$Q176)/'Cross-border flows'!$I176</f>
        <v>0.99625071925379316</v>
      </c>
      <c r="E178" s="91">
        <f>('Cross-border flows'!M176-'Cross-border flows'!$Q176)/'Cross-border flows'!$I176</f>
        <v>1.0018335671959702</v>
      </c>
      <c r="F178" s="91">
        <f>('Cross-border flows'!N176-'Cross-border flows'!$Q176)/'Cross-border flows'!$I176</f>
        <v>1.0074783062961206</v>
      </c>
      <c r="G178" s="91">
        <f>('Cross-border flows'!O176-'Cross-border flows'!$Q176)/'Cross-border flows'!$I176</f>
        <v>1.0131478735324699</v>
      </c>
      <c r="H178" s="91">
        <f>('Cross-border flows'!P176-'Cross-border flows'!$Q176)/'Cross-border flows'!$I176</f>
        <v>1.0188900879256215</v>
      </c>
      <c r="J178" s="94" t="s">
        <v>76</v>
      </c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  <c r="CL178" s="92"/>
      <c r="CM178" s="92"/>
      <c r="CN178" s="92"/>
      <c r="CO178" s="92"/>
      <c r="CP178" s="92"/>
      <c r="CQ178" s="92"/>
      <c r="CR178" s="92"/>
      <c r="CS178" s="92"/>
      <c r="CT178" s="92"/>
      <c r="CU178" s="92"/>
      <c r="CV178" s="92"/>
      <c r="CW178" s="92"/>
      <c r="CX178" s="92"/>
      <c r="CY178" s="92"/>
      <c r="CZ178" s="92"/>
      <c r="DA178" s="92"/>
      <c r="DB178" s="92"/>
      <c r="DC178" s="92"/>
      <c r="DD178" s="92"/>
      <c r="DE178" s="92"/>
      <c r="DF178" s="92"/>
      <c r="DG178" s="92"/>
      <c r="DH178" s="92"/>
      <c r="DI178" s="92"/>
      <c r="DJ178" s="92"/>
      <c r="DK178" s="92"/>
      <c r="DL178" s="92"/>
      <c r="DM178" s="92"/>
      <c r="DN178" s="92"/>
      <c r="DO178" s="92"/>
      <c r="DP178" s="92"/>
      <c r="DQ178" s="92"/>
      <c r="DR178" s="92"/>
      <c r="DS178" s="92"/>
      <c r="DT178" s="92"/>
      <c r="DU178" s="92"/>
      <c r="DV178" s="92"/>
      <c r="DW178" s="92"/>
      <c r="DX178" s="92"/>
      <c r="DY178" s="92"/>
      <c r="DZ178" s="92"/>
      <c r="EA178" s="92"/>
      <c r="EB178" s="92"/>
      <c r="EC178" s="92"/>
      <c r="ED178" s="92"/>
      <c r="EE178" s="92"/>
      <c r="EF178" s="92"/>
      <c r="EG178" s="92"/>
      <c r="EH178" s="92"/>
      <c r="EI178" s="92"/>
      <c r="EJ178" s="92"/>
      <c r="EK178" s="92"/>
      <c r="EL178" s="92"/>
      <c r="EM178" s="92"/>
      <c r="EN178" s="92"/>
      <c r="EO178" s="92"/>
      <c r="EP178" s="92"/>
      <c r="EQ178" s="92"/>
      <c r="ER178" s="92"/>
      <c r="ES178" s="92"/>
      <c r="ET178" s="92"/>
      <c r="EU178" s="92"/>
      <c r="EV178" s="92"/>
      <c r="EW178" s="92"/>
      <c r="EX178" s="92"/>
      <c r="EY178" s="92"/>
      <c r="EZ178" s="92"/>
      <c r="FA178" s="92"/>
      <c r="FB178" s="92"/>
      <c r="FC178" s="92"/>
      <c r="FD178" s="92"/>
      <c r="FE178" s="92"/>
      <c r="FF178" s="92"/>
      <c r="FG178" s="92"/>
      <c r="FH178" s="92"/>
      <c r="FI178" s="92"/>
      <c r="FJ178" s="92"/>
      <c r="FK178" s="92"/>
      <c r="FL178" s="92"/>
      <c r="FM178" s="92"/>
      <c r="FN178" s="92"/>
      <c r="FO178" s="92"/>
      <c r="FP178" s="92"/>
      <c r="FQ178" s="92"/>
      <c r="FR178" s="92"/>
      <c r="FS178" s="92"/>
      <c r="FT178" s="92"/>
      <c r="FU178" s="92"/>
      <c r="FV178" s="92"/>
      <c r="FW178" s="92"/>
      <c r="FX178" s="92"/>
      <c r="FY178" s="95">
        <v>196299</v>
      </c>
      <c r="FZ178" s="92"/>
      <c r="GA178" s="92"/>
      <c r="GB178" s="92"/>
      <c r="GC178" s="92"/>
      <c r="GD178" s="95">
        <v>750</v>
      </c>
      <c r="GE178" s="92"/>
      <c r="GF178" s="95">
        <v>41</v>
      </c>
      <c r="GG178" s="92"/>
      <c r="GH178" s="95">
        <v>212</v>
      </c>
      <c r="GI178" s="92"/>
      <c r="GJ178" s="95">
        <v>819</v>
      </c>
      <c r="GK178" s="92"/>
      <c r="GL178" s="92"/>
      <c r="GM178" s="92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92"/>
      <c r="HH178" s="92"/>
      <c r="HI178" s="92"/>
      <c r="HJ178" s="92"/>
      <c r="HK178" s="92"/>
      <c r="HL178" s="95">
        <v>1</v>
      </c>
    </row>
    <row r="179" spans="1:220" x14ac:dyDescent="0.2">
      <c r="A179" s="61" t="s">
        <v>74</v>
      </c>
      <c r="B179" s="61" t="s">
        <v>73</v>
      </c>
      <c r="C179" s="91">
        <f>('Cross-border flows'!K177-'Cross-border flows'!$Q177)/'Cross-border flows'!$I177</f>
        <v>0.98178393450902823</v>
      </c>
      <c r="D179" s="91">
        <f>('Cross-border flows'!L177-'Cross-border flows'!$Q177)/'Cross-border flows'!$I177</f>
        <v>0.98547736997909574</v>
      </c>
      <c r="E179" s="91">
        <f>('Cross-border flows'!M177-'Cross-border flows'!$Q177)/'Cross-border flows'!$I177</f>
        <v>0.98949070527659699</v>
      </c>
      <c r="F179" s="91">
        <f>('Cross-border flows'!N177-'Cross-border flows'!$Q177)/'Cross-border flows'!$I177</f>
        <v>0.9936755054225066</v>
      </c>
      <c r="G179" s="91">
        <f>('Cross-border flows'!O177-'Cross-border flows'!$Q177)/'Cross-border flows'!$I177</f>
        <v>0.99808111312204484</v>
      </c>
      <c r="H179" s="91">
        <f>('Cross-border flows'!P177-'Cross-border flows'!$Q177)/'Cross-border flows'!$I177</f>
        <v>1.0027047013763204</v>
      </c>
      <c r="J179" s="94" t="s">
        <v>74</v>
      </c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  <c r="CL179" s="92"/>
      <c r="CM179" s="92"/>
      <c r="CN179" s="92"/>
      <c r="CO179" s="92"/>
      <c r="CP179" s="92"/>
      <c r="CQ179" s="92"/>
      <c r="CR179" s="92"/>
      <c r="CS179" s="92"/>
      <c r="CT179" s="92"/>
      <c r="CU179" s="92"/>
      <c r="CV179" s="92"/>
      <c r="CW179" s="92"/>
      <c r="CX179" s="92"/>
      <c r="CY179" s="92"/>
      <c r="CZ179" s="92"/>
      <c r="DA179" s="92"/>
      <c r="DB179" s="92"/>
      <c r="DC179" s="92"/>
      <c r="DD179" s="92"/>
      <c r="DE179" s="95">
        <v>1</v>
      </c>
      <c r="DF179" s="92"/>
      <c r="DG179" s="92"/>
      <c r="DH179" s="92"/>
      <c r="DI179" s="92"/>
      <c r="DJ179" s="92"/>
      <c r="DK179" s="92"/>
      <c r="DL179" s="92"/>
      <c r="DM179" s="92"/>
      <c r="DN179" s="92"/>
      <c r="DO179" s="92"/>
      <c r="DP179" s="92"/>
      <c r="DQ179" s="92"/>
      <c r="DR179" s="92"/>
      <c r="DS179" s="92"/>
      <c r="DT179" s="92"/>
      <c r="DU179" s="92"/>
      <c r="DV179" s="92"/>
      <c r="DW179" s="92"/>
      <c r="DX179" s="92"/>
      <c r="DY179" s="92"/>
      <c r="DZ179" s="92"/>
      <c r="EA179" s="92"/>
      <c r="EB179" s="92"/>
      <c r="EC179" s="92"/>
      <c r="ED179" s="92"/>
      <c r="EE179" s="92"/>
      <c r="EF179" s="92"/>
      <c r="EG179" s="92"/>
      <c r="EH179" s="95">
        <v>1</v>
      </c>
      <c r="EI179" s="92"/>
      <c r="EJ179" s="92"/>
      <c r="EK179" s="92"/>
      <c r="EL179" s="92"/>
      <c r="EM179" s="92"/>
      <c r="EN179" s="92"/>
      <c r="EO179" s="92"/>
      <c r="EP179" s="92"/>
      <c r="EQ179" s="92"/>
      <c r="ER179" s="92"/>
      <c r="ES179" s="92"/>
      <c r="ET179" s="92"/>
      <c r="EU179" s="92"/>
      <c r="EV179" s="92"/>
      <c r="EW179" s="92"/>
      <c r="EX179" s="92"/>
      <c r="EY179" s="92"/>
      <c r="EZ179" s="92"/>
      <c r="FA179" s="92"/>
      <c r="FB179" s="95">
        <v>1</v>
      </c>
      <c r="FC179" s="92"/>
      <c r="FD179" s="92"/>
      <c r="FE179" s="92"/>
      <c r="FF179" s="92"/>
      <c r="FG179" s="92"/>
      <c r="FH179" s="92"/>
      <c r="FI179" s="92"/>
      <c r="FJ179" s="92"/>
      <c r="FK179" s="92"/>
      <c r="FL179" s="92"/>
      <c r="FM179" s="92"/>
      <c r="FN179" s="92"/>
      <c r="FO179" s="92"/>
      <c r="FP179" s="92"/>
      <c r="FQ179" s="92"/>
      <c r="FR179" s="92"/>
      <c r="FS179" s="92"/>
      <c r="FT179" s="92"/>
      <c r="FU179" s="92"/>
      <c r="FV179" s="92"/>
      <c r="FW179" s="92"/>
      <c r="FX179" s="92"/>
      <c r="FY179" s="92"/>
      <c r="FZ179" s="95">
        <v>142537</v>
      </c>
      <c r="GA179" s="92"/>
      <c r="GB179" s="92"/>
      <c r="GC179" s="95">
        <v>2</v>
      </c>
      <c r="GD179" s="95">
        <v>6</v>
      </c>
      <c r="GE179" s="92"/>
      <c r="GF179" s="92"/>
      <c r="GG179" s="92"/>
      <c r="GH179" s="95">
        <v>5</v>
      </c>
      <c r="GI179" s="92"/>
      <c r="GJ179" s="95">
        <v>1</v>
      </c>
      <c r="GK179" s="92"/>
      <c r="GL179" s="92"/>
      <c r="GM179" s="92"/>
      <c r="GN179" s="92"/>
      <c r="GO179" s="92"/>
      <c r="GP179" s="92"/>
      <c r="GQ179" s="92"/>
      <c r="GR179" s="92"/>
      <c r="GS179" s="92"/>
      <c r="GT179" s="92"/>
      <c r="GU179" s="92"/>
      <c r="GV179" s="92"/>
      <c r="GW179" s="92"/>
      <c r="GX179" s="92"/>
      <c r="GY179" s="92"/>
      <c r="GZ179" s="92"/>
      <c r="HA179" s="92"/>
      <c r="HB179" s="92"/>
      <c r="HC179" s="92"/>
      <c r="HD179" s="92"/>
      <c r="HE179" s="92"/>
      <c r="HF179" s="92"/>
      <c r="HG179" s="92"/>
      <c r="HH179" s="92"/>
      <c r="HI179" s="92"/>
      <c r="HJ179" s="92"/>
      <c r="HK179" s="92"/>
      <c r="HL179" s="92"/>
    </row>
    <row r="180" spans="1:220" x14ac:dyDescent="0.2">
      <c r="A180" s="61" t="s">
        <v>72</v>
      </c>
      <c r="B180" s="61" t="s">
        <v>71</v>
      </c>
      <c r="C180" s="91">
        <f>('Cross-border flows'!K178-'Cross-border flows'!$Q178)/'Cross-border flows'!$I178</f>
        <v>0.95168464826564581</v>
      </c>
      <c r="D180" s="91">
        <f>('Cross-border flows'!L178-'Cross-border flows'!$Q178)/'Cross-border flows'!$I178</f>
        <v>0.95749385591518754</v>
      </c>
      <c r="E180" s="91">
        <f>('Cross-border flows'!M178-'Cross-border flows'!$Q178)/'Cross-border flows'!$I178</f>
        <v>0.96349149108951526</v>
      </c>
      <c r="F180" s="91">
        <f>('Cross-border flows'!N178-'Cross-border flows'!$Q178)/'Cross-border flows'!$I178</f>
        <v>0.96925595445256518</v>
      </c>
      <c r="G180" s="91">
        <f>('Cross-border flows'!O178-'Cross-border flows'!$Q178)/'Cross-border flows'!$I178</f>
        <v>0.9752717764748926</v>
      </c>
      <c r="H180" s="91">
        <f>('Cross-border flows'!P178-'Cross-border flows'!$Q178)/'Cross-border flows'!$I178</f>
        <v>0.98147986328630454</v>
      </c>
      <c r="J180" s="94" t="s">
        <v>72</v>
      </c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  <c r="CL180" s="92"/>
      <c r="CM180" s="92"/>
      <c r="CN180" s="92"/>
      <c r="CO180" s="92"/>
      <c r="CP180" s="92"/>
      <c r="CQ180" s="92"/>
      <c r="CR180" s="92"/>
      <c r="CS180" s="92"/>
      <c r="CT180" s="92"/>
      <c r="CU180" s="92"/>
      <c r="CV180" s="92"/>
      <c r="CW180" s="92"/>
      <c r="CX180" s="92"/>
      <c r="CY180" s="92"/>
      <c r="CZ180" s="92"/>
      <c r="DA180" s="92"/>
      <c r="DB180" s="92"/>
      <c r="DC180" s="92"/>
      <c r="DD180" s="92"/>
      <c r="DE180" s="92"/>
      <c r="DF180" s="92"/>
      <c r="DG180" s="92"/>
      <c r="DH180" s="92"/>
      <c r="DI180" s="92"/>
      <c r="DJ180" s="92"/>
      <c r="DK180" s="92"/>
      <c r="DL180" s="92"/>
      <c r="DM180" s="92"/>
      <c r="DN180" s="92"/>
      <c r="DO180" s="92"/>
      <c r="DP180" s="92"/>
      <c r="DQ180" s="92"/>
      <c r="DR180" s="92"/>
      <c r="DS180" s="92"/>
      <c r="DT180" s="92"/>
      <c r="DU180" s="92"/>
      <c r="DV180" s="92"/>
      <c r="DW180" s="92"/>
      <c r="DX180" s="92"/>
      <c r="DY180" s="92"/>
      <c r="DZ180" s="92"/>
      <c r="EA180" s="92"/>
      <c r="EB180" s="92"/>
      <c r="EC180" s="92"/>
      <c r="ED180" s="92"/>
      <c r="EE180" s="92"/>
      <c r="EF180" s="92"/>
      <c r="EG180" s="92"/>
      <c r="EH180" s="92"/>
      <c r="EI180" s="92"/>
      <c r="EJ180" s="92"/>
      <c r="EK180" s="92"/>
      <c r="EL180" s="92"/>
      <c r="EM180" s="92"/>
      <c r="EN180" s="92"/>
      <c r="EO180" s="95">
        <v>5</v>
      </c>
      <c r="EP180" s="92"/>
      <c r="EQ180" s="92"/>
      <c r="ER180" s="92"/>
      <c r="ES180" s="92"/>
      <c r="ET180" s="92"/>
      <c r="EU180" s="92"/>
      <c r="EV180" s="92"/>
      <c r="EW180" s="95">
        <v>1</v>
      </c>
      <c r="EX180" s="92"/>
      <c r="EY180" s="92"/>
      <c r="EZ180" s="92"/>
      <c r="FA180" s="92"/>
      <c r="FB180" s="92"/>
      <c r="FC180" s="92"/>
      <c r="FD180" s="92"/>
      <c r="FE180" s="92"/>
      <c r="FF180" s="92"/>
      <c r="FG180" s="92"/>
      <c r="FH180" s="92"/>
      <c r="FI180" s="92"/>
      <c r="FJ180" s="92"/>
      <c r="FK180" s="92"/>
      <c r="FL180" s="92"/>
      <c r="FM180" s="92"/>
      <c r="FN180" s="92"/>
      <c r="FO180" s="92"/>
      <c r="FP180" s="92"/>
      <c r="FQ180" s="92"/>
      <c r="FR180" s="92"/>
      <c r="FS180" s="92"/>
      <c r="FT180" s="92"/>
      <c r="FU180" s="92"/>
      <c r="FV180" s="95">
        <v>1</v>
      </c>
      <c r="FW180" s="92"/>
      <c r="FX180" s="95">
        <v>1352</v>
      </c>
      <c r="FY180" s="92"/>
      <c r="FZ180" s="92"/>
      <c r="GA180" s="95">
        <v>107983</v>
      </c>
      <c r="GB180" s="95">
        <v>1671</v>
      </c>
      <c r="GC180" s="95">
        <v>296</v>
      </c>
      <c r="GD180" s="92"/>
      <c r="GE180" s="92"/>
      <c r="GF180" s="92"/>
      <c r="GG180" s="95">
        <v>50</v>
      </c>
      <c r="GH180" s="92"/>
      <c r="GI180" s="92"/>
      <c r="GJ180" s="95">
        <v>2</v>
      </c>
      <c r="GK180" s="95">
        <v>3</v>
      </c>
      <c r="GL180" s="95">
        <v>3</v>
      </c>
      <c r="GM180" s="92"/>
      <c r="GN180" s="92"/>
      <c r="GO180" s="92"/>
      <c r="GP180" s="92"/>
      <c r="GQ180" s="92"/>
      <c r="GR180" s="92"/>
      <c r="GS180" s="92"/>
      <c r="GT180" s="92"/>
      <c r="GU180" s="95">
        <v>5</v>
      </c>
      <c r="GV180" s="92"/>
      <c r="GW180" s="92"/>
      <c r="GX180" s="92"/>
      <c r="GY180" s="92"/>
      <c r="GZ180" s="92"/>
      <c r="HA180" s="92"/>
      <c r="HB180" s="92"/>
      <c r="HC180" s="92"/>
      <c r="HD180" s="92"/>
      <c r="HE180" s="92"/>
      <c r="HF180" s="92"/>
      <c r="HG180" s="92"/>
      <c r="HH180" s="92"/>
      <c r="HI180" s="95">
        <v>687</v>
      </c>
      <c r="HJ180" s="92"/>
      <c r="HK180" s="92"/>
      <c r="HL180" s="92"/>
    </row>
    <row r="181" spans="1:220" x14ac:dyDescent="0.2">
      <c r="A181" s="61" t="s">
        <v>70</v>
      </c>
      <c r="B181" s="61" t="s">
        <v>69</v>
      </c>
      <c r="C181" s="91">
        <f>('Cross-border flows'!K179-'Cross-border flows'!$Q179)/'Cross-border flows'!$I179</f>
        <v>0.93140042789194355</v>
      </c>
      <c r="D181" s="91">
        <f>('Cross-border flows'!L179-'Cross-border flows'!$Q179)/'Cross-border flows'!$I179</f>
        <v>0.93866507814078204</v>
      </c>
      <c r="E181" s="91">
        <f>('Cross-border flows'!M179-'Cross-border flows'!$Q179)/'Cross-border flows'!$I179</f>
        <v>0.94529176537564508</v>
      </c>
      <c r="F181" s="91">
        <f>('Cross-border flows'!N179-'Cross-border flows'!$Q179)/'Cross-border flows'!$I179</f>
        <v>0.95250731823774637</v>
      </c>
      <c r="G181" s="91">
        <f>('Cross-border flows'!O179-'Cross-border flows'!$Q179)/'Cross-border flows'!$I179</f>
        <v>0.95898010210640372</v>
      </c>
      <c r="H181" s="91">
        <f>('Cross-border flows'!P179-'Cross-border flows'!$Q179)/'Cross-border flows'!$I179</f>
        <v>0.96560786366224083</v>
      </c>
      <c r="J181" s="94" t="s">
        <v>70</v>
      </c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  <c r="CL181" s="92"/>
      <c r="CM181" s="92"/>
      <c r="CN181" s="92"/>
      <c r="CO181" s="92"/>
      <c r="CP181" s="92"/>
      <c r="CQ181" s="92"/>
      <c r="CR181" s="92"/>
      <c r="CS181" s="92"/>
      <c r="CT181" s="92"/>
      <c r="CU181" s="92"/>
      <c r="CV181" s="92"/>
      <c r="CW181" s="92"/>
      <c r="CX181" s="92"/>
      <c r="CY181" s="92"/>
      <c r="CZ181" s="92"/>
      <c r="DA181" s="95">
        <v>1</v>
      </c>
      <c r="DB181" s="92"/>
      <c r="DC181" s="92"/>
      <c r="DD181" s="92"/>
      <c r="DE181" s="92"/>
      <c r="DF181" s="92"/>
      <c r="DG181" s="92"/>
      <c r="DH181" s="92"/>
      <c r="DI181" s="92"/>
      <c r="DJ181" s="92"/>
      <c r="DK181" s="92"/>
      <c r="DL181" s="92"/>
      <c r="DM181" s="92"/>
      <c r="DN181" s="92"/>
      <c r="DO181" s="92"/>
      <c r="DP181" s="92"/>
      <c r="DQ181" s="92"/>
      <c r="DR181" s="92"/>
      <c r="DS181" s="92"/>
      <c r="DT181" s="92"/>
      <c r="DU181" s="92"/>
      <c r="DV181" s="92"/>
      <c r="DW181" s="92"/>
      <c r="DX181" s="92"/>
      <c r="DY181" s="92"/>
      <c r="DZ181" s="92"/>
      <c r="EA181" s="92"/>
      <c r="EB181" s="92"/>
      <c r="EC181" s="92"/>
      <c r="ED181" s="92"/>
      <c r="EE181" s="92"/>
      <c r="EF181" s="92"/>
      <c r="EG181" s="92"/>
      <c r="EH181" s="92"/>
      <c r="EI181" s="92"/>
      <c r="EJ181" s="92"/>
      <c r="EK181" s="92"/>
      <c r="EL181" s="92"/>
      <c r="EM181" s="92"/>
      <c r="EN181" s="92"/>
      <c r="EO181" s="92"/>
      <c r="EP181" s="92"/>
      <c r="EQ181" s="92"/>
      <c r="ER181" s="92"/>
      <c r="ES181" s="92"/>
      <c r="ET181" s="92"/>
      <c r="EU181" s="92"/>
      <c r="EV181" s="92"/>
      <c r="EW181" s="92"/>
      <c r="EX181" s="92"/>
      <c r="EY181" s="92"/>
      <c r="EZ181" s="92"/>
      <c r="FA181" s="92"/>
      <c r="FB181" s="95">
        <v>1</v>
      </c>
      <c r="FC181" s="92"/>
      <c r="FD181" s="92"/>
      <c r="FE181" s="92"/>
      <c r="FF181" s="92"/>
      <c r="FG181" s="92"/>
      <c r="FH181" s="92"/>
      <c r="FI181" s="92"/>
      <c r="FJ181" s="92"/>
      <c r="FK181" s="92"/>
      <c r="FL181" s="92"/>
      <c r="FM181" s="92"/>
      <c r="FN181" s="92"/>
      <c r="FO181" s="92"/>
      <c r="FP181" s="92"/>
      <c r="FQ181" s="92"/>
      <c r="FR181" s="92"/>
      <c r="FS181" s="92"/>
      <c r="FT181" s="92"/>
      <c r="FU181" s="92"/>
      <c r="FV181" s="95">
        <v>6</v>
      </c>
      <c r="FW181" s="92"/>
      <c r="FX181" s="95">
        <v>207</v>
      </c>
      <c r="FY181" s="92"/>
      <c r="FZ181" s="92"/>
      <c r="GA181" s="95">
        <v>1200</v>
      </c>
      <c r="GB181" s="95">
        <v>82617</v>
      </c>
      <c r="GC181" s="95">
        <v>2522</v>
      </c>
      <c r="GD181" s="92"/>
      <c r="GE181" s="95">
        <v>3</v>
      </c>
      <c r="GF181" s="92"/>
      <c r="GG181" s="95">
        <v>22039</v>
      </c>
      <c r="GH181" s="92"/>
      <c r="GI181" s="92"/>
      <c r="GJ181" s="92"/>
      <c r="GK181" s="95">
        <v>5</v>
      </c>
      <c r="GL181" s="95">
        <v>304</v>
      </c>
      <c r="GM181" s="92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5">
        <v>1</v>
      </c>
      <c r="HI181" s="92"/>
      <c r="HJ181" s="92"/>
      <c r="HK181" s="92"/>
      <c r="HL181" s="92"/>
    </row>
    <row r="182" spans="1:220" x14ac:dyDescent="0.2">
      <c r="A182" s="61" t="s">
        <v>68</v>
      </c>
      <c r="B182" s="61" t="s">
        <v>67</v>
      </c>
      <c r="C182" s="91">
        <f>('Cross-border flows'!K180-'Cross-border flows'!$Q180)/'Cross-border flows'!$I180</f>
        <v>0.91868424140963678</v>
      </c>
      <c r="D182" s="91">
        <f>('Cross-border flows'!L180-'Cross-border flows'!$Q180)/'Cross-border flows'!$I180</f>
        <v>0.92471077673115154</v>
      </c>
      <c r="E182" s="91">
        <f>('Cross-border flows'!M180-'Cross-border flows'!$Q180)/'Cross-border flows'!$I180</f>
        <v>0.93034122780475248</v>
      </c>
      <c r="F182" s="91">
        <f>('Cross-border flows'!N180-'Cross-border flows'!$Q180)/'Cross-border flows'!$I180</f>
        <v>0.93609852441724661</v>
      </c>
      <c r="G182" s="91">
        <f>('Cross-border flows'!O180-'Cross-border flows'!$Q180)/'Cross-border flows'!$I180</f>
        <v>0.94146297893519371</v>
      </c>
      <c r="H182" s="91">
        <f>('Cross-border flows'!P180-'Cross-border flows'!$Q180)/'Cross-border flows'!$I180</f>
        <v>0.94678066471920663</v>
      </c>
      <c r="J182" s="94" t="s">
        <v>68</v>
      </c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5">
        <v>1</v>
      </c>
      <c r="CD182" s="95">
        <v>728</v>
      </c>
      <c r="CE182" s="92"/>
      <c r="CF182" s="92"/>
      <c r="CG182" s="92"/>
      <c r="CH182" s="92"/>
      <c r="CI182" s="92"/>
      <c r="CJ182" s="92"/>
      <c r="CK182" s="92"/>
      <c r="CL182" s="92"/>
      <c r="CM182" s="92"/>
      <c r="CN182" s="92"/>
      <c r="CO182" s="92"/>
      <c r="CP182" s="95">
        <v>1</v>
      </c>
      <c r="CQ182" s="92"/>
      <c r="CR182" s="92"/>
      <c r="CS182" s="92"/>
      <c r="CT182" s="92"/>
      <c r="CU182" s="92"/>
      <c r="CV182" s="92"/>
      <c r="CW182" s="92"/>
      <c r="CX182" s="92"/>
      <c r="CY182" s="92"/>
      <c r="CZ182" s="92"/>
      <c r="DA182" s="95">
        <v>1812</v>
      </c>
      <c r="DB182" s="95">
        <v>1</v>
      </c>
      <c r="DC182" s="92"/>
      <c r="DD182" s="92"/>
      <c r="DE182" s="92"/>
      <c r="DF182" s="95">
        <v>1</v>
      </c>
      <c r="DG182" s="92"/>
      <c r="DH182" s="92"/>
      <c r="DI182" s="92"/>
      <c r="DJ182" s="95">
        <v>1</v>
      </c>
      <c r="DK182" s="92"/>
      <c r="DL182" s="92"/>
      <c r="DM182" s="92"/>
      <c r="DN182" s="92"/>
      <c r="DO182" s="92"/>
      <c r="DP182" s="92"/>
      <c r="DQ182" s="92"/>
      <c r="DR182" s="92"/>
      <c r="DS182" s="92"/>
      <c r="DT182" s="92"/>
      <c r="DU182" s="92"/>
      <c r="DV182" s="92"/>
      <c r="DW182" s="92"/>
      <c r="DX182" s="92"/>
      <c r="DY182" s="92"/>
      <c r="DZ182" s="92"/>
      <c r="EA182" s="92"/>
      <c r="EB182" s="92"/>
      <c r="EC182" s="92"/>
      <c r="ED182" s="95">
        <v>1</v>
      </c>
      <c r="EE182" s="92"/>
      <c r="EF182" s="92"/>
      <c r="EG182" s="92"/>
      <c r="EH182" s="92"/>
      <c r="EI182" s="92"/>
      <c r="EJ182" s="92"/>
      <c r="EK182" s="95">
        <v>2</v>
      </c>
      <c r="EL182" s="92"/>
      <c r="EM182" s="95">
        <v>2</v>
      </c>
      <c r="EN182" s="92"/>
      <c r="EO182" s="95">
        <v>4</v>
      </c>
      <c r="EP182" s="92"/>
      <c r="EQ182" s="92"/>
      <c r="ER182" s="92"/>
      <c r="ES182" s="92"/>
      <c r="ET182" s="92"/>
      <c r="EU182" s="92"/>
      <c r="EV182" s="92"/>
      <c r="EW182" s="92"/>
      <c r="EX182" s="92"/>
      <c r="EY182" s="92"/>
      <c r="EZ182" s="92"/>
      <c r="FA182" s="92"/>
      <c r="FB182" s="92"/>
      <c r="FC182" s="95">
        <v>1</v>
      </c>
      <c r="FD182" s="95">
        <v>5</v>
      </c>
      <c r="FE182" s="92"/>
      <c r="FF182" s="92"/>
      <c r="FG182" s="92"/>
      <c r="FH182" s="92"/>
      <c r="FI182" s="92"/>
      <c r="FJ182" s="92"/>
      <c r="FK182" s="92"/>
      <c r="FL182" s="92"/>
      <c r="FM182" s="92"/>
      <c r="FN182" s="92"/>
      <c r="FO182" s="92"/>
      <c r="FP182" s="92"/>
      <c r="FQ182" s="92"/>
      <c r="FR182" s="92"/>
      <c r="FS182" s="92"/>
      <c r="FT182" s="92"/>
      <c r="FU182" s="92"/>
      <c r="FV182" s="95">
        <v>2</v>
      </c>
      <c r="FW182" s="95">
        <v>133</v>
      </c>
      <c r="FX182" s="92"/>
      <c r="FY182" s="92"/>
      <c r="FZ182" s="92"/>
      <c r="GA182" s="95">
        <v>143</v>
      </c>
      <c r="GB182" s="95">
        <v>2221</v>
      </c>
      <c r="GC182" s="95">
        <v>694770</v>
      </c>
      <c r="GD182" s="92"/>
      <c r="GE182" s="92"/>
      <c r="GF182" s="92"/>
      <c r="GG182" s="95">
        <v>23</v>
      </c>
      <c r="GH182" s="92"/>
      <c r="GI182" s="95">
        <v>4959</v>
      </c>
      <c r="GJ182" s="92"/>
      <c r="GK182" s="95">
        <v>2</v>
      </c>
      <c r="GL182" s="95">
        <v>107</v>
      </c>
      <c r="GM182" s="92"/>
      <c r="GN182" s="92"/>
      <c r="GO182" s="92"/>
      <c r="GP182" s="95">
        <v>1157</v>
      </c>
      <c r="GQ182" s="92"/>
      <c r="GR182" s="92"/>
      <c r="GS182" s="92"/>
      <c r="GT182" s="92"/>
      <c r="GU182" s="95">
        <v>1157</v>
      </c>
      <c r="GV182" s="92"/>
      <c r="GW182" s="92"/>
      <c r="GX182" s="92"/>
      <c r="GY182" s="92"/>
      <c r="GZ182" s="92"/>
      <c r="HA182" s="92"/>
      <c r="HB182" s="92"/>
      <c r="HC182" s="92"/>
      <c r="HD182" s="92"/>
      <c r="HE182" s="92"/>
      <c r="HF182" s="92"/>
      <c r="HG182" s="92"/>
      <c r="HH182" s="92"/>
      <c r="HI182" s="95">
        <v>11</v>
      </c>
      <c r="HJ182" s="95">
        <v>1</v>
      </c>
      <c r="HK182" s="92"/>
      <c r="HL182" s="92"/>
    </row>
    <row r="183" spans="1:220" x14ac:dyDescent="0.2">
      <c r="A183" s="61" t="s">
        <v>66</v>
      </c>
      <c r="B183" s="61" t="s">
        <v>65</v>
      </c>
      <c r="C183" s="91">
        <f>('Cross-border flows'!K181-'Cross-border flows'!$Q181)/'Cross-border flows'!$I181</f>
        <v>0.95125791758361911</v>
      </c>
      <c r="D183" s="91">
        <f>('Cross-border flows'!L181-'Cross-border flows'!$Q181)/'Cross-border flows'!$I181</f>
        <v>0.95821416441402674</v>
      </c>
      <c r="E183" s="91">
        <f>('Cross-border flows'!M181-'Cross-border flows'!$Q181)/'Cross-border flows'!$I181</f>
        <v>0.96471479949565675</v>
      </c>
      <c r="F183" s="91">
        <f>('Cross-border flows'!N181-'Cross-border flows'!$Q181)/'Cross-border flows'!$I181</f>
        <v>0.97112750950296134</v>
      </c>
      <c r="G183" s="91">
        <f>('Cross-border flows'!O181-'Cross-border flows'!$Q181)/'Cross-border flows'!$I181</f>
        <v>0.97695150116547946</v>
      </c>
      <c r="H183" s="91">
        <f>('Cross-border flows'!P181-'Cross-border flows'!$Q181)/'Cross-border flows'!$I181</f>
        <v>0.98240877389698189</v>
      </c>
      <c r="J183" s="94" t="s">
        <v>66</v>
      </c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  <c r="CL183" s="92"/>
      <c r="CM183" s="92"/>
      <c r="CN183" s="92"/>
      <c r="CO183" s="92"/>
      <c r="CP183" s="92"/>
      <c r="CQ183" s="92"/>
      <c r="CR183" s="92"/>
      <c r="CS183" s="92"/>
      <c r="CT183" s="92"/>
      <c r="CU183" s="92"/>
      <c r="CV183" s="92"/>
      <c r="CW183" s="92"/>
      <c r="CX183" s="92"/>
      <c r="CY183" s="92"/>
      <c r="CZ183" s="92"/>
      <c r="DA183" s="92"/>
      <c r="DB183" s="92"/>
      <c r="DC183" s="92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2"/>
      <c r="DR183" s="92"/>
      <c r="DS183" s="92"/>
      <c r="DT183" s="92"/>
      <c r="DU183" s="92"/>
      <c r="DV183" s="92"/>
      <c r="DW183" s="92"/>
      <c r="DX183" s="92"/>
      <c r="DY183" s="92"/>
      <c r="DZ183" s="92"/>
      <c r="EA183" s="92"/>
      <c r="EB183" s="92"/>
      <c r="EC183" s="92"/>
      <c r="ED183" s="92"/>
      <c r="EE183" s="92"/>
      <c r="EF183" s="92"/>
      <c r="EG183" s="92"/>
      <c r="EH183" s="92"/>
      <c r="EI183" s="92"/>
      <c r="EJ183" s="92"/>
      <c r="EK183" s="92"/>
      <c r="EL183" s="92"/>
      <c r="EM183" s="92"/>
      <c r="EN183" s="92"/>
      <c r="EO183" s="92"/>
      <c r="EP183" s="92"/>
      <c r="EQ183" s="92"/>
      <c r="ER183" s="92"/>
      <c r="ES183" s="92"/>
      <c r="ET183" s="92"/>
      <c r="EU183" s="92"/>
      <c r="EV183" s="92"/>
      <c r="EW183" s="92"/>
      <c r="EX183" s="92"/>
      <c r="EY183" s="92"/>
      <c r="EZ183" s="92"/>
      <c r="FA183" s="92"/>
      <c r="FB183" s="92"/>
      <c r="FC183" s="92"/>
      <c r="FD183" s="95">
        <v>1</v>
      </c>
      <c r="FE183" s="92"/>
      <c r="FF183" s="92"/>
      <c r="FG183" s="92"/>
      <c r="FH183" s="92"/>
      <c r="FI183" s="95">
        <v>2</v>
      </c>
      <c r="FJ183" s="92"/>
      <c r="FK183" s="92"/>
      <c r="FL183" s="92"/>
      <c r="FM183" s="92"/>
      <c r="FN183" s="92"/>
      <c r="FO183" s="92"/>
      <c r="FP183" s="92"/>
      <c r="FQ183" s="92"/>
      <c r="FR183" s="92"/>
      <c r="FS183" s="92"/>
      <c r="FT183" s="92"/>
      <c r="FU183" s="92"/>
      <c r="FV183" s="92"/>
      <c r="FW183" s="92"/>
      <c r="FX183" s="92"/>
      <c r="FY183" s="95">
        <v>2783</v>
      </c>
      <c r="FZ183" s="95">
        <v>3</v>
      </c>
      <c r="GA183" s="92"/>
      <c r="GB183" s="92"/>
      <c r="GC183" s="92"/>
      <c r="GD183" s="95">
        <v>211527</v>
      </c>
      <c r="GE183" s="92"/>
      <c r="GF183" s="95">
        <v>591</v>
      </c>
      <c r="GG183" s="92"/>
      <c r="GH183" s="95">
        <v>9</v>
      </c>
      <c r="GI183" s="92"/>
      <c r="GJ183" s="95">
        <v>6</v>
      </c>
      <c r="GK183" s="92"/>
      <c r="GL183" s="92"/>
      <c r="GM183" s="92"/>
      <c r="GN183" s="92"/>
      <c r="GO183" s="95">
        <v>1</v>
      </c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  <c r="GZ183" s="92"/>
      <c r="HA183" s="92"/>
      <c r="HB183" s="92"/>
      <c r="HC183" s="92"/>
      <c r="HD183" s="92"/>
      <c r="HE183" s="92"/>
      <c r="HF183" s="92"/>
      <c r="HG183" s="92"/>
      <c r="HH183" s="92"/>
      <c r="HI183" s="92"/>
      <c r="HJ183" s="92"/>
      <c r="HK183" s="92"/>
      <c r="HL183" s="95">
        <v>10</v>
      </c>
    </row>
    <row r="184" spans="1:220" x14ac:dyDescent="0.2">
      <c r="A184" s="61" t="s">
        <v>64</v>
      </c>
      <c r="B184" s="61" t="s">
        <v>63</v>
      </c>
      <c r="C184" s="91">
        <f>('Cross-border flows'!K182-'Cross-border flows'!$Q182)/'Cross-border flows'!$I182</f>
        <v>0.93181445364343041</v>
      </c>
      <c r="D184" s="91">
        <f>('Cross-border flows'!L182-'Cross-border flows'!$Q182)/'Cross-border flows'!$I182</f>
        <v>0.94390519496934844</v>
      </c>
      <c r="E184" s="91">
        <f>('Cross-border flows'!M182-'Cross-border flows'!$Q182)/'Cross-border flows'!$I182</f>
        <v>0.95561280414586358</v>
      </c>
      <c r="F184" s="91">
        <f>('Cross-border flows'!N182-'Cross-border flows'!$Q182)/'Cross-border flows'!$I182</f>
        <v>0.96728722113379251</v>
      </c>
      <c r="G184" s="91">
        <f>('Cross-border flows'!O182-'Cross-border flows'!$Q182)/'Cross-border flows'!$I182</f>
        <v>0.97847086519623339</v>
      </c>
      <c r="H184" s="91">
        <f>('Cross-border flows'!P182-'Cross-border flows'!$Q182)/'Cross-border flows'!$I182</f>
        <v>0.98943532831953496</v>
      </c>
      <c r="J184" s="94" t="s">
        <v>64</v>
      </c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5">
        <v>1</v>
      </c>
      <c r="CG184" s="92"/>
      <c r="CH184" s="92"/>
      <c r="CI184" s="92"/>
      <c r="CJ184" s="92"/>
      <c r="CK184" s="92"/>
      <c r="CL184" s="92"/>
      <c r="CM184" s="92"/>
      <c r="CN184" s="92"/>
      <c r="CO184" s="92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2"/>
      <c r="DE184" s="92"/>
      <c r="DF184" s="92"/>
      <c r="DG184" s="92"/>
      <c r="DH184" s="92"/>
      <c r="DI184" s="92"/>
      <c r="DJ184" s="92"/>
      <c r="DK184" s="92"/>
      <c r="DL184" s="92"/>
      <c r="DM184" s="92"/>
      <c r="DN184" s="92"/>
      <c r="DO184" s="92"/>
      <c r="DP184" s="92"/>
      <c r="DQ184" s="92"/>
      <c r="DR184" s="92"/>
      <c r="DS184" s="92"/>
      <c r="DT184" s="92"/>
      <c r="DU184" s="92"/>
      <c r="DV184" s="92"/>
      <c r="DW184" s="92"/>
      <c r="DX184" s="92"/>
      <c r="DY184" s="92"/>
      <c r="DZ184" s="92"/>
      <c r="EA184" s="92"/>
      <c r="EB184" s="95">
        <v>1</v>
      </c>
      <c r="EC184" s="92"/>
      <c r="ED184" s="92"/>
      <c r="EE184" s="92"/>
      <c r="EF184" s="92"/>
      <c r="EG184" s="95">
        <v>101</v>
      </c>
      <c r="EH184" s="92"/>
      <c r="EI184" s="95">
        <v>74</v>
      </c>
      <c r="EJ184" s="92"/>
      <c r="EK184" s="95">
        <v>5</v>
      </c>
      <c r="EL184" s="92"/>
      <c r="EM184" s="95">
        <v>2</v>
      </c>
      <c r="EN184" s="92"/>
      <c r="EO184" s="95">
        <v>81</v>
      </c>
      <c r="EP184" s="92"/>
      <c r="EQ184" s="92"/>
      <c r="ER184" s="92"/>
      <c r="ES184" s="92"/>
      <c r="ET184" s="95">
        <v>1</v>
      </c>
      <c r="EU184" s="92"/>
      <c r="EV184" s="95">
        <v>7</v>
      </c>
      <c r="EW184" s="92"/>
      <c r="EX184" s="92"/>
      <c r="EY184" s="92"/>
      <c r="EZ184" s="92"/>
      <c r="FA184" s="92"/>
      <c r="FB184" s="92"/>
      <c r="FC184" s="95">
        <v>4</v>
      </c>
      <c r="FD184" s="95">
        <v>3</v>
      </c>
      <c r="FE184" s="92"/>
      <c r="FF184" s="92"/>
      <c r="FG184" s="92"/>
      <c r="FH184" s="92"/>
      <c r="FI184" s="92"/>
      <c r="FJ184" s="92"/>
      <c r="FK184" s="92"/>
      <c r="FL184" s="92"/>
      <c r="FM184" s="92"/>
      <c r="FN184" s="92"/>
      <c r="FO184" s="92"/>
      <c r="FP184" s="92"/>
      <c r="FQ184" s="95">
        <v>122</v>
      </c>
      <c r="FR184" s="92"/>
      <c r="FS184" s="92"/>
      <c r="FT184" s="92"/>
      <c r="FU184" s="92"/>
      <c r="FV184" s="95">
        <v>8</v>
      </c>
      <c r="FW184" s="95">
        <v>10636</v>
      </c>
      <c r="FX184" s="92"/>
      <c r="FY184" s="92"/>
      <c r="FZ184" s="92"/>
      <c r="GA184" s="92"/>
      <c r="GB184" s="95">
        <v>1</v>
      </c>
      <c r="GC184" s="95">
        <v>2</v>
      </c>
      <c r="GD184" s="92"/>
      <c r="GE184" s="95">
        <v>146590</v>
      </c>
      <c r="GF184" s="92"/>
      <c r="GG184" s="95">
        <v>17</v>
      </c>
      <c r="GH184" s="92"/>
      <c r="GI184" s="92"/>
      <c r="GJ184" s="92"/>
      <c r="GK184" s="95">
        <v>566</v>
      </c>
      <c r="GL184" s="95">
        <v>8</v>
      </c>
      <c r="GM184" s="92"/>
      <c r="GN184" s="92"/>
      <c r="GO184" s="92"/>
      <c r="GP184" s="92"/>
      <c r="GQ184" s="92"/>
      <c r="GR184" s="92"/>
      <c r="GS184" s="92"/>
      <c r="GT184" s="92"/>
      <c r="GU184" s="92"/>
      <c r="GV184" s="92"/>
      <c r="GW184" s="92"/>
      <c r="GX184" s="92"/>
      <c r="GY184" s="92"/>
      <c r="GZ184" s="92"/>
      <c r="HA184" s="92"/>
      <c r="HB184" s="92"/>
      <c r="HC184" s="92"/>
      <c r="HD184" s="92"/>
      <c r="HE184" s="92"/>
      <c r="HF184" s="92"/>
      <c r="HG184" s="92"/>
      <c r="HH184" s="92"/>
      <c r="HI184" s="92"/>
      <c r="HJ184" s="92"/>
      <c r="HK184" s="92"/>
      <c r="HL184" s="92"/>
    </row>
    <row r="185" spans="1:220" x14ac:dyDescent="0.2">
      <c r="A185" s="61" t="s">
        <v>62</v>
      </c>
      <c r="B185" s="61" t="s">
        <v>61</v>
      </c>
      <c r="C185" s="91">
        <f>('Cross-border flows'!K183-'Cross-border flows'!$Q183)/'Cross-border flows'!$I183</f>
        <v>0.96649777743117837</v>
      </c>
      <c r="D185" s="91">
        <f>('Cross-border flows'!L183-'Cross-border flows'!$Q183)/'Cross-border flows'!$I183</f>
        <v>0.97104527709859578</v>
      </c>
      <c r="E185" s="91">
        <f>('Cross-border flows'!M183-'Cross-border flows'!$Q183)/'Cross-border flows'!$I183</f>
        <v>0.97564686615502472</v>
      </c>
      <c r="F185" s="91">
        <f>('Cross-border flows'!N183-'Cross-border flows'!$Q183)/'Cross-border flows'!$I183</f>
        <v>0.98036288654118742</v>
      </c>
      <c r="G185" s="91">
        <f>('Cross-border flows'!O183-'Cross-border flows'!$Q183)/'Cross-border flows'!$I183</f>
        <v>0.98533054116913088</v>
      </c>
      <c r="H185" s="91">
        <f>('Cross-border flows'!P183-'Cross-border flows'!$Q183)/'Cross-border flows'!$I183</f>
        <v>0.99030879715217601</v>
      </c>
      <c r="J185" s="94" t="s">
        <v>62</v>
      </c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  <c r="CL185" s="92"/>
      <c r="CM185" s="92"/>
      <c r="CN185" s="92"/>
      <c r="CO185" s="92"/>
      <c r="CP185" s="92"/>
      <c r="CQ185" s="92"/>
      <c r="CR185" s="92"/>
      <c r="CS185" s="92"/>
      <c r="CT185" s="92"/>
      <c r="CU185" s="92"/>
      <c r="CV185" s="92"/>
      <c r="CW185" s="92"/>
      <c r="CX185" s="92"/>
      <c r="CY185" s="92"/>
      <c r="CZ185" s="92"/>
      <c r="DA185" s="92"/>
      <c r="DB185" s="92"/>
      <c r="DC185" s="92"/>
      <c r="DD185" s="92"/>
      <c r="DE185" s="92"/>
      <c r="DF185" s="92"/>
      <c r="DG185" s="92"/>
      <c r="DH185" s="92"/>
      <c r="DI185" s="92"/>
      <c r="DJ185" s="92"/>
      <c r="DK185" s="92"/>
      <c r="DL185" s="92"/>
      <c r="DM185" s="92"/>
      <c r="DN185" s="92"/>
      <c r="DO185" s="92"/>
      <c r="DP185" s="92"/>
      <c r="DQ185" s="92"/>
      <c r="DR185" s="92"/>
      <c r="DS185" s="92"/>
      <c r="DT185" s="92"/>
      <c r="DU185" s="92"/>
      <c r="DV185" s="92"/>
      <c r="DW185" s="92"/>
      <c r="DX185" s="92"/>
      <c r="DY185" s="92"/>
      <c r="DZ185" s="92"/>
      <c r="EA185" s="92"/>
      <c r="EB185" s="92"/>
      <c r="EC185" s="92"/>
      <c r="ED185" s="92"/>
      <c r="EE185" s="92"/>
      <c r="EF185" s="92"/>
      <c r="EG185" s="92"/>
      <c r="EH185" s="92"/>
      <c r="EI185" s="92"/>
      <c r="EJ185" s="92"/>
      <c r="EK185" s="92"/>
      <c r="EL185" s="92"/>
      <c r="EM185" s="92"/>
      <c r="EN185" s="92"/>
      <c r="EO185" s="92"/>
      <c r="EP185" s="92"/>
      <c r="EQ185" s="95">
        <v>1</v>
      </c>
      <c r="ER185" s="92"/>
      <c r="ES185" s="92"/>
      <c r="ET185" s="92"/>
      <c r="EU185" s="92"/>
      <c r="EV185" s="92"/>
      <c r="EW185" s="92"/>
      <c r="EX185" s="95">
        <v>2</v>
      </c>
      <c r="EY185" s="92"/>
      <c r="EZ185" s="92"/>
      <c r="FA185" s="92"/>
      <c r="FB185" s="95">
        <v>2</v>
      </c>
      <c r="FC185" s="92"/>
      <c r="FD185" s="92"/>
      <c r="FE185" s="92"/>
      <c r="FF185" s="92"/>
      <c r="FG185" s="92"/>
      <c r="FH185" s="92"/>
      <c r="FI185" s="95">
        <v>1156</v>
      </c>
      <c r="FJ185" s="92"/>
      <c r="FK185" s="92"/>
      <c r="FL185" s="92"/>
      <c r="FM185" s="95">
        <v>6454</v>
      </c>
      <c r="FN185" s="92"/>
      <c r="FO185" s="92"/>
      <c r="FP185" s="92"/>
      <c r="FQ185" s="92"/>
      <c r="FR185" s="92"/>
      <c r="FS185" s="92"/>
      <c r="FT185" s="92"/>
      <c r="FU185" s="92"/>
      <c r="FV185" s="92"/>
      <c r="FW185" s="92"/>
      <c r="FX185" s="95">
        <v>227</v>
      </c>
      <c r="FY185" s="95">
        <v>17</v>
      </c>
      <c r="FZ185" s="92"/>
      <c r="GA185" s="92"/>
      <c r="GB185" s="92"/>
      <c r="GC185" s="95">
        <v>1</v>
      </c>
      <c r="GD185" s="95">
        <v>9103</v>
      </c>
      <c r="GE185" s="92"/>
      <c r="GF185" s="95">
        <v>199361</v>
      </c>
      <c r="GG185" s="92"/>
      <c r="GH185" s="95">
        <v>3</v>
      </c>
      <c r="GI185" s="92"/>
      <c r="GJ185" s="95">
        <v>1405</v>
      </c>
      <c r="GK185" s="92"/>
      <c r="GL185" s="92"/>
      <c r="GM185" s="92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  <c r="GZ185" s="92"/>
      <c r="HA185" s="92"/>
      <c r="HB185" s="92"/>
      <c r="HC185" s="92"/>
      <c r="HD185" s="92"/>
      <c r="HE185" s="92"/>
      <c r="HF185" s="92"/>
      <c r="HG185" s="92"/>
      <c r="HH185" s="95">
        <v>258</v>
      </c>
      <c r="HI185" s="92"/>
      <c r="HJ185" s="92"/>
      <c r="HK185" s="92"/>
      <c r="HL185" s="95">
        <v>1</v>
      </c>
    </row>
    <row r="186" spans="1:220" x14ac:dyDescent="0.2">
      <c r="A186" s="61" t="s">
        <v>60</v>
      </c>
      <c r="B186" s="61" t="s">
        <v>59</v>
      </c>
      <c r="C186" s="91">
        <f>('Cross-border flows'!K184-'Cross-border flows'!$Q184)/'Cross-border flows'!$I184</f>
        <v>0.85511654505238466</v>
      </c>
      <c r="D186" s="91">
        <f>('Cross-border flows'!L184-'Cross-border flows'!$Q184)/'Cross-border flows'!$I184</f>
        <v>0.85918624695964296</v>
      </c>
      <c r="E186" s="91">
        <f>('Cross-border flows'!M184-'Cross-border flows'!$Q184)/'Cross-border flows'!$I184</f>
        <v>0.86260242756275529</v>
      </c>
      <c r="F186" s="91">
        <f>('Cross-border flows'!N184-'Cross-border flows'!$Q184)/'Cross-border flows'!$I184</f>
        <v>0.86598256468384216</v>
      </c>
      <c r="G186" s="91">
        <f>('Cross-border flows'!O184-'Cross-border flows'!$Q184)/'Cross-border flows'!$I184</f>
        <v>0.86895592761391993</v>
      </c>
      <c r="H186" s="91">
        <f>('Cross-border flows'!P184-'Cross-border flows'!$Q184)/'Cross-border flows'!$I184</f>
        <v>0.87152678269220174</v>
      </c>
      <c r="J186" s="94" t="s">
        <v>60</v>
      </c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  <c r="BV186" s="92"/>
      <c r="BW186" s="92"/>
      <c r="BX186" s="92"/>
      <c r="BY186" s="92"/>
      <c r="BZ186" s="92"/>
      <c r="CA186" s="92"/>
      <c r="CB186" s="92"/>
      <c r="CC186" s="92"/>
      <c r="CD186" s="92"/>
      <c r="CE186" s="92"/>
      <c r="CF186" s="92"/>
      <c r="CG186" s="92"/>
      <c r="CH186" s="92"/>
      <c r="CI186" s="92"/>
      <c r="CJ186" s="92"/>
      <c r="CK186" s="92"/>
      <c r="CL186" s="92"/>
      <c r="CM186" s="92"/>
      <c r="CN186" s="92"/>
      <c r="CO186" s="92"/>
      <c r="CP186" s="92"/>
      <c r="CQ186" s="92"/>
      <c r="CR186" s="92"/>
      <c r="CS186" s="92"/>
      <c r="CT186" s="92"/>
      <c r="CU186" s="92"/>
      <c r="CV186" s="92"/>
      <c r="CW186" s="92"/>
      <c r="CX186" s="92"/>
      <c r="CY186" s="92"/>
      <c r="CZ186" s="92"/>
      <c r="DA186" s="92"/>
      <c r="DB186" s="92"/>
      <c r="DC186" s="92"/>
      <c r="DD186" s="92"/>
      <c r="DE186" s="92"/>
      <c r="DF186" s="92"/>
      <c r="DG186" s="92"/>
      <c r="DH186" s="92"/>
      <c r="DI186" s="92"/>
      <c r="DJ186" s="92"/>
      <c r="DK186" s="92"/>
      <c r="DL186" s="92"/>
      <c r="DM186" s="92"/>
      <c r="DN186" s="92"/>
      <c r="DO186" s="92"/>
      <c r="DP186" s="92"/>
      <c r="DQ186" s="92"/>
      <c r="DR186" s="92"/>
      <c r="DS186" s="92"/>
      <c r="DT186" s="92"/>
      <c r="DU186" s="92"/>
      <c r="DV186" s="92"/>
      <c r="DW186" s="92"/>
      <c r="DX186" s="92"/>
      <c r="DY186" s="92"/>
      <c r="DZ186" s="92"/>
      <c r="EA186" s="92"/>
      <c r="EB186" s="95">
        <v>3</v>
      </c>
      <c r="EC186" s="92"/>
      <c r="ED186" s="92"/>
      <c r="EE186" s="92"/>
      <c r="EF186" s="92"/>
      <c r="EG186" s="95">
        <v>1</v>
      </c>
      <c r="EH186" s="92"/>
      <c r="EI186" s="92"/>
      <c r="EJ186" s="92"/>
      <c r="EK186" s="95">
        <v>1</v>
      </c>
      <c r="EL186" s="92"/>
      <c r="EM186" s="92"/>
      <c r="EN186" s="92"/>
      <c r="EO186" s="95">
        <v>1</v>
      </c>
      <c r="EP186" s="92"/>
      <c r="EQ186" s="92"/>
      <c r="ER186" s="92"/>
      <c r="ES186" s="92"/>
      <c r="ET186" s="92"/>
      <c r="EU186" s="92"/>
      <c r="EV186" s="92"/>
      <c r="EW186" s="92"/>
      <c r="EX186" s="92"/>
      <c r="EY186" s="95">
        <v>1</v>
      </c>
      <c r="EZ186" s="92"/>
      <c r="FA186" s="92"/>
      <c r="FB186" s="92"/>
      <c r="FC186" s="95">
        <v>3</v>
      </c>
      <c r="FD186" s="95">
        <v>2</v>
      </c>
      <c r="FE186" s="92"/>
      <c r="FF186" s="92"/>
      <c r="FG186" s="92"/>
      <c r="FH186" s="92"/>
      <c r="FI186" s="92"/>
      <c r="FJ186" s="92"/>
      <c r="FK186" s="92"/>
      <c r="FL186" s="92"/>
      <c r="FM186" s="92"/>
      <c r="FN186" s="92"/>
      <c r="FO186" s="92"/>
      <c r="FP186" s="92"/>
      <c r="FQ186" s="92"/>
      <c r="FR186" s="92"/>
      <c r="FS186" s="95">
        <v>1</v>
      </c>
      <c r="FT186" s="92"/>
      <c r="FU186" s="92"/>
      <c r="FV186" s="95">
        <v>16</v>
      </c>
      <c r="FW186" s="92"/>
      <c r="FX186" s="95">
        <v>1</v>
      </c>
      <c r="FY186" s="92"/>
      <c r="FZ186" s="92"/>
      <c r="GA186" s="95">
        <v>1</v>
      </c>
      <c r="GB186" s="95">
        <v>21634</v>
      </c>
      <c r="GC186" s="95">
        <v>31</v>
      </c>
      <c r="GD186" s="92"/>
      <c r="GE186" s="95">
        <v>1</v>
      </c>
      <c r="GF186" s="92"/>
      <c r="GG186" s="95">
        <v>100434</v>
      </c>
      <c r="GH186" s="92"/>
      <c r="GI186" s="92"/>
      <c r="GJ186" s="92"/>
      <c r="GK186" s="95">
        <v>5</v>
      </c>
      <c r="GL186" s="95">
        <v>4903</v>
      </c>
      <c r="GM186" s="92"/>
      <c r="GN186" s="92"/>
      <c r="GO186" s="92"/>
      <c r="GP186" s="92"/>
      <c r="GQ186" s="92"/>
      <c r="GR186" s="92"/>
      <c r="GS186" s="92"/>
      <c r="GT186" s="92"/>
      <c r="GU186" s="92"/>
      <c r="GV186" s="92"/>
      <c r="GW186" s="92"/>
      <c r="GX186" s="92"/>
      <c r="GY186" s="92"/>
      <c r="GZ186" s="92"/>
      <c r="HA186" s="92"/>
      <c r="HB186" s="92"/>
      <c r="HC186" s="92"/>
      <c r="HD186" s="92"/>
      <c r="HE186" s="92"/>
      <c r="HF186" s="92"/>
      <c r="HG186" s="92"/>
      <c r="HH186" s="95">
        <v>2</v>
      </c>
      <c r="HI186" s="92"/>
      <c r="HJ186" s="92"/>
      <c r="HK186" s="92"/>
      <c r="HL186" s="92"/>
    </row>
    <row r="187" spans="1:220" x14ac:dyDescent="0.2">
      <c r="A187" s="61" t="s">
        <v>58</v>
      </c>
      <c r="B187" s="61" t="s">
        <v>57</v>
      </c>
      <c r="C187" s="91">
        <f>('Cross-border flows'!K185-'Cross-border flows'!$Q185)/'Cross-border flows'!$I185</f>
        <v>0.94127152172911199</v>
      </c>
      <c r="D187" s="91">
        <f>('Cross-border flows'!L185-'Cross-border flows'!$Q185)/'Cross-border flows'!$I185</f>
        <v>0.94813181098975374</v>
      </c>
      <c r="E187" s="91">
        <f>('Cross-border flows'!M185-'Cross-border flows'!$Q185)/'Cross-border flows'!$I185</f>
        <v>0.95394851529256341</v>
      </c>
      <c r="F187" s="91">
        <f>('Cross-border flows'!N185-'Cross-border flows'!$Q185)/'Cross-border flows'!$I185</f>
        <v>0.95962025899811054</v>
      </c>
      <c r="G187" s="91">
        <f>('Cross-border flows'!O185-'Cross-border flows'!$Q185)/'Cross-border flows'!$I185</f>
        <v>0.96443427500499257</v>
      </c>
      <c r="H187" s="91">
        <f>('Cross-border flows'!P185-'Cross-border flows'!$Q185)/'Cross-border flows'!$I185</f>
        <v>0.96886736715977695</v>
      </c>
      <c r="J187" s="94" t="s">
        <v>58</v>
      </c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5">
        <v>3</v>
      </c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  <c r="CL187" s="92"/>
      <c r="CM187" s="92"/>
      <c r="CN187" s="92"/>
      <c r="CO187" s="92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2"/>
      <c r="DC187" s="92"/>
      <c r="DD187" s="92"/>
      <c r="DE187" s="92"/>
      <c r="DF187" s="92"/>
      <c r="DG187" s="92"/>
      <c r="DH187" s="92"/>
      <c r="DI187" s="92"/>
      <c r="DJ187" s="92"/>
      <c r="DK187" s="92"/>
      <c r="DL187" s="92"/>
      <c r="DM187" s="92"/>
      <c r="DN187" s="92"/>
      <c r="DO187" s="92"/>
      <c r="DP187" s="92"/>
      <c r="DQ187" s="92"/>
      <c r="DR187" s="92"/>
      <c r="DS187" s="92"/>
      <c r="DT187" s="92"/>
      <c r="DU187" s="92"/>
      <c r="DV187" s="92"/>
      <c r="DW187" s="92"/>
      <c r="DX187" s="92"/>
      <c r="DY187" s="92"/>
      <c r="DZ187" s="92"/>
      <c r="EA187" s="92"/>
      <c r="EB187" s="92"/>
      <c r="EC187" s="92"/>
      <c r="ED187" s="92"/>
      <c r="EE187" s="92"/>
      <c r="EF187" s="95">
        <v>1</v>
      </c>
      <c r="EG187" s="92"/>
      <c r="EH187" s="92"/>
      <c r="EI187" s="92"/>
      <c r="EJ187" s="92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2"/>
      <c r="EZ187" s="92"/>
      <c r="FA187" s="92"/>
      <c r="FB187" s="92"/>
      <c r="FC187" s="92"/>
      <c r="FD187" s="92"/>
      <c r="FE187" s="92"/>
      <c r="FF187" s="92"/>
      <c r="FG187" s="92"/>
      <c r="FH187" s="92"/>
      <c r="FI187" s="92"/>
      <c r="FJ187" s="92"/>
      <c r="FK187" s="92"/>
      <c r="FL187" s="92"/>
      <c r="FM187" s="92"/>
      <c r="FN187" s="92"/>
      <c r="FO187" s="92"/>
      <c r="FP187" s="92"/>
      <c r="FQ187" s="92"/>
      <c r="FR187" s="92"/>
      <c r="FS187" s="92"/>
      <c r="FT187" s="92"/>
      <c r="FU187" s="92"/>
      <c r="FV187" s="92"/>
      <c r="FW187" s="92"/>
      <c r="FX187" s="95">
        <v>2</v>
      </c>
      <c r="FY187" s="95">
        <v>26</v>
      </c>
      <c r="FZ187" s="92"/>
      <c r="GA187" s="92"/>
      <c r="GB187" s="92"/>
      <c r="GC187" s="92"/>
      <c r="GD187" s="95">
        <v>3</v>
      </c>
      <c r="GE187" s="92"/>
      <c r="GF187" s="95">
        <v>3</v>
      </c>
      <c r="GG187" s="92"/>
      <c r="GH187" s="95">
        <v>259197</v>
      </c>
      <c r="GI187" s="92"/>
      <c r="GJ187" s="95">
        <v>1151</v>
      </c>
      <c r="GK187" s="92"/>
      <c r="GL187" s="92"/>
      <c r="GM187" s="92"/>
      <c r="GN187" s="92"/>
      <c r="GO187" s="92"/>
      <c r="GP187" s="92"/>
      <c r="GQ187" s="92"/>
      <c r="GR187" s="92"/>
      <c r="GS187" s="92"/>
      <c r="GT187" s="92"/>
      <c r="GU187" s="92"/>
      <c r="GV187" s="92"/>
      <c r="GW187" s="92"/>
      <c r="GX187" s="92"/>
      <c r="GY187" s="92"/>
      <c r="GZ187" s="92"/>
      <c r="HA187" s="92"/>
      <c r="HB187" s="92"/>
      <c r="HC187" s="92"/>
      <c r="HD187" s="92"/>
      <c r="HE187" s="92"/>
      <c r="HF187" s="92"/>
      <c r="HG187" s="92"/>
      <c r="HH187" s="95">
        <v>2</v>
      </c>
      <c r="HI187" s="92"/>
      <c r="HJ187" s="92"/>
      <c r="HK187" s="92"/>
      <c r="HL187" s="92"/>
    </row>
    <row r="188" spans="1:220" x14ac:dyDescent="0.2">
      <c r="A188" s="61" t="s">
        <v>56</v>
      </c>
      <c r="B188" s="61" t="s">
        <v>55</v>
      </c>
      <c r="C188" s="91">
        <f>('Cross-border flows'!K186-'Cross-border flows'!$Q186)/'Cross-border flows'!$I186</f>
        <v>0.96095102741867977</v>
      </c>
      <c r="D188" s="91">
        <f>('Cross-border flows'!L186-'Cross-border flows'!$Q186)/'Cross-border flows'!$I186</f>
        <v>0.97141641849209293</v>
      </c>
      <c r="E188" s="91">
        <f>('Cross-border flows'!M186-'Cross-border flows'!$Q186)/'Cross-border flows'!$I186</f>
        <v>0.98172466334056607</v>
      </c>
      <c r="F188" s="91">
        <f>('Cross-border flows'!N186-'Cross-border flows'!$Q186)/'Cross-border flows'!$I186</f>
        <v>0.99192639438828778</v>
      </c>
      <c r="G188" s="91">
        <f>('Cross-border flows'!O186-'Cross-border flows'!$Q186)/'Cross-border flows'!$I186</f>
        <v>1.0018610158238355</v>
      </c>
      <c r="H188" s="91">
        <f>('Cross-border flows'!P186-'Cross-border flows'!$Q186)/'Cross-border flows'!$I186</f>
        <v>1.0119276404732236</v>
      </c>
      <c r="J188" s="94" t="s">
        <v>56</v>
      </c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  <c r="BV188" s="92"/>
      <c r="BW188" s="92"/>
      <c r="BX188" s="92"/>
      <c r="BY188" s="92"/>
      <c r="BZ188" s="92"/>
      <c r="CA188" s="92"/>
      <c r="CB188" s="92"/>
      <c r="CC188" s="95">
        <v>527</v>
      </c>
      <c r="CD188" s="95">
        <v>823</v>
      </c>
      <c r="CE188" s="92"/>
      <c r="CF188" s="92"/>
      <c r="CG188" s="92"/>
      <c r="CH188" s="92"/>
      <c r="CI188" s="92"/>
      <c r="CJ188" s="92"/>
      <c r="CK188" s="92"/>
      <c r="CL188" s="92"/>
      <c r="CM188" s="92"/>
      <c r="CN188" s="92"/>
      <c r="CO188" s="92"/>
      <c r="CP188" s="92"/>
      <c r="CQ188" s="92"/>
      <c r="CR188" s="92"/>
      <c r="CS188" s="92"/>
      <c r="CT188" s="92"/>
      <c r="CU188" s="92"/>
      <c r="CV188" s="92"/>
      <c r="CW188" s="92"/>
      <c r="CX188" s="92"/>
      <c r="CY188" s="92"/>
      <c r="CZ188" s="92"/>
      <c r="DA188" s="92"/>
      <c r="DB188" s="92"/>
      <c r="DC188" s="92"/>
      <c r="DD188" s="92"/>
      <c r="DE188" s="92"/>
      <c r="DF188" s="92"/>
      <c r="DG188" s="92"/>
      <c r="DH188" s="92"/>
      <c r="DI188" s="95">
        <v>1622</v>
      </c>
      <c r="DJ188" s="92"/>
      <c r="DK188" s="92"/>
      <c r="DL188" s="92"/>
      <c r="DM188" s="92"/>
      <c r="DN188" s="95">
        <v>5944</v>
      </c>
      <c r="DO188" s="95">
        <v>1</v>
      </c>
      <c r="DP188" s="92"/>
      <c r="DQ188" s="92"/>
      <c r="DR188" s="92"/>
      <c r="DS188" s="92"/>
      <c r="DT188" s="92"/>
      <c r="DU188" s="92"/>
      <c r="DV188" s="92"/>
      <c r="DW188" s="92"/>
      <c r="DX188" s="92"/>
      <c r="DY188" s="92"/>
      <c r="DZ188" s="95">
        <v>7</v>
      </c>
      <c r="EA188" s="92"/>
      <c r="EB188" s="95">
        <v>1</v>
      </c>
      <c r="EC188" s="92"/>
      <c r="ED188" s="95">
        <v>1</v>
      </c>
      <c r="EE188" s="92"/>
      <c r="EF188" s="92"/>
      <c r="EG188" s="92"/>
      <c r="EH188" s="92"/>
      <c r="EI188" s="95">
        <v>1</v>
      </c>
      <c r="EJ188" s="92"/>
      <c r="EK188" s="92"/>
      <c r="EL188" s="92"/>
      <c r="EM188" s="92"/>
      <c r="EN188" s="92"/>
      <c r="EO188" s="95">
        <v>4</v>
      </c>
      <c r="EP188" s="92"/>
      <c r="EQ188" s="92"/>
      <c r="ER188" s="92"/>
      <c r="ES188" s="92"/>
      <c r="ET188" s="92"/>
      <c r="EU188" s="92"/>
      <c r="EV188" s="92"/>
      <c r="EW188" s="95">
        <v>1</v>
      </c>
      <c r="EX188" s="92"/>
      <c r="EY188" s="92"/>
      <c r="EZ188" s="92"/>
      <c r="FA188" s="92"/>
      <c r="FB188" s="92"/>
      <c r="FC188" s="92"/>
      <c r="FD188" s="92"/>
      <c r="FE188" s="92"/>
      <c r="FF188" s="92"/>
      <c r="FG188" s="92"/>
      <c r="FH188" s="92"/>
      <c r="FI188" s="92"/>
      <c r="FJ188" s="92"/>
      <c r="FK188" s="92"/>
      <c r="FL188" s="92"/>
      <c r="FM188" s="92"/>
      <c r="FN188" s="92"/>
      <c r="FO188" s="92"/>
      <c r="FP188" s="92"/>
      <c r="FQ188" s="95">
        <v>1</v>
      </c>
      <c r="FR188" s="92"/>
      <c r="FS188" s="92"/>
      <c r="FT188" s="92"/>
      <c r="FU188" s="92"/>
      <c r="FV188" s="92"/>
      <c r="FW188" s="95">
        <v>1044</v>
      </c>
      <c r="FX188" s="92"/>
      <c r="FY188" s="92"/>
      <c r="FZ188" s="92"/>
      <c r="GA188" s="92"/>
      <c r="GB188" s="92"/>
      <c r="GC188" s="95">
        <v>4229</v>
      </c>
      <c r="GD188" s="92"/>
      <c r="GE188" s="92"/>
      <c r="GF188" s="92"/>
      <c r="GG188" s="92"/>
      <c r="GH188" s="92"/>
      <c r="GI188" s="95">
        <v>193645</v>
      </c>
      <c r="GJ188" s="92"/>
      <c r="GK188" s="92"/>
      <c r="GL188" s="92"/>
      <c r="GM188" s="92"/>
      <c r="GN188" s="92"/>
      <c r="GO188" s="92"/>
      <c r="GP188" s="92"/>
      <c r="GQ188" s="92"/>
      <c r="GR188" s="92"/>
      <c r="GS188" s="92"/>
      <c r="GT188" s="92"/>
      <c r="GU188" s="92"/>
      <c r="GV188" s="92"/>
      <c r="GW188" s="92"/>
      <c r="GX188" s="92"/>
      <c r="GY188" s="92"/>
      <c r="GZ188" s="92"/>
      <c r="HA188" s="92"/>
      <c r="HB188" s="92"/>
      <c r="HC188" s="92"/>
      <c r="HD188" s="92"/>
      <c r="HE188" s="92"/>
      <c r="HF188" s="92"/>
      <c r="HG188" s="92"/>
      <c r="HH188" s="92"/>
      <c r="HI188" s="92"/>
      <c r="HJ188" s="92"/>
      <c r="HK188" s="92"/>
      <c r="HL188" s="92"/>
    </row>
    <row r="189" spans="1:220" x14ac:dyDescent="0.2">
      <c r="A189" s="61" t="s">
        <v>54</v>
      </c>
      <c r="B189" s="61" t="s">
        <v>53</v>
      </c>
      <c r="C189" s="91">
        <f>('Cross-border flows'!K187-'Cross-border flows'!$Q187)/'Cross-border flows'!$I187</f>
        <v>0.97196251081046325</v>
      </c>
      <c r="D189" s="91">
        <f>('Cross-border flows'!L187-'Cross-border flows'!$Q187)/'Cross-border flows'!$I187</f>
        <v>0.97865548132321833</v>
      </c>
      <c r="E189" s="91">
        <f>('Cross-border flows'!M187-'Cross-border flows'!$Q187)/'Cross-border flows'!$I187</f>
        <v>0.98529652990733385</v>
      </c>
      <c r="F189" s="91">
        <f>('Cross-border flows'!N187-'Cross-border flows'!$Q187)/'Cross-border flows'!$I187</f>
        <v>0.99198074284395765</v>
      </c>
      <c r="G189" s="91">
        <f>('Cross-border flows'!O187-'Cross-border flows'!$Q187)/'Cross-border flows'!$I187</f>
        <v>0.99869906312253742</v>
      </c>
      <c r="H189" s="91">
        <f>('Cross-border flows'!P187-'Cross-border flows'!$Q187)/'Cross-border flows'!$I187</f>
        <v>1.0054594997331512</v>
      </c>
      <c r="J189" s="94" t="s">
        <v>54</v>
      </c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5">
        <v>2</v>
      </c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2"/>
      <c r="CR189" s="92"/>
      <c r="CS189" s="92"/>
      <c r="CT189" s="92"/>
      <c r="CU189" s="92"/>
      <c r="CV189" s="92"/>
      <c r="CW189" s="92"/>
      <c r="CX189" s="92"/>
      <c r="CY189" s="92"/>
      <c r="CZ189" s="92"/>
      <c r="DA189" s="92"/>
      <c r="DB189" s="92"/>
      <c r="DC189" s="92"/>
      <c r="DD189" s="92"/>
      <c r="DE189" s="92"/>
      <c r="DF189" s="92"/>
      <c r="DG189" s="92"/>
      <c r="DH189" s="92"/>
      <c r="DI189" s="92"/>
      <c r="DJ189" s="92"/>
      <c r="DK189" s="92"/>
      <c r="DL189" s="92"/>
      <c r="DM189" s="92"/>
      <c r="DN189" s="92"/>
      <c r="DO189" s="92"/>
      <c r="DP189" s="92"/>
      <c r="DQ189" s="92"/>
      <c r="DR189" s="92"/>
      <c r="DS189" s="92"/>
      <c r="DT189" s="92"/>
      <c r="DU189" s="92"/>
      <c r="DV189" s="92"/>
      <c r="DW189" s="92"/>
      <c r="DX189" s="92"/>
      <c r="DY189" s="92"/>
      <c r="DZ189" s="92"/>
      <c r="EA189" s="92"/>
      <c r="EB189" s="92"/>
      <c r="EC189" s="92"/>
      <c r="ED189" s="92"/>
      <c r="EE189" s="92"/>
      <c r="EF189" s="92"/>
      <c r="EG189" s="95">
        <v>1</v>
      </c>
      <c r="EH189" s="92"/>
      <c r="EI189" s="92"/>
      <c r="EJ189" s="92"/>
      <c r="EK189" s="95">
        <v>1</v>
      </c>
      <c r="EL189" s="92"/>
      <c r="EM189" s="92"/>
      <c r="EN189" s="92"/>
      <c r="EO189" s="92"/>
      <c r="EP189" s="95">
        <v>1</v>
      </c>
      <c r="EQ189" s="92"/>
      <c r="ER189" s="95">
        <v>1</v>
      </c>
      <c r="ES189" s="92"/>
      <c r="ET189" s="92"/>
      <c r="EU189" s="92"/>
      <c r="EV189" s="92"/>
      <c r="EW189" s="92"/>
      <c r="EX189" s="92"/>
      <c r="EY189" s="92"/>
      <c r="EZ189" s="92"/>
      <c r="FA189" s="92"/>
      <c r="FB189" s="92"/>
      <c r="FC189" s="95">
        <v>2</v>
      </c>
      <c r="FD189" s="95">
        <v>3</v>
      </c>
      <c r="FE189" s="92"/>
      <c r="FF189" s="92"/>
      <c r="FG189" s="92"/>
      <c r="FH189" s="92"/>
      <c r="FI189" s="95">
        <v>1</v>
      </c>
      <c r="FJ189" s="92"/>
      <c r="FK189" s="92"/>
      <c r="FL189" s="92"/>
      <c r="FM189" s="92"/>
      <c r="FN189" s="92"/>
      <c r="FO189" s="92"/>
      <c r="FP189" s="92"/>
      <c r="FQ189" s="92"/>
      <c r="FR189" s="92"/>
      <c r="FS189" s="92"/>
      <c r="FT189" s="92"/>
      <c r="FU189" s="92"/>
      <c r="FV189" s="92"/>
      <c r="FW189" s="92"/>
      <c r="FX189" s="95">
        <v>3138</v>
      </c>
      <c r="FY189" s="95">
        <v>3770</v>
      </c>
      <c r="FZ189" s="95">
        <v>9</v>
      </c>
      <c r="GA189" s="95">
        <v>168</v>
      </c>
      <c r="GB189" s="92"/>
      <c r="GC189" s="92"/>
      <c r="GD189" s="95">
        <v>50</v>
      </c>
      <c r="GE189" s="92"/>
      <c r="GF189" s="95">
        <v>1893</v>
      </c>
      <c r="GG189" s="92"/>
      <c r="GH189" s="95">
        <v>14960</v>
      </c>
      <c r="GI189" s="92"/>
      <c r="GJ189" s="95">
        <v>533413</v>
      </c>
      <c r="GK189" s="92"/>
      <c r="GL189" s="92"/>
      <c r="GM189" s="92"/>
      <c r="GN189" s="92"/>
      <c r="GO189" s="95">
        <v>4080</v>
      </c>
      <c r="GP189" s="92"/>
      <c r="GQ189" s="92"/>
      <c r="GR189" s="92"/>
      <c r="GS189" s="92"/>
      <c r="GT189" s="92"/>
      <c r="GU189" s="92"/>
      <c r="GV189" s="92"/>
      <c r="GW189" s="92"/>
      <c r="GX189" s="92"/>
      <c r="GY189" s="92"/>
      <c r="GZ189" s="92"/>
      <c r="HA189" s="92"/>
      <c r="HB189" s="92"/>
      <c r="HC189" s="92"/>
      <c r="HD189" s="92"/>
      <c r="HE189" s="92"/>
      <c r="HF189" s="92"/>
      <c r="HG189" s="92"/>
      <c r="HH189" s="95">
        <v>13</v>
      </c>
      <c r="HI189" s="95">
        <v>6231</v>
      </c>
      <c r="HJ189" s="92"/>
      <c r="HK189" s="92"/>
      <c r="HL189" s="92"/>
    </row>
    <row r="190" spans="1:220" x14ac:dyDescent="0.2">
      <c r="A190" s="61" t="s">
        <v>52</v>
      </c>
      <c r="B190" s="61" t="s">
        <v>51</v>
      </c>
      <c r="C190" s="91">
        <f>('Cross-border flows'!K188-'Cross-border flows'!$Q188)/'Cross-border flows'!$I188</f>
        <v>0.94133171444391806</v>
      </c>
      <c r="D190" s="91">
        <f>('Cross-border flows'!L188-'Cross-border flows'!$Q188)/'Cross-border flows'!$I188</f>
        <v>0.94950409948164405</v>
      </c>
      <c r="E190" s="91">
        <f>('Cross-border flows'!M188-'Cross-border flows'!$Q188)/'Cross-border flows'!$I188</f>
        <v>0.95723467447647381</v>
      </c>
      <c r="F190" s="91">
        <f>('Cross-border flows'!N188-'Cross-border flows'!$Q188)/'Cross-border flows'!$I188</f>
        <v>0.96546220404677885</v>
      </c>
      <c r="G190" s="91">
        <f>('Cross-border flows'!O188-'Cross-border flows'!$Q188)/'Cross-border flows'!$I188</f>
        <v>0.97344126967184141</v>
      </c>
      <c r="H190" s="91">
        <f>('Cross-border flows'!P188-'Cross-border flows'!$Q188)/'Cross-border flows'!$I188</f>
        <v>0.98111801436986734</v>
      </c>
      <c r="J190" s="94" t="s">
        <v>52</v>
      </c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5">
        <v>1</v>
      </c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E190" s="92"/>
      <c r="EF190" s="92"/>
      <c r="EG190" s="95">
        <v>7</v>
      </c>
      <c r="EH190" s="92"/>
      <c r="EI190" s="95">
        <v>14</v>
      </c>
      <c r="EJ190" s="92"/>
      <c r="EK190" s="95">
        <v>4</v>
      </c>
      <c r="EL190" s="92"/>
      <c r="EM190" s="92"/>
      <c r="EN190" s="92"/>
      <c r="EO190" s="95">
        <v>25</v>
      </c>
      <c r="EP190" s="92"/>
      <c r="EQ190" s="95">
        <v>1</v>
      </c>
      <c r="ER190" s="92"/>
      <c r="ES190" s="92"/>
      <c r="ET190" s="92"/>
      <c r="EU190" s="92"/>
      <c r="EV190" s="95">
        <v>5</v>
      </c>
      <c r="EW190" s="92"/>
      <c r="EX190" s="92"/>
      <c r="EY190" s="92"/>
      <c r="EZ190" s="92"/>
      <c r="FA190" s="92"/>
      <c r="FB190" s="95">
        <v>1</v>
      </c>
      <c r="FC190" s="95">
        <v>1</v>
      </c>
      <c r="FD190" s="95">
        <v>4</v>
      </c>
      <c r="FE190" s="92"/>
      <c r="FF190" s="92"/>
      <c r="FG190" s="92"/>
      <c r="FH190" s="92"/>
      <c r="FI190" s="92"/>
      <c r="FJ190" s="92"/>
      <c r="FK190" s="92"/>
      <c r="FL190" s="92"/>
      <c r="FM190" s="92"/>
      <c r="FN190" s="92"/>
      <c r="FO190" s="92"/>
      <c r="FP190" s="92"/>
      <c r="FQ190" s="95">
        <v>2403</v>
      </c>
      <c r="FR190" s="92"/>
      <c r="FS190" s="95">
        <v>1</v>
      </c>
      <c r="FT190" s="92"/>
      <c r="FU190" s="92"/>
      <c r="FV190" s="95">
        <v>409</v>
      </c>
      <c r="FW190" s="95">
        <v>1855</v>
      </c>
      <c r="FX190" s="92"/>
      <c r="FY190" s="92"/>
      <c r="FZ190" s="92"/>
      <c r="GA190" s="92"/>
      <c r="GB190" s="95">
        <v>1</v>
      </c>
      <c r="GC190" s="95">
        <v>237</v>
      </c>
      <c r="GD190" s="92"/>
      <c r="GE190" s="95">
        <v>839</v>
      </c>
      <c r="GF190" s="92"/>
      <c r="GG190" s="95">
        <v>8</v>
      </c>
      <c r="GH190" s="92"/>
      <c r="GI190" s="92"/>
      <c r="GJ190" s="92"/>
      <c r="GK190" s="95">
        <v>142125</v>
      </c>
      <c r="GL190" s="95">
        <v>1953</v>
      </c>
      <c r="GM190" s="92"/>
      <c r="GN190" s="92"/>
      <c r="GO190" s="92"/>
      <c r="GP190" s="92"/>
      <c r="GQ190" s="95">
        <v>1</v>
      </c>
      <c r="GR190" s="92"/>
      <c r="GS190" s="92"/>
      <c r="GT190" s="92"/>
      <c r="GU190" s="92"/>
      <c r="GV190" s="92"/>
      <c r="GW190" s="92"/>
      <c r="GX190" s="92"/>
      <c r="GY190" s="92"/>
      <c r="GZ190" s="92"/>
      <c r="HA190" s="92"/>
      <c r="HB190" s="92"/>
      <c r="HC190" s="92"/>
      <c r="HD190" s="92"/>
      <c r="HE190" s="95">
        <v>1</v>
      </c>
      <c r="HF190" s="92"/>
      <c r="HG190" s="92"/>
      <c r="HH190" s="95">
        <v>1</v>
      </c>
      <c r="HI190" s="92"/>
      <c r="HJ190" s="92"/>
      <c r="HK190" s="92"/>
      <c r="HL190" s="92"/>
    </row>
    <row r="191" spans="1:220" x14ac:dyDescent="0.2">
      <c r="A191" s="61" t="s">
        <v>50</v>
      </c>
      <c r="B191" s="61" t="s">
        <v>49</v>
      </c>
      <c r="C191" s="91">
        <f>('Cross-border flows'!K189-'Cross-border flows'!$Q189)/'Cross-border flows'!$I189</f>
        <v>0.94522141899204748</v>
      </c>
      <c r="D191" s="91">
        <f>('Cross-border flows'!L189-'Cross-border flows'!$Q189)/'Cross-border flows'!$I189</f>
        <v>0.95486727683403139</v>
      </c>
      <c r="E191" s="91">
        <f>('Cross-border flows'!M189-'Cross-border flows'!$Q189)/'Cross-border flows'!$I189</f>
        <v>0.96404723895346089</v>
      </c>
      <c r="F191" s="91">
        <f>('Cross-border flows'!N189-'Cross-border flows'!$Q189)/'Cross-border flows'!$I189</f>
        <v>0.97283980753846866</v>
      </c>
      <c r="G191" s="91">
        <f>('Cross-border flows'!O189-'Cross-border flows'!$Q189)/'Cross-border flows'!$I189</f>
        <v>0.98137934685426564</v>
      </c>
      <c r="H191" s="91">
        <f>('Cross-border flows'!P189-'Cross-border flows'!$Q189)/'Cross-border flows'!$I189</f>
        <v>0.98981460284221923</v>
      </c>
      <c r="J191" s="94" t="s">
        <v>50</v>
      </c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  <c r="DC191" s="92"/>
      <c r="DD191" s="92"/>
      <c r="DE191" s="92"/>
      <c r="DF191" s="92"/>
      <c r="DG191" s="92"/>
      <c r="DH191" s="92"/>
      <c r="DI191" s="92"/>
      <c r="DJ191" s="92"/>
      <c r="DK191" s="92"/>
      <c r="DL191" s="92"/>
      <c r="DM191" s="92"/>
      <c r="DN191" s="92"/>
      <c r="DO191" s="92"/>
      <c r="DP191" s="92"/>
      <c r="DQ191" s="92"/>
      <c r="DR191" s="92"/>
      <c r="DS191" s="92"/>
      <c r="DT191" s="92"/>
      <c r="DU191" s="92"/>
      <c r="DV191" s="92"/>
      <c r="DW191" s="92"/>
      <c r="DX191" s="92"/>
      <c r="DY191" s="92"/>
      <c r="DZ191" s="92"/>
      <c r="EA191" s="92"/>
      <c r="EB191" s="92"/>
      <c r="EC191" s="92"/>
      <c r="ED191" s="92"/>
      <c r="EE191" s="92"/>
      <c r="EF191" s="92"/>
      <c r="EG191" s="95">
        <v>5</v>
      </c>
      <c r="EH191" s="92"/>
      <c r="EI191" s="95">
        <v>1</v>
      </c>
      <c r="EJ191" s="92"/>
      <c r="EK191" s="92"/>
      <c r="EL191" s="92"/>
      <c r="EM191" s="92"/>
      <c r="EN191" s="92"/>
      <c r="EO191" s="92"/>
      <c r="EP191" s="92"/>
      <c r="EQ191" s="92"/>
      <c r="ER191" s="92"/>
      <c r="ES191" s="92"/>
      <c r="ET191" s="92"/>
      <c r="EU191" s="92"/>
      <c r="EV191" s="92"/>
      <c r="EW191" s="95">
        <v>1</v>
      </c>
      <c r="EX191" s="92"/>
      <c r="EY191" s="92"/>
      <c r="EZ191" s="92"/>
      <c r="FA191" s="92"/>
      <c r="FB191" s="95">
        <v>1</v>
      </c>
      <c r="FC191" s="92"/>
      <c r="FD191" s="95">
        <v>5</v>
      </c>
      <c r="FE191" s="92"/>
      <c r="FF191" s="92"/>
      <c r="FG191" s="92"/>
      <c r="FH191" s="92"/>
      <c r="FI191" s="92"/>
      <c r="FJ191" s="92"/>
      <c r="FK191" s="92"/>
      <c r="FL191" s="92"/>
      <c r="FM191" s="92"/>
      <c r="FN191" s="92"/>
      <c r="FO191" s="92"/>
      <c r="FP191" s="92"/>
      <c r="FQ191" s="95">
        <v>1</v>
      </c>
      <c r="FR191" s="92"/>
      <c r="FS191" s="95">
        <v>4</v>
      </c>
      <c r="FT191" s="92"/>
      <c r="FU191" s="92"/>
      <c r="FV191" s="95">
        <v>4503</v>
      </c>
      <c r="FW191" s="95">
        <v>7</v>
      </c>
      <c r="FX191" s="95">
        <v>4</v>
      </c>
      <c r="FY191" s="92"/>
      <c r="FZ191" s="92"/>
      <c r="GA191" s="92"/>
      <c r="GB191" s="95">
        <v>150</v>
      </c>
      <c r="GC191" s="95">
        <v>782</v>
      </c>
      <c r="GD191" s="92"/>
      <c r="GE191" s="95">
        <v>4</v>
      </c>
      <c r="GF191" s="92"/>
      <c r="GG191" s="95">
        <v>15260</v>
      </c>
      <c r="GH191" s="92"/>
      <c r="GI191" s="92"/>
      <c r="GJ191" s="95">
        <v>1</v>
      </c>
      <c r="GK191" s="95">
        <v>97</v>
      </c>
      <c r="GL191" s="95">
        <v>149102</v>
      </c>
      <c r="GM191" s="92"/>
      <c r="GN191" s="92"/>
      <c r="GO191" s="92"/>
      <c r="GP191" s="92"/>
      <c r="GQ191" s="92"/>
      <c r="GR191" s="92"/>
      <c r="GS191" s="92"/>
      <c r="GT191" s="92"/>
      <c r="GU191" s="92"/>
      <c r="GV191" s="92"/>
      <c r="GW191" s="92"/>
      <c r="GX191" s="92"/>
      <c r="GY191" s="92"/>
      <c r="GZ191" s="92"/>
      <c r="HA191" s="92"/>
      <c r="HB191" s="92"/>
      <c r="HC191" s="92"/>
      <c r="HD191" s="92"/>
      <c r="HE191" s="92"/>
      <c r="HF191" s="92"/>
      <c r="HG191" s="92"/>
      <c r="HH191" s="95">
        <v>80</v>
      </c>
      <c r="HI191" s="92"/>
      <c r="HJ191" s="92"/>
      <c r="HK191" s="92"/>
      <c r="HL191" s="92"/>
    </row>
    <row r="192" spans="1:220" x14ac:dyDescent="0.2">
      <c r="A192" s="61" t="s">
        <v>48</v>
      </c>
      <c r="B192" s="61" t="s">
        <v>47</v>
      </c>
      <c r="C192" s="91">
        <f>('Cross-border flows'!K190-'Cross-border flows'!$Q190)/'Cross-border flows'!$I190</f>
        <v>0.92801720465513515</v>
      </c>
      <c r="D192" s="91">
        <f>('Cross-border flows'!L190-'Cross-border flows'!$Q190)/'Cross-border flows'!$I190</f>
        <v>0.93279371392115906</v>
      </c>
      <c r="E192" s="91">
        <f>('Cross-border flows'!M190-'Cross-border flows'!$Q190)/'Cross-border flows'!$I190</f>
        <v>0.93688748032063218</v>
      </c>
      <c r="F192" s="91">
        <f>('Cross-border flows'!N190-'Cross-border flows'!$Q190)/'Cross-border flows'!$I190</f>
        <v>0.94098973071421954</v>
      </c>
      <c r="G192" s="91">
        <f>('Cross-border flows'!O190-'Cross-border flows'!$Q190)/'Cross-border flows'!$I190</f>
        <v>0.94465163660310958</v>
      </c>
      <c r="H192" s="91">
        <f>('Cross-border flows'!P190-'Cross-border flows'!$Q190)/'Cross-border flows'!$I190</f>
        <v>0.94807772964407355</v>
      </c>
      <c r="J192" s="94" t="s">
        <v>48</v>
      </c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5">
        <v>1</v>
      </c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2"/>
      <c r="DR192" s="92"/>
      <c r="DS192" s="92"/>
      <c r="DT192" s="92"/>
      <c r="DU192" s="92"/>
      <c r="DV192" s="95">
        <v>1</v>
      </c>
      <c r="DW192" s="92"/>
      <c r="DX192" s="92"/>
      <c r="DY192" s="92"/>
      <c r="DZ192" s="92"/>
      <c r="EA192" s="92"/>
      <c r="EB192" s="92"/>
      <c r="EC192" s="92"/>
      <c r="ED192" s="92"/>
      <c r="EE192" s="92"/>
      <c r="EF192" s="92"/>
      <c r="EG192" s="92"/>
      <c r="EH192" s="92"/>
      <c r="EI192" s="92"/>
      <c r="EJ192" s="92"/>
      <c r="EK192" s="92"/>
      <c r="EL192" s="92"/>
      <c r="EM192" s="92"/>
      <c r="EN192" s="92"/>
      <c r="EO192" s="92"/>
      <c r="EP192" s="95">
        <v>1</v>
      </c>
      <c r="EQ192" s="92"/>
      <c r="ER192" s="92"/>
      <c r="ES192" s="92"/>
      <c r="ET192" s="92"/>
      <c r="EU192" s="92"/>
      <c r="EV192" s="92"/>
      <c r="EW192" s="92"/>
      <c r="EX192" s="92"/>
      <c r="EY192" s="92"/>
      <c r="EZ192" s="92"/>
      <c r="FA192" s="92"/>
      <c r="FB192" s="92"/>
      <c r="FC192" s="95">
        <v>2</v>
      </c>
      <c r="FD192" s="95">
        <v>1</v>
      </c>
      <c r="FE192" s="92"/>
      <c r="FF192" s="92"/>
      <c r="FG192" s="92"/>
      <c r="FH192" s="92"/>
      <c r="FI192" s="92"/>
      <c r="FJ192" s="92"/>
      <c r="FK192" s="92"/>
      <c r="FL192" s="92"/>
      <c r="FM192" s="92"/>
      <c r="FN192" s="92"/>
      <c r="FO192" s="92"/>
      <c r="FP192" s="92"/>
      <c r="FQ192" s="92"/>
      <c r="FR192" s="92"/>
      <c r="FS192" s="92"/>
      <c r="FT192" s="92"/>
      <c r="FU192" s="92"/>
      <c r="FV192" s="92"/>
      <c r="FW192" s="92"/>
      <c r="FX192" s="92"/>
      <c r="FY192" s="92"/>
      <c r="FZ192" s="92"/>
      <c r="GA192" s="92"/>
      <c r="GB192" s="92"/>
      <c r="GC192" s="92"/>
      <c r="GD192" s="92"/>
      <c r="GE192" s="92"/>
      <c r="GF192" s="92"/>
      <c r="GG192" s="92"/>
      <c r="GH192" s="92"/>
      <c r="GI192" s="92"/>
      <c r="GJ192" s="92"/>
      <c r="GK192" s="92"/>
      <c r="GL192" s="92"/>
      <c r="GM192" s="95">
        <v>190906</v>
      </c>
      <c r="GN192" s="95">
        <v>1515</v>
      </c>
      <c r="GO192" s="92"/>
      <c r="GP192" s="95">
        <v>3</v>
      </c>
      <c r="GQ192" s="92"/>
      <c r="GR192" s="95">
        <v>94</v>
      </c>
      <c r="GS192" s="95">
        <v>996</v>
      </c>
      <c r="GT192" s="95">
        <v>180</v>
      </c>
      <c r="GU192" s="92"/>
      <c r="GV192" s="92"/>
      <c r="GW192" s="92"/>
      <c r="GX192" s="92"/>
      <c r="GY192" s="92"/>
      <c r="GZ192" s="92"/>
      <c r="HA192" s="92"/>
      <c r="HB192" s="92"/>
      <c r="HC192" s="92"/>
      <c r="HD192" s="92"/>
      <c r="HE192" s="92"/>
      <c r="HF192" s="92"/>
      <c r="HG192" s="92"/>
      <c r="HH192" s="92"/>
      <c r="HI192" s="95">
        <v>604</v>
      </c>
      <c r="HJ192" s="92"/>
      <c r="HK192" s="92"/>
      <c r="HL192" s="95">
        <v>62</v>
      </c>
    </row>
    <row r="193" spans="1:220" x14ac:dyDescent="0.2">
      <c r="A193" s="61" t="s">
        <v>46</v>
      </c>
      <c r="B193" s="61" t="s">
        <v>45</v>
      </c>
      <c r="C193" s="91">
        <f>('Cross-border flows'!K191-'Cross-border flows'!$Q191)/'Cross-border flows'!$I191</f>
        <v>0.94212221311163613</v>
      </c>
      <c r="D193" s="91">
        <f>('Cross-border flows'!L191-'Cross-border flows'!$Q191)/'Cross-border flows'!$I191</f>
        <v>0.95193772797010967</v>
      </c>
      <c r="E193" s="91">
        <f>('Cross-border flows'!M191-'Cross-border flows'!$Q191)/'Cross-border flows'!$I191</f>
        <v>0.96125997362626225</v>
      </c>
      <c r="F193" s="91">
        <f>('Cross-border flows'!N191-'Cross-border flows'!$Q191)/'Cross-border flows'!$I191</f>
        <v>0.97031845654461779</v>
      </c>
      <c r="G193" s="91">
        <f>('Cross-border flows'!O191-'Cross-border flows'!$Q191)/'Cross-border flows'!$I191</f>
        <v>0.97884487254806651</v>
      </c>
      <c r="H193" s="91">
        <f>('Cross-border flows'!P191-'Cross-border flows'!$Q191)/'Cross-border flows'!$I191</f>
        <v>0.98699838334058898</v>
      </c>
      <c r="J193" s="94" t="s">
        <v>46</v>
      </c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5">
        <v>1</v>
      </c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5">
        <v>1</v>
      </c>
      <c r="DC193" s="92"/>
      <c r="DD193" s="92"/>
      <c r="DE193" s="92"/>
      <c r="DF193" s="95">
        <v>1</v>
      </c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5">
        <v>1</v>
      </c>
      <c r="EE193" s="92"/>
      <c r="EF193" s="92"/>
      <c r="EG193" s="92"/>
      <c r="EH193" s="92"/>
      <c r="EI193" s="92"/>
      <c r="EJ193" s="92"/>
      <c r="EK193" s="92"/>
      <c r="EL193" s="92"/>
      <c r="EM193" s="92"/>
      <c r="EN193" s="92"/>
      <c r="EO193" s="95">
        <v>1</v>
      </c>
      <c r="EP193" s="92"/>
      <c r="EQ193" s="92"/>
      <c r="ER193" s="92"/>
      <c r="ES193" s="92"/>
      <c r="ET193" s="92"/>
      <c r="EU193" s="92"/>
      <c r="EV193" s="92"/>
      <c r="EW193" s="92"/>
      <c r="EX193" s="92"/>
      <c r="EY193" s="92"/>
      <c r="EZ193" s="92"/>
      <c r="FA193" s="92"/>
      <c r="FB193" s="92"/>
      <c r="FC193" s="95">
        <v>1</v>
      </c>
      <c r="FD193" s="92"/>
      <c r="FE193" s="92"/>
      <c r="FF193" s="92"/>
      <c r="FG193" s="92"/>
      <c r="FH193" s="92"/>
      <c r="FI193" s="92"/>
      <c r="FJ193" s="92"/>
      <c r="FK193" s="92"/>
      <c r="FL193" s="92"/>
      <c r="FM193" s="92"/>
      <c r="FN193" s="92"/>
      <c r="FO193" s="92"/>
      <c r="FP193" s="92"/>
      <c r="FQ193" s="92"/>
      <c r="FR193" s="92"/>
      <c r="FS193" s="92"/>
      <c r="FT193" s="92"/>
      <c r="FU193" s="92"/>
      <c r="FV193" s="92"/>
      <c r="FW193" s="92"/>
      <c r="FX193" s="92"/>
      <c r="FY193" s="92"/>
      <c r="FZ193" s="92"/>
      <c r="GA193" s="92"/>
      <c r="GB193" s="92"/>
      <c r="GC193" s="92"/>
      <c r="GD193" s="92"/>
      <c r="GE193" s="92"/>
      <c r="GF193" s="92"/>
      <c r="GG193" s="92"/>
      <c r="GH193" s="92"/>
      <c r="GI193" s="92"/>
      <c r="GJ193" s="92"/>
      <c r="GK193" s="92"/>
      <c r="GL193" s="92"/>
      <c r="GM193" s="95">
        <v>178</v>
      </c>
      <c r="GN193" s="95">
        <v>462698</v>
      </c>
      <c r="GO193" s="92"/>
      <c r="GP193" s="95">
        <v>4</v>
      </c>
      <c r="GQ193" s="95">
        <v>1</v>
      </c>
      <c r="GR193" s="95">
        <v>111</v>
      </c>
      <c r="GS193" s="95">
        <v>5</v>
      </c>
      <c r="GT193" s="95">
        <v>10116</v>
      </c>
      <c r="GU193" s="92"/>
      <c r="GV193" s="92"/>
      <c r="GW193" s="92"/>
      <c r="GX193" s="92"/>
      <c r="GY193" s="92"/>
      <c r="GZ193" s="92"/>
      <c r="HA193" s="92"/>
      <c r="HB193" s="92"/>
      <c r="HC193" s="92"/>
      <c r="HD193" s="92"/>
      <c r="HE193" s="92"/>
      <c r="HF193" s="92"/>
      <c r="HG193" s="92"/>
      <c r="HH193" s="92"/>
      <c r="HI193" s="95">
        <v>4</v>
      </c>
      <c r="HJ193" s="92"/>
      <c r="HK193" s="95">
        <v>1</v>
      </c>
      <c r="HL193" s="95">
        <v>74</v>
      </c>
    </row>
    <row r="194" spans="1:220" x14ac:dyDescent="0.2">
      <c r="A194" s="61" t="s">
        <v>44</v>
      </c>
      <c r="B194" s="61" t="s">
        <v>43</v>
      </c>
      <c r="C194" s="91">
        <f>('Cross-border flows'!K192-'Cross-border flows'!$Q192)/'Cross-border flows'!$I192</f>
        <v>0.96286318198408927</v>
      </c>
      <c r="D194" s="91">
        <f>('Cross-border flows'!L192-'Cross-border flows'!$Q192)/'Cross-border flows'!$I192</f>
        <v>0.96857236839612582</v>
      </c>
      <c r="E194" s="91">
        <f>('Cross-border flows'!M192-'Cross-border flows'!$Q192)/'Cross-border flows'!$I192</f>
        <v>0.97422081514140757</v>
      </c>
      <c r="F194" s="91">
        <f>('Cross-border flows'!N192-'Cross-border flows'!$Q192)/'Cross-border flows'!$I192</f>
        <v>0.98003759461169571</v>
      </c>
      <c r="G194" s="91">
        <f>('Cross-border flows'!O192-'Cross-border flows'!$Q192)/'Cross-border flows'!$I192</f>
        <v>0.98583301611919338</v>
      </c>
      <c r="H194" s="91">
        <f>('Cross-border flows'!P192-'Cross-border flows'!$Q192)/'Cross-border flows'!$I192</f>
        <v>0.99171443402219528</v>
      </c>
      <c r="J194" s="94" t="s">
        <v>44</v>
      </c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  <c r="CL194" s="92"/>
      <c r="CM194" s="92"/>
      <c r="CN194" s="92"/>
      <c r="CO194" s="92"/>
      <c r="CP194" s="92"/>
      <c r="CQ194" s="92"/>
      <c r="CR194" s="92"/>
      <c r="CS194" s="92"/>
      <c r="CT194" s="92"/>
      <c r="CU194" s="95">
        <v>2</v>
      </c>
      <c r="CV194" s="95">
        <v>1</v>
      </c>
      <c r="CW194" s="92"/>
      <c r="CX194" s="92"/>
      <c r="CY194" s="92"/>
      <c r="CZ194" s="92"/>
      <c r="DA194" s="92"/>
      <c r="DB194" s="92"/>
      <c r="DC194" s="92"/>
      <c r="DD194" s="95">
        <v>1</v>
      </c>
      <c r="DE194" s="92"/>
      <c r="DF194" s="92"/>
      <c r="DG194" s="92"/>
      <c r="DH194" s="92"/>
      <c r="DI194" s="92"/>
      <c r="DJ194" s="92"/>
      <c r="DK194" s="92"/>
      <c r="DL194" s="92"/>
      <c r="DM194" s="92"/>
      <c r="DN194" s="92"/>
      <c r="DO194" s="92"/>
      <c r="DP194" s="92"/>
      <c r="DQ194" s="92"/>
      <c r="DR194" s="92"/>
      <c r="DS194" s="92"/>
      <c r="DT194" s="92"/>
      <c r="DU194" s="92"/>
      <c r="DV194" s="92"/>
      <c r="DW194" s="92"/>
      <c r="DX194" s="92"/>
      <c r="DY194" s="92"/>
      <c r="DZ194" s="92"/>
      <c r="EA194" s="92"/>
      <c r="EB194" s="92"/>
      <c r="EC194" s="92"/>
      <c r="ED194" s="95">
        <v>1</v>
      </c>
      <c r="EE194" s="92"/>
      <c r="EF194" s="92"/>
      <c r="EG194" s="95">
        <v>3</v>
      </c>
      <c r="EH194" s="92"/>
      <c r="EI194" s="92"/>
      <c r="EJ194" s="92"/>
      <c r="EK194" s="92"/>
      <c r="EL194" s="92"/>
      <c r="EM194" s="92"/>
      <c r="EN194" s="92"/>
      <c r="EO194" s="92"/>
      <c r="EP194" s="95">
        <v>2</v>
      </c>
      <c r="EQ194" s="92"/>
      <c r="ER194" s="92"/>
      <c r="ES194" s="92"/>
      <c r="ET194" s="92"/>
      <c r="EU194" s="92"/>
      <c r="EV194" s="92"/>
      <c r="EW194" s="92"/>
      <c r="EX194" s="92"/>
      <c r="EY194" s="92"/>
      <c r="EZ194" s="92"/>
      <c r="FA194" s="92"/>
      <c r="FB194" s="95">
        <v>1</v>
      </c>
      <c r="FC194" s="95">
        <v>1</v>
      </c>
      <c r="FD194" s="95">
        <v>1</v>
      </c>
      <c r="FE194" s="92"/>
      <c r="FF194" s="92"/>
      <c r="FG194" s="92"/>
      <c r="FH194" s="92"/>
      <c r="FI194" s="95">
        <v>1</v>
      </c>
      <c r="FJ194" s="92"/>
      <c r="FK194" s="92"/>
      <c r="FL194" s="92"/>
      <c r="FM194" s="92"/>
      <c r="FN194" s="92"/>
      <c r="FO194" s="92"/>
      <c r="FP194" s="92"/>
      <c r="FQ194" s="92"/>
      <c r="FR194" s="92"/>
      <c r="FS194" s="92"/>
      <c r="FT194" s="92"/>
      <c r="FU194" s="92"/>
      <c r="FV194" s="92"/>
      <c r="FW194" s="92"/>
      <c r="FX194" s="95">
        <v>2</v>
      </c>
      <c r="FY194" s="95">
        <v>1</v>
      </c>
      <c r="FZ194" s="92"/>
      <c r="GA194" s="92"/>
      <c r="GB194" s="95">
        <v>1</v>
      </c>
      <c r="GC194" s="92"/>
      <c r="GD194" s="92"/>
      <c r="GE194" s="92"/>
      <c r="GF194" s="95">
        <v>1</v>
      </c>
      <c r="GG194" s="92"/>
      <c r="GH194" s="95">
        <v>7</v>
      </c>
      <c r="GI194" s="92"/>
      <c r="GJ194" s="95">
        <v>10952</v>
      </c>
      <c r="GK194" s="92"/>
      <c r="GL194" s="92"/>
      <c r="GM194" s="92"/>
      <c r="GN194" s="92"/>
      <c r="GO194" s="95">
        <v>773629</v>
      </c>
      <c r="GP194" s="95">
        <v>1</v>
      </c>
      <c r="GQ194" s="92"/>
      <c r="GR194" s="92"/>
      <c r="GS194" s="95">
        <v>3216</v>
      </c>
      <c r="GT194" s="92"/>
      <c r="GU194" s="92"/>
      <c r="GV194" s="92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92"/>
      <c r="HH194" s="92"/>
      <c r="HI194" s="95">
        <v>3762</v>
      </c>
      <c r="HJ194" s="95">
        <v>202</v>
      </c>
      <c r="HK194" s="95">
        <v>1</v>
      </c>
      <c r="HL194" s="92"/>
    </row>
    <row r="195" spans="1:220" x14ac:dyDescent="0.2">
      <c r="A195" s="61" t="s">
        <v>42</v>
      </c>
      <c r="B195" s="61" t="s">
        <v>41</v>
      </c>
      <c r="C195" s="91">
        <f>('Cross-border flows'!K193-'Cross-border flows'!$Q193)/'Cross-border flows'!$I193</f>
        <v>0.96085312216867735</v>
      </c>
      <c r="D195" s="91">
        <f>('Cross-border flows'!L193-'Cross-border flows'!$Q193)/'Cross-border flows'!$I193</f>
        <v>0.96759143219193255</v>
      </c>
      <c r="E195" s="91">
        <f>('Cross-border flows'!M193-'Cross-border flows'!$Q193)/'Cross-border flows'!$I193</f>
        <v>0.97421413082222008</v>
      </c>
      <c r="F195" s="91">
        <f>('Cross-border flows'!N193-'Cross-border flows'!$Q193)/'Cross-border flows'!$I193</f>
        <v>0.98086974620357414</v>
      </c>
      <c r="G195" s="91">
        <f>('Cross-border flows'!O193-'Cross-border flows'!$Q193)/'Cross-border flows'!$I193</f>
        <v>0.98746166359686516</v>
      </c>
      <c r="H195" s="91">
        <f>('Cross-border flows'!P193-'Cross-border flows'!$Q193)/'Cross-border flows'!$I193</f>
        <v>0.9940596656350249</v>
      </c>
      <c r="J195" s="94" t="s">
        <v>42</v>
      </c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2"/>
      <c r="CO195" s="92"/>
      <c r="CP195" s="92"/>
      <c r="CQ195" s="92"/>
      <c r="CR195" s="92"/>
      <c r="CS195" s="95">
        <v>858</v>
      </c>
      <c r="CT195" s="92"/>
      <c r="CU195" s="92"/>
      <c r="CV195" s="92"/>
      <c r="CW195" s="92"/>
      <c r="CX195" s="92"/>
      <c r="CY195" s="92"/>
      <c r="CZ195" s="95">
        <v>1</v>
      </c>
      <c r="DA195" s="95">
        <v>1503</v>
      </c>
      <c r="DB195" s="95">
        <v>3352</v>
      </c>
      <c r="DC195" s="92"/>
      <c r="DD195" s="92"/>
      <c r="DE195" s="92"/>
      <c r="DF195" s="92"/>
      <c r="DG195" s="95">
        <v>1</v>
      </c>
      <c r="DH195" s="92"/>
      <c r="DI195" s="92"/>
      <c r="DJ195" s="92"/>
      <c r="DK195" s="92"/>
      <c r="DL195" s="92"/>
      <c r="DM195" s="92"/>
      <c r="DN195" s="92"/>
      <c r="DO195" s="92"/>
      <c r="DP195" s="92"/>
      <c r="DQ195" s="92"/>
      <c r="DR195" s="92"/>
      <c r="DS195" s="92"/>
      <c r="DT195" s="92"/>
      <c r="DU195" s="92"/>
      <c r="DV195" s="92"/>
      <c r="DW195" s="92"/>
      <c r="DX195" s="92"/>
      <c r="DY195" s="92"/>
      <c r="DZ195" s="92"/>
      <c r="EA195" s="92"/>
      <c r="EB195" s="95">
        <v>1</v>
      </c>
      <c r="EC195" s="92"/>
      <c r="ED195" s="92"/>
      <c r="EE195" s="92"/>
      <c r="EF195" s="92"/>
      <c r="EG195" s="95">
        <v>1</v>
      </c>
      <c r="EH195" s="92"/>
      <c r="EI195" s="92"/>
      <c r="EJ195" s="92"/>
      <c r="EK195" s="92"/>
      <c r="EL195" s="92"/>
      <c r="EM195" s="92"/>
      <c r="EN195" s="92"/>
      <c r="EO195" s="92"/>
      <c r="EP195" s="92"/>
      <c r="EQ195" s="92"/>
      <c r="ER195" s="92"/>
      <c r="ES195" s="92"/>
      <c r="ET195" s="92"/>
      <c r="EU195" s="92"/>
      <c r="EV195" s="92"/>
      <c r="EW195" s="92"/>
      <c r="EX195" s="95">
        <v>1</v>
      </c>
      <c r="EY195" s="92"/>
      <c r="EZ195" s="92"/>
      <c r="FA195" s="92"/>
      <c r="FB195" s="95">
        <v>1</v>
      </c>
      <c r="FC195" s="92"/>
      <c r="FD195" s="92"/>
      <c r="FE195" s="92"/>
      <c r="FF195" s="92"/>
      <c r="FG195" s="92"/>
      <c r="FH195" s="92"/>
      <c r="FI195" s="92"/>
      <c r="FJ195" s="92"/>
      <c r="FK195" s="92"/>
      <c r="FL195" s="92"/>
      <c r="FM195" s="92"/>
      <c r="FN195" s="92"/>
      <c r="FO195" s="92"/>
      <c r="FP195" s="92"/>
      <c r="FQ195" s="92"/>
      <c r="FR195" s="92"/>
      <c r="FS195" s="92"/>
      <c r="FT195" s="92"/>
      <c r="FU195" s="92"/>
      <c r="FV195" s="92"/>
      <c r="FW195" s="92"/>
      <c r="FX195" s="92"/>
      <c r="FY195" s="92"/>
      <c r="FZ195" s="92"/>
      <c r="GA195" s="92"/>
      <c r="GB195" s="92"/>
      <c r="GC195" s="95">
        <v>1127</v>
      </c>
      <c r="GD195" s="92"/>
      <c r="GE195" s="92"/>
      <c r="GF195" s="92"/>
      <c r="GG195" s="92"/>
      <c r="GH195" s="92"/>
      <c r="GI195" s="92"/>
      <c r="GJ195" s="92"/>
      <c r="GK195" s="92"/>
      <c r="GL195" s="92"/>
      <c r="GM195" s="95">
        <v>2</v>
      </c>
      <c r="GN195" s="95">
        <v>23</v>
      </c>
      <c r="GO195" s="92"/>
      <c r="GP195" s="95">
        <v>619276</v>
      </c>
      <c r="GQ195" s="92"/>
      <c r="GR195" s="92"/>
      <c r="GS195" s="92"/>
      <c r="GT195" s="95">
        <v>757</v>
      </c>
      <c r="GU195" s="92"/>
      <c r="GV195" s="92"/>
      <c r="GW195" s="92"/>
      <c r="GX195" s="92"/>
      <c r="GY195" s="92"/>
      <c r="GZ195" s="92"/>
      <c r="HA195" s="92"/>
      <c r="HB195" s="92"/>
      <c r="HC195" s="92"/>
      <c r="HD195" s="92"/>
      <c r="HE195" s="92"/>
      <c r="HF195" s="92"/>
      <c r="HG195" s="92"/>
      <c r="HH195" s="92"/>
      <c r="HI195" s="95">
        <v>1002</v>
      </c>
      <c r="HJ195" s="92"/>
      <c r="HK195" s="95">
        <v>1</v>
      </c>
      <c r="HL195" s="95">
        <v>8942</v>
      </c>
    </row>
    <row r="196" spans="1:220" x14ac:dyDescent="0.2">
      <c r="A196" s="61" t="s">
        <v>40</v>
      </c>
      <c r="B196" s="61" t="s">
        <v>39</v>
      </c>
      <c r="C196" s="91">
        <f>('Cross-border flows'!K194-'Cross-border flows'!$Q194)/'Cross-border flows'!$I194</f>
        <v>0.9784056395544275</v>
      </c>
      <c r="D196" s="91">
        <f>('Cross-border flows'!L194-'Cross-border flows'!$Q194)/'Cross-border flows'!$I194</f>
        <v>0.98657593780625108</v>
      </c>
      <c r="E196" s="91">
        <f>('Cross-border flows'!M194-'Cross-border flows'!$Q194)/'Cross-border flows'!$I194</f>
        <v>0.99462806117639535</v>
      </c>
      <c r="F196" s="91">
        <f>('Cross-border flows'!N194-'Cross-border flows'!$Q194)/'Cross-border flows'!$I194</f>
        <v>1.0026794837819233</v>
      </c>
      <c r="G196" s="91">
        <f>('Cross-border flows'!O194-'Cross-border flows'!$Q194)/'Cross-border flows'!$I194</f>
        <v>1.0106944950848655</v>
      </c>
      <c r="H196" s="91">
        <f>('Cross-border flows'!P194-'Cross-border flows'!$Q194)/'Cross-border flows'!$I194</f>
        <v>1.0187490071019114</v>
      </c>
      <c r="J196" s="94" t="s">
        <v>40</v>
      </c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5">
        <v>1</v>
      </c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5">
        <v>1</v>
      </c>
      <c r="EX196" s="95">
        <v>1</v>
      </c>
      <c r="EY196" s="92"/>
      <c r="EZ196" s="92"/>
      <c r="FA196" s="92"/>
      <c r="FB196" s="92"/>
      <c r="FC196" s="95">
        <v>1</v>
      </c>
      <c r="FD196" s="92"/>
      <c r="FE196" s="92"/>
      <c r="FF196" s="92"/>
      <c r="FG196" s="92"/>
      <c r="FH196" s="92"/>
      <c r="FI196" s="92"/>
      <c r="FJ196" s="92"/>
      <c r="FK196" s="92"/>
      <c r="FL196" s="92"/>
      <c r="FM196" s="92"/>
      <c r="FN196" s="92"/>
      <c r="FO196" s="92"/>
      <c r="FP196" s="92"/>
      <c r="FQ196" s="92"/>
      <c r="FR196" s="92"/>
      <c r="FS196" s="92"/>
      <c r="FT196" s="92"/>
      <c r="FU196" s="92"/>
      <c r="FV196" s="92"/>
      <c r="FW196" s="92"/>
      <c r="FX196" s="92"/>
      <c r="FY196" s="92"/>
      <c r="FZ196" s="92"/>
      <c r="GA196" s="92"/>
      <c r="GB196" s="92"/>
      <c r="GC196" s="92"/>
      <c r="GD196" s="92"/>
      <c r="GE196" s="92"/>
      <c r="GF196" s="92"/>
      <c r="GG196" s="92"/>
      <c r="GH196" s="92"/>
      <c r="GI196" s="92"/>
      <c r="GJ196" s="92"/>
      <c r="GK196" s="92"/>
      <c r="GL196" s="92"/>
      <c r="GM196" s="92"/>
      <c r="GN196" s="92"/>
      <c r="GO196" s="92"/>
      <c r="GP196" s="92"/>
      <c r="GQ196" s="95">
        <v>558881</v>
      </c>
      <c r="GR196" s="92"/>
      <c r="GS196" s="92"/>
      <c r="GT196" s="92"/>
      <c r="GU196" s="92"/>
      <c r="GV196" s="92"/>
      <c r="GW196" s="92"/>
      <c r="GX196" s="92"/>
      <c r="GY196" s="92"/>
      <c r="GZ196" s="92"/>
      <c r="HA196" s="92"/>
      <c r="HB196" s="92"/>
      <c r="HC196" s="92"/>
      <c r="HD196" s="92"/>
      <c r="HE196" s="92"/>
      <c r="HF196" s="92"/>
      <c r="HG196" s="92"/>
      <c r="HH196" s="92"/>
      <c r="HI196" s="92"/>
      <c r="HJ196" s="95">
        <v>3245</v>
      </c>
      <c r="HK196" s="95">
        <v>5</v>
      </c>
      <c r="HL196" s="95">
        <v>108</v>
      </c>
    </row>
    <row r="197" spans="1:220" x14ac:dyDescent="0.2">
      <c r="A197" s="61" t="s">
        <v>38</v>
      </c>
      <c r="B197" s="61" t="s">
        <v>37</v>
      </c>
      <c r="C197" s="91">
        <f>('Cross-border flows'!K195-'Cross-border flows'!$Q195)/'Cross-border flows'!$I195</f>
        <v>0.96277957284431881</v>
      </c>
      <c r="D197" s="91">
        <f>('Cross-border flows'!L195-'Cross-border flows'!$Q195)/'Cross-border flows'!$I195</f>
        <v>0.97255005902215397</v>
      </c>
      <c r="E197" s="91">
        <f>('Cross-border flows'!M195-'Cross-border flows'!$Q195)/'Cross-border flows'!$I195</f>
        <v>0.98243629725203829</v>
      </c>
      <c r="F197" s="91">
        <f>('Cross-border flows'!N195-'Cross-border flows'!$Q195)/'Cross-border flows'!$I195</f>
        <v>0.99238369890465872</v>
      </c>
      <c r="G197" s="91">
        <f>('Cross-border flows'!O195-'Cross-border flows'!$Q195)/'Cross-border flows'!$I195</f>
        <v>1.0023335712520933</v>
      </c>
      <c r="H197" s="91">
        <f>('Cross-border flows'!P195-'Cross-border flows'!$Q195)/'Cross-border flows'!$I195</f>
        <v>1.0123984041141645</v>
      </c>
      <c r="J197" s="94" t="s">
        <v>38</v>
      </c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  <c r="FI197" s="92"/>
      <c r="FJ197" s="92"/>
      <c r="FK197" s="92"/>
      <c r="FL197" s="92"/>
      <c r="FM197" s="92"/>
      <c r="FN197" s="92"/>
      <c r="FO197" s="92"/>
      <c r="FP197" s="92"/>
      <c r="FQ197" s="92"/>
      <c r="FR197" s="92"/>
      <c r="FS197" s="92"/>
      <c r="FT197" s="92"/>
      <c r="FU197" s="92"/>
      <c r="FV197" s="92"/>
      <c r="FW197" s="92"/>
      <c r="FX197" s="92"/>
      <c r="FY197" s="92"/>
      <c r="FZ197" s="92"/>
      <c r="GA197" s="92"/>
      <c r="GB197" s="92"/>
      <c r="GC197" s="92"/>
      <c r="GD197" s="92"/>
      <c r="GE197" s="92"/>
      <c r="GF197" s="92"/>
      <c r="GG197" s="92"/>
      <c r="GH197" s="92"/>
      <c r="GI197" s="92"/>
      <c r="GJ197" s="92"/>
      <c r="GK197" s="92"/>
      <c r="GL197" s="92"/>
      <c r="GM197" s="95">
        <v>3394</v>
      </c>
      <c r="GN197" s="95">
        <v>1275</v>
      </c>
      <c r="GO197" s="92"/>
      <c r="GP197" s="95">
        <v>4</v>
      </c>
      <c r="GQ197" s="92"/>
      <c r="GR197" s="95">
        <v>213398</v>
      </c>
      <c r="GS197" s="95">
        <v>439</v>
      </c>
      <c r="GT197" s="95">
        <v>44</v>
      </c>
      <c r="GU197" s="92"/>
      <c r="GV197" s="92"/>
      <c r="GW197" s="92"/>
      <c r="GX197" s="92"/>
      <c r="GY197" s="92"/>
      <c r="GZ197" s="92"/>
      <c r="HA197" s="92"/>
      <c r="HB197" s="92"/>
      <c r="HC197" s="92"/>
      <c r="HD197" s="92"/>
      <c r="HE197" s="92"/>
      <c r="HF197" s="92"/>
      <c r="HG197" s="92"/>
      <c r="HH197" s="92"/>
      <c r="HI197" s="92"/>
      <c r="HJ197" s="92"/>
      <c r="HK197" s="92"/>
      <c r="HL197" s="95">
        <v>8</v>
      </c>
    </row>
    <row r="198" spans="1:220" x14ac:dyDescent="0.2">
      <c r="A198" s="61" t="s">
        <v>36</v>
      </c>
      <c r="B198" s="61" t="s">
        <v>35</v>
      </c>
      <c r="C198" s="91">
        <f>('Cross-border flows'!K196-'Cross-border flows'!$Q196)/'Cross-border flows'!$I196</f>
        <v>0.951558333758868</v>
      </c>
      <c r="D198" s="91">
        <f>('Cross-border flows'!L196-'Cross-border flows'!$Q196)/'Cross-border flows'!$I196</f>
        <v>0.95745921998615979</v>
      </c>
      <c r="E198" s="91">
        <f>('Cross-border flows'!M196-'Cross-border flows'!$Q196)/'Cross-border flows'!$I196</f>
        <v>0.96345884140704652</v>
      </c>
      <c r="F198" s="91">
        <f>('Cross-border flows'!N196-'Cross-border flows'!$Q196)/'Cross-border flows'!$I196</f>
        <v>0.96963598473709889</v>
      </c>
      <c r="G198" s="91">
        <f>('Cross-border flows'!O196-'Cross-border flows'!$Q196)/'Cross-border flows'!$I196</f>
        <v>0.97590492029589038</v>
      </c>
      <c r="H198" s="91">
        <f>('Cross-border flows'!P196-'Cross-border flows'!$Q196)/'Cross-border flows'!$I196</f>
        <v>0.98238475963747973</v>
      </c>
      <c r="J198" s="94" t="s">
        <v>36</v>
      </c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  <c r="CL198" s="92"/>
      <c r="CM198" s="92"/>
      <c r="CN198" s="92"/>
      <c r="CO198" s="95">
        <v>1</v>
      </c>
      <c r="CP198" s="92"/>
      <c r="CQ198" s="92"/>
      <c r="CR198" s="92"/>
      <c r="CS198" s="92"/>
      <c r="CT198" s="92"/>
      <c r="CU198" s="92"/>
      <c r="CV198" s="92"/>
      <c r="CW198" s="92"/>
      <c r="CX198" s="92"/>
      <c r="CY198" s="92"/>
      <c r="CZ198" s="92"/>
      <c r="DA198" s="92"/>
      <c r="DB198" s="92"/>
      <c r="DC198" s="92"/>
      <c r="DD198" s="92"/>
      <c r="DE198" s="92"/>
      <c r="DF198" s="92"/>
      <c r="DG198" s="92"/>
      <c r="DH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  <c r="DV198" s="92"/>
      <c r="DW198" s="92"/>
      <c r="DX198" s="92"/>
      <c r="DY198" s="92"/>
      <c r="DZ198" s="92"/>
      <c r="EA198" s="92"/>
      <c r="EB198" s="92"/>
      <c r="EC198" s="92"/>
      <c r="ED198" s="92"/>
      <c r="EE198" s="92"/>
      <c r="EF198" s="92"/>
      <c r="EG198" s="95">
        <v>1</v>
      </c>
      <c r="EH198" s="92"/>
      <c r="EI198" s="92"/>
      <c r="EJ198" s="92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2"/>
      <c r="EZ198" s="92"/>
      <c r="FA198" s="92"/>
      <c r="FB198" s="92"/>
      <c r="FC198" s="92"/>
      <c r="FD198" s="92"/>
      <c r="FE198" s="92"/>
      <c r="FF198" s="92"/>
      <c r="FG198" s="92"/>
      <c r="FH198" s="92"/>
      <c r="FI198" s="92"/>
      <c r="FJ198" s="92"/>
      <c r="FK198" s="92"/>
      <c r="FL198" s="92"/>
      <c r="FM198" s="92"/>
      <c r="FN198" s="92"/>
      <c r="FO198" s="92"/>
      <c r="FP198" s="92"/>
      <c r="FQ198" s="92"/>
      <c r="FR198" s="92"/>
      <c r="FS198" s="92"/>
      <c r="FT198" s="92"/>
      <c r="FU198" s="92"/>
      <c r="FV198" s="92"/>
      <c r="FW198" s="92"/>
      <c r="FX198" s="92"/>
      <c r="FY198" s="92"/>
      <c r="FZ198" s="92"/>
      <c r="GA198" s="92"/>
      <c r="GB198" s="92"/>
      <c r="GC198" s="92"/>
      <c r="GD198" s="92"/>
      <c r="GE198" s="92"/>
      <c r="GF198" s="92"/>
      <c r="GG198" s="92"/>
      <c r="GH198" s="92"/>
      <c r="GI198" s="92"/>
      <c r="GJ198" s="92"/>
      <c r="GK198" s="92"/>
      <c r="GL198" s="92"/>
      <c r="GM198" s="95">
        <v>6244</v>
      </c>
      <c r="GN198" s="95">
        <v>6</v>
      </c>
      <c r="GO198" s="95">
        <v>4228</v>
      </c>
      <c r="GP198" s="95">
        <v>1</v>
      </c>
      <c r="GQ198" s="92"/>
      <c r="GR198" s="95">
        <v>1976</v>
      </c>
      <c r="GS198" s="95">
        <v>552349</v>
      </c>
      <c r="GT198" s="92"/>
      <c r="GU198" s="92"/>
      <c r="GV198" s="92"/>
      <c r="GW198" s="92"/>
      <c r="GX198" s="92"/>
      <c r="GY198" s="92"/>
      <c r="GZ198" s="92"/>
      <c r="HA198" s="92"/>
      <c r="HB198" s="92"/>
      <c r="HC198" s="92"/>
      <c r="HD198" s="92"/>
      <c r="HE198" s="92"/>
      <c r="HF198" s="92"/>
      <c r="HG198" s="92"/>
      <c r="HH198" s="92"/>
      <c r="HI198" s="95">
        <v>485</v>
      </c>
      <c r="HJ198" s="95">
        <v>2622</v>
      </c>
      <c r="HK198" s="92"/>
      <c r="HL198" s="92"/>
    </row>
    <row r="199" spans="1:220" x14ac:dyDescent="0.2">
      <c r="A199" s="61" t="s">
        <v>34</v>
      </c>
      <c r="B199" s="61" t="s">
        <v>33</v>
      </c>
      <c r="C199" s="91">
        <f>('Cross-border flows'!K197-'Cross-border flows'!$Q197)/'Cross-border flows'!$I197</f>
        <v>0.97057239411878116</v>
      </c>
      <c r="D199" s="91">
        <f>('Cross-border flows'!L197-'Cross-border flows'!$Q197)/'Cross-border flows'!$I197</f>
        <v>0.9788052970958091</v>
      </c>
      <c r="E199" s="91">
        <f>('Cross-border flows'!M197-'Cross-border flows'!$Q197)/'Cross-border flows'!$I197</f>
        <v>0.98686433422118125</v>
      </c>
      <c r="F199" s="91">
        <f>('Cross-border flows'!N197-'Cross-border flows'!$Q197)/'Cross-border flows'!$I197</f>
        <v>0.99497325387927649</v>
      </c>
      <c r="G199" s="91">
        <f>('Cross-border flows'!O197-'Cross-border flows'!$Q197)/'Cross-border flows'!$I197</f>
        <v>1.0029762958890023</v>
      </c>
      <c r="H199" s="91">
        <f>('Cross-border flows'!P197-'Cross-border flows'!$Q197)/'Cross-border flows'!$I197</f>
        <v>1.010889902098701</v>
      </c>
      <c r="J199" s="94" t="s">
        <v>34</v>
      </c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5">
        <v>1</v>
      </c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5">
        <v>1</v>
      </c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  <c r="FI199" s="92"/>
      <c r="FJ199" s="92"/>
      <c r="FK199" s="92"/>
      <c r="FL199" s="92"/>
      <c r="FM199" s="92"/>
      <c r="FN199" s="92"/>
      <c r="FO199" s="92"/>
      <c r="FP199" s="92"/>
      <c r="FQ199" s="92"/>
      <c r="FR199" s="92"/>
      <c r="FS199" s="92"/>
      <c r="FT199" s="92"/>
      <c r="FU199" s="92"/>
      <c r="FV199" s="92"/>
      <c r="FW199" s="92"/>
      <c r="FX199" s="92"/>
      <c r="FY199" s="92"/>
      <c r="FZ199" s="92"/>
      <c r="GA199" s="92"/>
      <c r="GB199" s="92"/>
      <c r="GC199" s="92"/>
      <c r="GD199" s="92"/>
      <c r="GE199" s="92"/>
      <c r="GF199" s="92"/>
      <c r="GG199" s="92"/>
      <c r="GH199" s="92"/>
      <c r="GI199" s="92"/>
      <c r="GJ199" s="92"/>
      <c r="GK199" s="92"/>
      <c r="GL199" s="92"/>
      <c r="GM199" s="95">
        <v>1198</v>
      </c>
      <c r="GN199" s="95">
        <v>22947</v>
      </c>
      <c r="GO199" s="92"/>
      <c r="GP199" s="95">
        <v>5125</v>
      </c>
      <c r="GQ199" s="92"/>
      <c r="GR199" s="95">
        <v>9</v>
      </c>
      <c r="GS199" s="95">
        <v>1</v>
      </c>
      <c r="GT199" s="95">
        <v>250395</v>
      </c>
      <c r="GU199" s="92"/>
      <c r="GV199" s="92"/>
      <c r="GW199" s="92"/>
      <c r="GX199" s="92"/>
      <c r="GY199" s="92"/>
      <c r="GZ199" s="92"/>
      <c r="HA199" s="92"/>
      <c r="HB199" s="92"/>
      <c r="HC199" s="92"/>
      <c r="HD199" s="92"/>
      <c r="HE199" s="92"/>
      <c r="HF199" s="92"/>
      <c r="HG199" s="92"/>
      <c r="HH199" s="92"/>
      <c r="HI199" s="95">
        <v>395</v>
      </c>
      <c r="HJ199" s="92"/>
      <c r="HK199" s="92"/>
      <c r="HL199" s="95">
        <v>6</v>
      </c>
    </row>
    <row r="200" spans="1:220" x14ac:dyDescent="0.2">
      <c r="A200" s="61" t="s">
        <v>32</v>
      </c>
      <c r="B200" s="61" t="s">
        <v>31</v>
      </c>
      <c r="C200" s="91">
        <f>('Cross-border flows'!K198-'Cross-border flows'!$Q198)/'Cross-border flows'!$I198</f>
        <v>0.96737039768806066</v>
      </c>
      <c r="D200" s="91">
        <f>('Cross-border flows'!L198-'Cross-border flows'!$Q198)/'Cross-border flows'!$I198</f>
        <v>0.97890982142857141</v>
      </c>
      <c r="E200" s="91">
        <f>('Cross-border flows'!M198-'Cross-border flows'!$Q198)/'Cross-border flows'!$I198</f>
        <v>0.99022236456176671</v>
      </c>
      <c r="F200" s="91">
        <f>('Cross-border flows'!N198-'Cross-border flows'!$Q198)/'Cross-border flows'!$I198</f>
        <v>1.0014234126984127</v>
      </c>
      <c r="G200" s="91">
        <f>('Cross-border flows'!O198-'Cross-border flows'!$Q198)/'Cross-border flows'!$I198</f>
        <v>1.0124691683919946</v>
      </c>
      <c r="H200" s="91">
        <f>('Cross-border flows'!P198-'Cross-border flows'!$Q198)/'Cross-border flows'!$I198</f>
        <v>1.0233559566942718</v>
      </c>
      <c r="J200" s="94" t="s">
        <v>32</v>
      </c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  <c r="CM200" s="92"/>
      <c r="CN200" s="92"/>
      <c r="CO200" s="92"/>
      <c r="CP200" s="92"/>
      <c r="CQ200" s="92"/>
      <c r="CR200" s="92"/>
      <c r="CS200" s="92"/>
      <c r="CT200" s="92"/>
      <c r="CU200" s="92"/>
      <c r="CV200" s="92"/>
      <c r="CW200" s="92"/>
      <c r="CX200" s="92"/>
      <c r="CY200" s="92"/>
      <c r="CZ200" s="92"/>
      <c r="DA200" s="92"/>
      <c r="DB200" s="92"/>
      <c r="DC200" s="92"/>
      <c r="DD200" s="92"/>
      <c r="DE200" s="92"/>
      <c r="DF200" s="92"/>
      <c r="DG200" s="92"/>
      <c r="DH200" s="92"/>
      <c r="DI200" s="92"/>
      <c r="DJ200" s="92"/>
      <c r="DK200" s="92"/>
      <c r="DL200" s="92"/>
      <c r="DM200" s="92"/>
      <c r="DN200" s="92"/>
      <c r="DO200" s="92"/>
      <c r="DP200" s="92"/>
      <c r="DQ200" s="92"/>
      <c r="DR200" s="92"/>
      <c r="DS200" s="92"/>
      <c r="DT200" s="92"/>
      <c r="DU200" s="92"/>
      <c r="DV200" s="92"/>
      <c r="DW200" s="92"/>
      <c r="DX200" s="92"/>
      <c r="DY200" s="92"/>
      <c r="DZ200" s="92"/>
      <c r="EA200" s="92"/>
      <c r="EB200" s="92"/>
      <c r="EC200" s="92"/>
      <c r="ED200" s="92"/>
      <c r="EE200" s="92"/>
      <c r="EF200" s="92"/>
      <c r="EG200" s="92"/>
      <c r="EH200" s="95">
        <v>1</v>
      </c>
      <c r="EI200" s="92"/>
      <c r="EJ200" s="92"/>
      <c r="EK200" s="92"/>
      <c r="EL200" s="92"/>
      <c r="EM200" s="92"/>
      <c r="EN200" s="92"/>
      <c r="EO200" s="92"/>
      <c r="EP200" s="92"/>
      <c r="EQ200" s="92"/>
      <c r="ER200" s="95">
        <v>2</v>
      </c>
      <c r="ES200" s="92"/>
      <c r="ET200" s="92"/>
      <c r="EU200" s="92"/>
      <c r="EV200" s="92"/>
      <c r="EW200" s="92"/>
      <c r="EX200" s="92"/>
      <c r="EY200" s="92"/>
      <c r="EZ200" s="92"/>
      <c r="FA200" s="92"/>
      <c r="FB200" s="92"/>
      <c r="FC200" s="92"/>
      <c r="FD200" s="92"/>
      <c r="FE200" s="92"/>
      <c r="FF200" s="92"/>
      <c r="FG200" s="92"/>
      <c r="FH200" s="92"/>
      <c r="FI200" s="92"/>
      <c r="FJ200" s="92"/>
      <c r="FK200" s="92"/>
      <c r="FL200" s="92"/>
      <c r="FM200" s="92"/>
      <c r="FN200" s="92"/>
      <c r="FO200" s="92"/>
      <c r="FP200" s="92"/>
      <c r="FQ200" s="92"/>
      <c r="FR200" s="92"/>
      <c r="FS200" s="92"/>
      <c r="FT200" s="92"/>
      <c r="FU200" s="92"/>
      <c r="FV200" s="92"/>
      <c r="FW200" s="92"/>
      <c r="FX200" s="92"/>
      <c r="FY200" s="92"/>
      <c r="FZ200" s="92"/>
      <c r="GA200" s="95">
        <v>23</v>
      </c>
      <c r="GB200" s="92"/>
      <c r="GC200" s="95">
        <v>665</v>
      </c>
      <c r="GD200" s="92"/>
      <c r="GE200" s="92"/>
      <c r="GF200" s="92"/>
      <c r="GG200" s="95">
        <v>1</v>
      </c>
      <c r="GH200" s="92"/>
      <c r="GI200" s="92"/>
      <c r="GJ200" s="92"/>
      <c r="GK200" s="92"/>
      <c r="GL200" s="95">
        <v>1</v>
      </c>
      <c r="GM200" s="95">
        <v>1</v>
      </c>
      <c r="GN200" s="95">
        <v>1</v>
      </c>
      <c r="GO200" s="92"/>
      <c r="GP200" s="95">
        <v>505</v>
      </c>
      <c r="GQ200" s="92"/>
      <c r="GR200" s="92"/>
      <c r="GS200" s="92"/>
      <c r="GT200" s="92"/>
      <c r="GU200" s="95">
        <v>227499</v>
      </c>
      <c r="GV200" s="92"/>
      <c r="GW200" s="92"/>
      <c r="GX200" s="92"/>
      <c r="GY200" s="92"/>
      <c r="GZ200" s="92"/>
      <c r="HA200" s="92"/>
      <c r="HB200" s="92"/>
      <c r="HC200" s="92"/>
      <c r="HD200" s="92"/>
      <c r="HE200" s="92"/>
      <c r="HF200" s="92"/>
      <c r="HG200" s="92"/>
      <c r="HH200" s="92"/>
      <c r="HI200" s="95">
        <v>3141</v>
      </c>
      <c r="HJ200" s="92"/>
      <c r="HK200" s="92"/>
      <c r="HL200" s="92"/>
    </row>
    <row r="201" spans="1:220" x14ac:dyDescent="0.2">
      <c r="A201" s="61" t="s">
        <v>30</v>
      </c>
      <c r="B201" s="61" t="s">
        <v>29</v>
      </c>
      <c r="C201" s="91">
        <f>('Cross-border flows'!K199-'Cross-border flows'!$Q199)/'Cross-border flows'!$I199</f>
        <v>0.9602059219984278</v>
      </c>
      <c r="D201" s="91">
        <f>('Cross-border flows'!L199-'Cross-border flows'!$Q199)/'Cross-border flows'!$I199</f>
        <v>0.96190469031600523</v>
      </c>
      <c r="E201" s="91">
        <f>('Cross-border flows'!M199-'Cross-border flows'!$Q199)/'Cross-border flows'!$I199</f>
        <v>0.96372865029006261</v>
      </c>
      <c r="F201" s="91">
        <f>('Cross-border flows'!N199-'Cross-border flows'!$Q199)/'Cross-border flows'!$I199</f>
        <v>0.96563045940768066</v>
      </c>
      <c r="G201" s="91">
        <f>('Cross-border flows'!O199-'Cross-border flows'!$Q199)/'Cross-border flows'!$I199</f>
        <v>0.96757267404500535</v>
      </c>
      <c r="H201" s="91">
        <f>('Cross-border flows'!P199-'Cross-border flows'!$Q199)/'Cross-border flows'!$I199</f>
        <v>0.9696573137308232</v>
      </c>
      <c r="J201" s="94" t="s">
        <v>30</v>
      </c>
      <c r="K201" s="92"/>
      <c r="L201" s="92"/>
      <c r="M201" s="92"/>
      <c r="N201" s="92"/>
      <c r="O201" s="92"/>
      <c r="P201" s="92"/>
      <c r="Q201" s="92"/>
      <c r="R201" s="92"/>
      <c r="S201" s="92"/>
      <c r="T201" s="95">
        <v>2</v>
      </c>
      <c r="U201" s="92"/>
      <c r="V201" s="92"/>
      <c r="W201" s="95">
        <v>1</v>
      </c>
      <c r="X201" s="92"/>
      <c r="Y201" s="92"/>
      <c r="Z201" s="92"/>
      <c r="AA201" s="92"/>
      <c r="AB201" s="92"/>
      <c r="AC201" s="92"/>
      <c r="AD201" s="92"/>
      <c r="AE201" s="95">
        <v>2</v>
      </c>
      <c r="AF201" s="92"/>
      <c r="AG201" s="95">
        <v>5</v>
      </c>
      <c r="AH201" s="92"/>
      <c r="AI201" s="95">
        <v>1</v>
      </c>
      <c r="AJ201" s="92"/>
      <c r="AK201" s="92"/>
      <c r="AL201" s="95">
        <v>1</v>
      </c>
      <c r="AM201" s="95">
        <v>1</v>
      </c>
      <c r="AN201" s="92"/>
      <c r="AO201" s="92"/>
      <c r="AP201" s="92"/>
      <c r="AQ201" s="92"/>
      <c r="AR201" s="92"/>
      <c r="AS201" s="95">
        <v>2</v>
      </c>
      <c r="AT201" s="95">
        <v>984</v>
      </c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2"/>
      <c r="CT201" s="92"/>
      <c r="CU201" s="92"/>
      <c r="CV201" s="92"/>
      <c r="CW201" s="92"/>
      <c r="CX201" s="92"/>
      <c r="CY201" s="92"/>
      <c r="CZ201" s="92"/>
      <c r="DA201" s="92"/>
      <c r="DB201" s="92"/>
      <c r="DC201" s="92"/>
      <c r="DD201" s="92"/>
      <c r="DE201" s="92"/>
      <c r="DF201" s="92"/>
      <c r="DG201" s="92"/>
      <c r="DH201" s="92"/>
      <c r="DI201" s="92"/>
      <c r="DJ201" s="92"/>
      <c r="DK201" s="92"/>
      <c r="DL201" s="92"/>
      <c r="DM201" s="92"/>
      <c r="DN201" s="92"/>
      <c r="DO201" s="92"/>
      <c r="DP201" s="92"/>
      <c r="DQ201" s="92"/>
      <c r="DR201" s="92"/>
      <c r="DS201" s="92"/>
      <c r="DT201" s="92"/>
      <c r="DU201" s="92"/>
      <c r="DV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5">
        <v>1</v>
      </c>
      <c r="FE201" s="92"/>
      <c r="FF201" s="92"/>
      <c r="FG201" s="92"/>
      <c r="FH201" s="92"/>
      <c r="FI201" s="92"/>
      <c r="FJ201" s="92"/>
      <c r="FK201" s="92"/>
      <c r="FL201" s="92"/>
      <c r="FM201" s="92"/>
      <c r="FN201" s="92"/>
      <c r="FO201" s="92"/>
      <c r="FP201" s="92"/>
      <c r="FQ201" s="92"/>
      <c r="FR201" s="92"/>
      <c r="FS201" s="92"/>
      <c r="FT201" s="92"/>
      <c r="FU201" s="92"/>
      <c r="FV201" s="92"/>
      <c r="FW201" s="92"/>
      <c r="FX201" s="92"/>
      <c r="FY201" s="92"/>
      <c r="FZ201" s="92"/>
      <c r="GA201" s="92"/>
      <c r="GB201" s="92"/>
      <c r="GC201" s="92"/>
      <c r="GD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  <c r="GR201" s="92"/>
      <c r="GS201" s="92"/>
      <c r="GT201" s="92"/>
      <c r="GU201" s="92"/>
      <c r="GV201" s="95">
        <v>333557</v>
      </c>
      <c r="GW201" s="92"/>
      <c r="GX201" s="92"/>
      <c r="GY201" s="95">
        <v>26</v>
      </c>
      <c r="GZ201" s="92"/>
      <c r="HA201" s="92"/>
      <c r="HB201" s="92"/>
      <c r="HC201" s="92"/>
      <c r="HD201" s="92"/>
      <c r="HE201" s="92"/>
      <c r="HF201" s="92"/>
      <c r="HG201" s="92"/>
      <c r="HH201" s="92"/>
      <c r="HI201" s="92"/>
      <c r="HJ201" s="92"/>
      <c r="HK201" s="92"/>
      <c r="HL201" s="92"/>
    </row>
    <row r="202" spans="1:220" x14ac:dyDescent="0.2">
      <c r="A202" s="61" t="s">
        <v>28</v>
      </c>
      <c r="B202" s="61" t="s">
        <v>699</v>
      </c>
      <c r="C202" s="91">
        <f>('Cross-border flows'!K200-'Cross-border flows'!$Q200)/'Cross-border flows'!$I200</f>
        <v>0.92099455143800257</v>
      </c>
      <c r="D202" s="91">
        <f>('Cross-border flows'!L200-'Cross-border flows'!$Q200)/'Cross-border flows'!$I200</f>
        <v>0.92814664962219051</v>
      </c>
      <c r="E202" s="91">
        <f>('Cross-border flows'!M200-'Cross-border flows'!$Q200)/'Cross-border flows'!$I200</f>
        <v>0.93495996382635138</v>
      </c>
      <c r="F202" s="91">
        <f>('Cross-border flows'!N200-'Cross-border flows'!$Q200)/'Cross-border flows'!$I200</f>
        <v>0.94179499973107417</v>
      </c>
      <c r="G202" s="91">
        <f>('Cross-border flows'!O200-'Cross-border flows'!$Q200)/'Cross-border flows'!$I200</f>
        <v>0.94831825180711893</v>
      </c>
      <c r="H202" s="91">
        <f>('Cross-border flows'!P200-'Cross-border flows'!$Q200)/'Cross-border flows'!$I200</f>
        <v>0.95465817403127295</v>
      </c>
      <c r="J202" s="94" t="s">
        <v>28</v>
      </c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5">
        <v>1</v>
      </c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5">
        <v>117825</v>
      </c>
      <c r="CO202" s="95">
        <v>8</v>
      </c>
      <c r="CP202" s="95">
        <v>7</v>
      </c>
      <c r="CQ202" s="95">
        <v>551</v>
      </c>
      <c r="CR202" s="92"/>
      <c r="CS202" s="92"/>
      <c r="CT202" s="92"/>
      <c r="CU202" s="95">
        <v>132</v>
      </c>
      <c r="CV202" s="95">
        <v>4783</v>
      </c>
      <c r="CW202" s="95">
        <v>40599</v>
      </c>
      <c r="CX202" s="92"/>
      <c r="CY202" s="95">
        <v>36194</v>
      </c>
      <c r="CZ202" s="95">
        <v>6</v>
      </c>
      <c r="DA202" s="95">
        <v>2</v>
      </c>
      <c r="DB202" s="95">
        <v>4</v>
      </c>
      <c r="DC202" s="92"/>
      <c r="DD202" s="92"/>
      <c r="DE202" s="92"/>
      <c r="DF202" s="95">
        <v>1206</v>
      </c>
      <c r="DG202" s="95">
        <v>14</v>
      </c>
      <c r="DH202" s="95">
        <v>2</v>
      </c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5">
        <v>1</v>
      </c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5">
        <v>1</v>
      </c>
      <c r="FB202" s="92"/>
      <c r="FC202" s="92"/>
      <c r="FD202" s="95">
        <v>2</v>
      </c>
      <c r="FE202" s="92"/>
      <c r="FF202" s="92"/>
      <c r="FG202" s="92"/>
      <c r="FH202" s="92"/>
      <c r="FI202" s="92"/>
      <c r="FJ202" s="92"/>
      <c r="FK202" s="92"/>
      <c r="FL202" s="92"/>
      <c r="FM202" s="92"/>
      <c r="FN202" s="92"/>
      <c r="FO202" s="92"/>
      <c r="FP202" s="92"/>
      <c r="FQ202" s="92"/>
      <c r="FR202" s="92"/>
      <c r="FS202" s="92"/>
      <c r="FT202" s="92"/>
      <c r="FU202" s="92"/>
      <c r="FV202" s="92"/>
      <c r="FW202" s="92"/>
      <c r="FX202" s="92"/>
      <c r="FY202" s="92"/>
      <c r="FZ202" s="92"/>
      <c r="GA202" s="92"/>
      <c r="GB202" s="92"/>
      <c r="GC202" s="92"/>
      <c r="GD202" s="92"/>
      <c r="GE202" s="92"/>
      <c r="GF202" s="92"/>
      <c r="GG202" s="92"/>
      <c r="GH202" s="92"/>
      <c r="GI202" s="92"/>
      <c r="GJ202" s="92"/>
      <c r="GK202" s="92"/>
      <c r="GL202" s="92"/>
      <c r="GM202" s="92"/>
      <c r="GN202" s="92"/>
      <c r="GO202" s="92"/>
      <c r="GP202" s="92"/>
      <c r="GQ202" s="92"/>
      <c r="GR202" s="92"/>
      <c r="GS202" s="92"/>
      <c r="GT202" s="92"/>
      <c r="GU202" s="92"/>
      <c r="GV202" s="92"/>
      <c r="GW202" s="95">
        <v>598091</v>
      </c>
      <c r="GX202" s="92"/>
      <c r="GY202" s="92"/>
      <c r="GZ202" s="92"/>
      <c r="HA202" s="92"/>
      <c r="HB202" s="92"/>
      <c r="HC202" s="92"/>
      <c r="HD202" s="92"/>
      <c r="HE202" s="92"/>
      <c r="HF202" s="92"/>
      <c r="HG202" s="92"/>
      <c r="HH202" s="92"/>
      <c r="HI202" s="92"/>
      <c r="HJ202" s="92"/>
      <c r="HK202" s="92"/>
      <c r="HL202" s="95">
        <v>48</v>
      </c>
    </row>
    <row r="203" spans="1:220" x14ac:dyDescent="0.2">
      <c r="A203" s="61" t="s">
        <v>27</v>
      </c>
      <c r="B203" s="61" t="s">
        <v>26</v>
      </c>
      <c r="C203" s="91">
        <f>('Cross-border flows'!K201-'Cross-border flows'!$Q201)/'Cross-border flows'!$I201</f>
        <v>0.94245271948865206</v>
      </c>
      <c r="D203" s="91">
        <f>('Cross-border flows'!L201-'Cross-border flows'!$Q201)/'Cross-border flows'!$I201</f>
        <v>0.9456332403246076</v>
      </c>
      <c r="E203" s="91">
        <f>('Cross-border flows'!M201-'Cross-border flows'!$Q201)/'Cross-border flows'!$I201</f>
        <v>0.94842742511700306</v>
      </c>
      <c r="F203" s="91">
        <f>('Cross-border flows'!N201-'Cross-border flows'!$Q201)/'Cross-border flows'!$I201</f>
        <v>0.95128222500624471</v>
      </c>
      <c r="G203" s="91">
        <f>('Cross-border flows'!O201-'Cross-border flows'!$Q201)/'Cross-border flows'!$I201</f>
        <v>0.95368387166732171</v>
      </c>
      <c r="H203" s="91">
        <f>('Cross-border flows'!P201-'Cross-border flows'!$Q201)/'Cross-border flows'!$I201</f>
        <v>0.95587181641975139</v>
      </c>
      <c r="J203" s="94" t="s">
        <v>27</v>
      </c>
      <c r="K203" s="92"/>
      <c r="L203" s="95">
        <v>5</v>
      </c>
      <c r="M203" s="95">
        <v>2244</v>
      </c>
      <c r="N203" s="92"/>
      <c r="O203" s="95">
        <v>4087</v>
      </c>
      <c r="P203" s="92"/>
      <c r="Q203" s="95">
        <v>510</v>
      </c>
      <c r="R203" s="95">
        <v>121</v>
      </c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5">
        <v>1</v>
      </c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5">
        <v>1</v>
      </c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5">
        <v>1</v>
      </c>
      <c r="FE203" s="92"/>
      <c r="FF203" s="92"/>
      <c r="FG203" s="92"/>
      <c r="FH203" s="92"/>
      <c r="FI203" s="92"/>
      <c r="FJ203" s="92"/>
      <c r="FK203" s="92"/>
      <c r="FL203" s="92"/>
      <c r="FM203" s="92"/>
      <c r="FN203" s="92"/>
      <c r="FO203" s="92"/>
      <c r="FP203" s="92"/>
      <c r="FQ203" s="92"/>
      <c r="FR203" s="92"/>
      <c r="FS203" s="92"/>
      <c r="FT203" s="92"/>
      <c r="FU203" s="92"/>
      <c r="FV203" s="92"/>
      <c r="FW203" s="92"/>
      <c r="FX203" s="92"/>
      <c r="FY203" s="92"/>
      <c r="FZ203" s="92"/>
      <c r="GA203" s="92"/>
      <c r="GB203" s="92"/>
      <c r="GC203" s="92"/>
      <c r="GD203" s="92"/>
      <c r="GE203" s="92"/>
      <c r="GF203" s="92"/>
      <c r="GG203" s="92"/>
      <c r="GH203" s="92"/>
      <c r="GI203" s="92"/>
      <c r="GJ203" s="92"/>
      <c r="GK203" s="92"/>
      <c r="GL203" s="92"/>
      <c r="GM203" s="92"/>
      <c r="GN203" s="92"/>
      <c r="GO203" s="92"/>
      <c r="GP203" s="92"/>
      <c r="GQ203" s="92"/>
      <c r="GR203" s="92"/>
      <c r="GS203" s="92"/>
      <c r="GT203" s="92"/>
      <c r="GU203" s="92"/>
      <c r="GV203" s="92"/>
      <c r="GW203" s="92"/>
      <c r="GX203" s="95">
        <v>496454</v>
      </c>
      <c r="GY203" s="92"/>
      <c r="GZ203" s="95">
        <v>13015</v>
      </c>
      <c r="HA203" s="92"/>
      <c r="HB203" s="92"/>
      <c r="HC203" s="92"/>
      <c r="HD203" s="92"/>
      <c r="HE203" s="92"/>
      <c r="HF203" s="92"/>
      <c r="HG203" s="92"/>
      <c r="HH203" s="92"/>
      <c r="HI203" s="92"/>
      <c r="HJ203" s="92"/>
      <c r="HK203" s="92"/>
      <c r="HL203" s="92"/>
    </row>
    <row r="204" spans="1:220" x14ac:dyDescent="0.2">
      <c r="A204" s="61" t="s">
        <v>25</v>
      </c>
      <c r="B204" s="61" t="s">
        <v>24</v>
      </c>
      <c r="C204" s="91">
        <f>('Cross-border flows'!K202-'Cross-border flows'!$Q202)/'Cross-border flows'!$I202</f>
        <v>0.94892516239261138</v>
      </c>
      <c r="D204" s="91">
        <f>('Cross-border flows'!L202-'Cross-border flows'!$Q202)/'Cross-border flows'!$I202</f>
        <v>0.95096008284843891</v>
      </c>
      <c r="E204" s="91">
        <f>('Cross-border flows'!M202-'Cross-border flows'!$Q202)/'Cross-border flows'!$I202</f>
        <v>0.9528404784739124</v>
      </c>
      <c r="F204" s="91">
        <f>('Cross-border flows'!N202-'Cross-border flows'!$Q202)/'Cross-border flows'!$I202</f>
        <v>0.95475150706790679</v>
      </c>
      <c r="G204" s="91">
        <f>('Cross-border flows'!O202-'Cross-border flows'!$Q202)/'Cross-border flows'!$I202</f>
        <v>0.95641323278154777</v>
      </c>
      <c r="H204" s="91">
        <f>('Cross-border flows'!P202-'Cross-border flows'!$Q202)/'Cross-border flows'!$I202</f>
        <v>0.95803560548669431</v>
      </c>
      <c r="J204" s="94" t="s">
        <v>25</v>
      </c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5">
        <v>2</v>
      </c>
      <c r="X204" s="95">
        <v>1</v>
      </c>
      <c r="Y204" s="92"/>
      <c r="Z204" s="92"/>
      <c r="AA204" s="92"/>
      <c r="AB204" s="92"/>
      <c r="AC204" s="92"/>
      <c r="AD204" s="95">
        <v>26</v>
      </c>
      <c r="AE204" s="92"/>
      <c r="AF204" s="92"/>
      <c r="AG204" s="95">
        <v>13826</v>
      </c>
      <c r="AH204" s="92"/>
      <c r="AI204" s="92"/>
      <c r="AJ204" s="92"/>
      <c r="AK204" s="92"/>
      <c r="AL204" s="95">
        <v>5085</v>
      </c>
      <c r="AM204" s="95">
        <v>25</v>
      </c>
      <c r="AN204" s="92"/>
      <c r="AO204" s="95">
        <v>17</v>
      </c>
      <c r="AP204" s="92"/>
      <c r="AQ204" s="92"/>
      <c r="AR204" s="92"/>
      <c r="AS204" s="95">
        <v>1</v>
      </c>
      <c r="AT204" s="95">
        <v>2</v>
      </c>
      <c r="AU204" s="95">
        <v>5</v>
      </c>
      <c r="AV204" s="95">
        <v>1</v>
      </c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5">
        <v>1</v>
      </c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5">
        <v>1</v>
      </c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5">
        <v>1</v>
      </c>
      <c r="FE204" s="92"/>
      <c r="FF204" s="92"/>
      <c r="FG204" s="92"/>
      <c r="FH204" s="92"/>
      <c r="FI204" s="92"/>
      <c r="FJ204" s="92"/>
      <c r="FK204" s="92"/>
      <c r="FL204" s="92"/>
      <c r="FM204" s="92"/>
      <c r="FN204" s="92"/>
      <c r="FO204" s="92"/>
      <c r="FP204" s="92"/>
      <c r="FQ204" s="92"/>
      <c r="FR204" s="92"/>
      <c r="FS204" s="92"/>
      <c r="FT204" s="92"/>
      <c r="FU204" s="92"/>
      <c r="FV204" s="92"/>
      <c r="FW204" s="92"/>
      <c r="FX204" s="92"/>
      <c r="FY204" s="92"/>
      <c r="FZ204" s="92"/>
      <c r="GA204" s="92"/>
      <c r="GB204" s="92"/>
      <c r="GC204" s="92"/>
      <c r="GD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  <c r="GR204" s="92"/>
      <c r="GS204" s="92"/>
      <c r="GT204" s="92"/>
      <c r="GU204" s="92"/>
      <c r="GV204" s="95">
        <v>43</v>
      </c>
      <c r="GW204" s="92"/>
      <c r="GX204" s="92"/>
      <c r="GY204" s="95">
        <v>477290</v>
      </c>
      <c r="GZ204" s="92"/>
      <c r="HA204" s="92"/>
      <c r="HB204" s="92"/>
      <c r="HC204" s="92"/>
      <c r="HD204" s="92"/>
      <c r="HE204" s="92"/>
      <c r="HF204" s="92"/>
      <c r="HG204" s="92"/>
      <c r="HH204" s="92"/>
      <c r="HI204" s="92"/>
      <c r="HJ204" s="92"/>
      <c r="HK204" s="92"/>
      <c r="HL204" s="95">
        <v>1</v>
      </c>
    </row>
    <row r="205" spans="1:220" x14ac:dyDescent="0.2">
      <c r="A205" s="61" t="s">
        <v>23</v>
      </c>
      <c r="B205" s="61" t="s">
        <v>22</v>
      </c>
      <c r="C205" s="91">
        <f>('Cross-border flows'!K203-'Cross-border flows'!$Q203)/'Cross-border flows'!$I203</f>
        <v>0.9796391316821268</v>
      </c>
      <c r="D205" s="91">
        <f>('Cross-border flows'!L203-'Cross-border flows'!$Q203)/'Cross-border flows'!$I203</f>
        <v>0.98558578942335284</v>
      </c>
      <c r="E205" s="91">
        <f>('Cross-border flows'!M203-'Cross-border flows'!$Q203)/'Cross-border flows'!$I203</f>
        <v>0.99146810748780723</v>
      </c>
      <c r="F205" s="91">
        <f>('Cross-border flows'!N203-'Cross-border flows'!$Q203)/'Cross-border flows'!$I203</f>
        <v>0.99738581333078324</v>
      </c>
      <c r="G205" s="91">
        <f>('Cross-border flows'!O203-'Cross-border flows'!$Q203)/'Cross-border flows'!$I203</f>
        <v>1.0032667160753563</v>
      </c>
      <c r="H205" s="91">
        <f>('Cross-border flows'!P203-'Cross-border flows'!$Q203)/'Cross-border flows'!$I203</f>
        <v>1.0090785837238214</v>
      </c>
      <c r="J205" s="94" t="s">
        <v>23</v>
      </c>
      <c r="K205" s="92"/>
      <c r="L205" s="92"/>
      <c r="M205" s="92"/>
      <c r="N205" s="92"/>
      <c r="O205" s="95">
        <v>2356</v>
      </c>
      <c r="P205" s="92"/>
      <c r="Q205" s="95">
        <v>6</v>
      </c>
      <c r="R205" s="95">
        <v>1</v>
      </c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  <c r="FI205" s="92"/>
      <c r="FJ205" s="92"/>
      <c r="FK205" s="92"/>
      <c r="FL205" s="92"/>
      <c r="FM205" s="92"/>
      <c r="FN205" s="92"/>
      <c r="FO205" s="92"/>
      <c r="FP205" s="92"/>
      <c r="FQ205" s="92"/>
      <c r="FR205" s="92"/>
      <c r="FS205" s="92"/>
      <c r="FT205" s="92"/>
      <c r="FU205" s="92"/>
      <c r="FV205" s="92"/>
      <c r="FW205" s="92"/>
      <c r="FX205" s="92"/>
      <c r="FY205" s="92"/>
      <c r="FZ205" s="92"/>
      <c r="GA205" s="92"/>
      <c r="GB205" s="92"/>
      <c r="GC205" s="92"/>
      <c r="GD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5">
        <v>5138</v>
      </c>
      <c r="GY205" s="92"/>
      <c r="GZ205" s="95">
        <v>201639</v>
      </c>
      <c r="HA205" s="92"/>
      <c r="HB205" s="92"/>
      <c r="HC205" s="92"/>
      <c r="HD205" s="92"/>
      <c r="HE205" s="92"/>
      <c r="HF205" s="92"/>
      <c r="HG205" s="92"/>
      <c r="HH205" s="92"/>
      <c r="HI205" s="92"/>
      <c r="HJ205" s="92"/>
      <c r="HK205" s="92"/>
      <c r="HL205" s="92"/>
    </row>
    <row r="206" spans="1:220" x14ac:dyDescent="0.2">
      <c r="A206" s="61" t="s">
        <v>21</v>
      </c>
      <c r="B206" s="61" t="s">
        <v>20</v>
      </c>
      <c r="C206" s="91">
        <f>('Cross-border flows'!K204-'Cross-border flows'!$Q204)/'Cross-border flows'!$I204</f>
        <v>0.96262241147407812</v>
      </c>
      <c r="D206" s="91">
        <f>('Cross-border flows'!L204-'Cross-border flows'!$Q204)/'Cross-border flows'!$I204</f>
        <v>0.97103945213141385</v>
      </c>
      <c r="E206" s="91">
        <f>('Cross-border flows'!M204-'Cross-border flows'!$Q204)/'Cross-border flows'!$I204</f>
        <v>0.97934960914090896</v>
      </c>
      <c r="F206" s="91">
        <f>('Cross-border flows'!N204-'Cross-border flows'!$Q204)/'Cross-border flows'!$I204</f>
        <v>0.98810108401805807</v>
      </c>
      <c r="G206" s="91">
        <f>('Cross-border flows'!O204-'Cross-border flows'!$Q204)/'Cross-border flows'!$I204</f>
        <v>0.99650814345261085</v>
      </c>
      <c r="H206" s="91">
        <f>('Cross-border flows'!P204-'Cross-border flows'!$Q204)/'Cross-border flows'!$I204</f>
        <v>1.0050352971727639</v>
      </c>
      <c r="J206" s="94" t="s">
        <v>21</v>
      </c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5">
        <v>6404</v>
      </c>
      <c r="BV206" s="95">
        <v>5</v>
      </c>
      <c r="BW206" s="95">
        <v>287</v>
      </c>
      <c r="BX206" s="92"/>
      <c r="BY206" s="92"/>
      <c r="BZ206" s="95">
        <v>1</v>
      </c>
      <c r="CA206" s="95">
        <v>1</v>
      </c>
      <c r="CB206" s="92"/>
      <c r="CC206" s="92"/>
      <c r="CD206" s="92"/>
      <c r="CE206" s="92"/>
      <c r="CF206" s="92"/>
      <c r="CG206" s="95">
        <v>1</v>
      </c>
      <c r="CH206" s="92"/>
      <c r="CI206" s="92"/>
      <c r="CJ206" s="92"/>
      <c r="CK206" s="95">
        <v>1576</v>
      </c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5">
        <v>1882</v>
      </c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5">
        <v>93</v>
      </c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5">
        <v>1</v>
      </c>
      <c r="FD206" s="95">
        <v>2</v>
      </c>
      <c r="FE206" s="92"/>
      <c r="FF206" s="92"/>
      <c r="FG206" s="92"/>
      <c r="FH206" s="92"/>
      <c r="FI206" s="92"/>
      <c r="FJ206" s="92"/>
      <c r="FK206" s="92"/>
      <c r="FL206" s="92"/>
      <c r="FM206" s="92"/>
      <c r="FN206" s="92"/>
      <c r="FO206" s="92"/>
      <c r="FP206" s="92"/>
      <c r="FQ206" s="92"/>
      <c r="FR206" s="92"/>
      <c r="FS206" s="92"/>
      <c r="FT206" s="92"/>
      <c r="FU206" s="92"/>
      <c r="FV206" s="92"/>
      <c r="FW206" s="92"/>
      <c r="FX206" s="92"/>
      <c r="FY206" s="92"/>
      <c r="FZ206" s="92"/>
      <c r="GA206" s="92"/>
      <c r="GB206" s="92"/>
      <c r="GC206" s="92"/>
      <c r="GD206" s="92"/>
      <c r="GE206" s="92"/>
      <c r="GF206" s="92"/>
      <c r="GG206" s="92"/>
      <c r="GH206" s="92"/>
      <c r="GI206" s="92"/>
      <c r="GJ206" s="92"/>
      <c r="GK206" s="92"/>
      <c r="GL206" s="92"/>
      <c r="GM206" s="92"/>
      <c r="GN206" s="92"/>
      <c r="GO206" s="92"/>
      <c r="GP206" s="92"/>
      <c r="GQ206" s="92"/>
      <c r="GR206" s="92"/>
      <c r="GS206" s="92"/>
      <c r="GT206" s="92"/>
      <c r="GU206" s="92"/>
      <c r="GV206" s="92"/>
      <c r="GW206" s="92"/>
      <c r="GX206" s="92"/>
      <c r="GY206" s="92"/>
      <c r="GZ206" s="92"/>
      <c r="HA206" s="95">
        <v>139929</v>
      </c>
      <c r="HB206" s="92"/>
      <c r="HC206" s="92"/>
      <c r="HD206" s="92"/>
      <c r="HE206" s="92"/>
      <c r="HF206" s="92"/>
      <c r="HG206" s="92"/>
      <c r="HH206" s="92"/>
      <c r="HI206" s="92"/>
      <c r="HJ206" s="92"/>
      <c r="HK206" s="92"/>
      <c r="HL206" s="92"/>
    </row>
    <row r="207" spans="1:220" x14ac:dyDescent="0.2">
      <c r="A207" s="61" t="s">
        <v>19</v>
      </c>
      <c r="B207" s="61" t="s">
        <v>18</v>
      </c>
      <c r="C207" s="91">
        <f>('Cross-border flows'!K205-'Cross-border flows'!$Q205)/'Cross-border flows'!$I205</f>
        <v>0.9479656008148154</v>
      </c>
      <c r="D207" s="91">
        <f>('Cross-border flows'!L205-'Cross-border flows'!$Q205)/'Cross-border flows'!$I205</f>
        <v>0.95432208997167478</v>
      </c>
      <c r="E207" s="91">
        <f>('Cross-border flows'!M205-'Cross-border flows'!$Q205)/'Cross-border flows'!$I205</f>
        <v>0.96077239812949311</v>
      </c>
      <c r="F207" s="91">
        <f>('Cross-border flows'!N205-'Cross-border flows'!$Q205)/'Cross-border flows'!$I205</f>
        <v>0.9675319644038689</v>
      </c>
      <c r="G207" s="91">
        <f>('Cross-border flows'!O205-'Cross-border flows'!$Q205)/'Cross-border flows'!$I205</f>
        <v>0.97448773688006018</v>
      </c>
      <c r="H207" s="91">
        <f>('Cross-border flows'!P205-'Cross-border flows'!$Q205)/'Cross-border flows'!$I205</f>
        <v>0.98155038324573085</v>
      </c>
      <c r="J207" s="94" t="s">
        <v>19</v>
      </c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5">
        <v>668</v>
      </c>
      <c r="DQ207" s="95">
        <v>11</v>
      </c>
      <c r="DR207" s="92"/>
      <c r="DS207" s="92"/>
      <c r="DT207" s="92"/>
      <c r="DU207" s="95">
        <v>2393</v>
      </c>
      <c r="DV207" s="95">
        <v>656</v>
      </c>
      <c r="DW207" s="92"/>
      <c r="DX207" s="95">
        <v>1</v>
      </c>
      <c r="DY207" s="95">
        <v>95</v>
      </c>
      <c r="DZ207" s="92"/>
      <c r="EA207" s="95">
        <v>1</v>
      </c>
      <c r="EB207" s="92"/>
      <c r="EC207" s="92"/>
      <c r="ED207" s="95">
        <v>2</v>
      </c>
      <c r="EE207" s="95">
        <v>1</v>
      </c>
      <c r="EF207" s="92"/>
      <c r="EG207" s="92"/>
      <c r="EH207" s="95">
        <v>1</v>
      </c>
      <c r="EI207" s="92"/>
      <c r="EJ207" s="92"/>
      <c r="EK207" s="92"/>
      <c r="EL207" s="95">
        <v>1</v>
      </c>
      <c r="EM207" s="92"/>
      <c r="EN207" s="95">
        <v>366</v>
      </c>
      <c r="EO207" s="92"/>
      <c r="EP207" s="95">
        <v>2</v>
      </c>
      <c r="EQ207" s="92"/>
      <c r="ER207" s="92"/>
      <c r="ES207" s="92"/>
      <c r="ET207" s="95">
        <v>4</v>
      </c>
      <c r="EU207" s="95">
        <v>36</v>
      </c>
      <c r="EV207" s="92"/>
      <c r="EW207" s="92"/>
      <c r="EX207" s="92"/>
      <c r="EY207" s="92"/>
      <c r="EZ207" s="95">
        <v>1</v>
      </c>
      <c r="FA207" s="95">
        <v>6</v>
      </c>
      <c r="FB207" s="92"/>
      <c r="FC207" s="95">
        <v>4</v>
      </c>
      <c r="FD207" s="92"/>
      <c r="FE207" s="92"/>
      <c r="FF207" s="92"/>
      <c r="FG207" s="95">
        <v>2</v>
      </c>
      <c r="FH207" s="92"/>
      <c r="FI207" s="92"/>
      <c r="FJ207" s="92"/>
      <c r="FK207" s="92"/>
      <c r="FL207" s="92"/>
      <c r="FM207" s="92"/>
      <c r="FN207" s="92"/>
      <c r="FO207" s="92"/>
      <c r="FP207" s="92"/>
      <c r="FQ207" s="92"/>
      <c r="FR207" s="92"/>
      <c r="FS207" s="92"/>
      <c r="FT207" s="92"/>
      <c r="FU207" s="92"/>
      <c r="FV207" s="92"/>
      <c r="FW207" s="92"/>
      <c r="FX207" s="92"/>
      <c r="FY207" s="92"/>
      <c r="FZ207" s="92"/>
      <c r="GA207" s="92"/>
      <c r="GB207" s="92"/>
      <c r="GC207" s="92"/>
      <c r="GD207" s="92"/>
      <c r="GE207" s="92"/>
      <c r="GF207" s="92"/>
      <c r="GG207" s="92"/>
      <c r="GH207" s="92"/>
      <c r="GI207" s="92"/>
      <c r="GJ207" s="92"/>
      <c r="GK207" s="92"/>
      <c r="GL207" s="92"/>
      <c r="GM207" s="92"/>
      <c r="GN207" s="92"/>
      <c r="GO207" s="92"/>
      <c r="GP207" s="92"/>
      <c r="GQ207" s="92"/>
      <c r="GR207" s="92"/>
      <c r="GS207" s="92"/>
      <c r="GT207" s="92"/>
      <c r="GU207" s="92"/>
      <c r="GV207" s="92"/>
      <c r="GW207" s="92"/>
      <c r="GX207" s="92"/>
      <c r="GY207" s="92"/>
      <c r="GZ207" s="92"/>
      <c r="HA207" s="92"/>
      <c r="HB207" s="95">
        <v>263989</v>
      </c>
      <c r="HC207" s="95">
        <v>637</v>
      </c>
      <c r="HD207" s="95">
        <v>141</v>
      </c>
      <c r="HE207" s="92"/>
      <c r="HF207" s="92"/>
      <c r="HG207" s="92"/>
      <c r="HH207" s="92"/>
      <c r="HI207" s="92"/>
      <c r="HJ207" s="92"/>
      <c r="HK207" s="92"/>
      <c r="HL207" s="92"/>
    </row>
    <row r="208" spans="1:220" x14ac:dyDescent="0.2">
      <c r="A208" s="61" t="s">
        <v>17</v>
      </c>
      <c r="B208" s="61" t="s">
        <v>16</v>
      </c>
      <c r="C208" s="91">
        <f>('Cross-border flows'!K206-'Cross-border flows'!$Q206)/'Cross-border flows'!$I206</f>
        <v>0.96181737894573849</v>
      </c>
      <c r="D208" s="91">
        <f>('Cross-border flows'!L206-'Cross-border flows'!$Q206)/'Cross-border flows'!$I206</f>
        <v>0.96591338177715835</v>
      </c>
      <c r="E208" s="91">
        <f>('Cross-border flows'!M206-'Cross-border flows'!$Q206)/'Cross-border flows'!$I206</f>
        <v>0.97011525316875702</v>
      </c>
      <c r="F208" s="91">
        <f>('Cross-border flows'!N206-'Cross-border flows'!$Q206)/'Cross-border flows'!$I206</f>
        <v>0.97472495963014583</v>
      </c>
      <c r="G208" s="91">
        <f>('Cross-border flows'!O206-'Cross-border flows'!$Q206)/'Cross-border flows'!$I206</f>
        <v>0.97951829915721011</v>
      </c>
      <c r="H208" s="91">
        <f>('Cross-border flows'!P206-'Cross-border flows'!$Q206)/'Cross-border flows'!$I206</f>
        <v>0.98457033202822564</v>
      </c>
      <c r="J208" s="94" t="s">
        <v>17</v>
      </c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5">
        <v>44</v>
      </c>
      <c r="DQ208" s="92"/>
      <c r="DR208" s="92"/>
      <c r="DS208" s="92"/>
      <c r="DT208" s="92"/>
      <c r="DU208" s="95">
        <v>84</v>
      </c>
      <c r="DV208" s="92"/>
      <c r="DW208" s="92"/>
      <c r="DX208" s="92"/>
      <c r="DY208" s="95">
        <v>24</v>
      </c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5">
        <v>12</v>
      </c>
      <c r="EO208" s="92"/>
      <c r="EP208" s="92"/>
      <c r="EQ208" s="92"/>
      <c r="ER208" s="95">
        <v>1</v>
      </c>
      <c r="ES208" s="92"/>
      <c r="ET208" s="95">
        <v>4</v>
      </c>
      <c r="EU208" s="95">
        <v>6</v>
      </c>
      <c r="EV208" s="92"/>
      <c r="EW208" s="95">
        <v>1</v>
      </c>
      <c r="EX208" s="92"/>
      <c r="EY208" s="92"/>
      <c r="EZ208" s="92"/>
      <c r="FA208" s="95">
        <v>6</v>
      </c>
      <c r="FB208" s="95">
        <v>1</v>
      </c>
      <c r="FC208" s="92"/>
      <c r="FD208" s="95">
        <v>1</v>
      </c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5">
        <v>786</v>
      </c>
      <c r="HC208" s="95">
        <v>173827</v>
      </c>
      <c r="HD208" s="95">
        <v>6031</v>
      </c>
      <c r="HE208" s="92"/>
      <c r="HF208" s="92"/>
      <c r="HG208" s="92"/>
      <c r="HH208" s="92"/>
      <c r="HI208" s="92"/>
      <c r="HJ208" s="92"/>
      <c r="HK208" s="92"/>
      <c r="HL208" s="92"/>
    </row>
    <row r="209" spans="1:220" x14ac:dyDescent="0.2">
      <c r="A209" s="61" t="s">
        <v>15</v>
      </c>
      <c r="B209" s="61" t="s">
        <v>14</v>
      </c>
      <c r="C209" s="91">
        <f>('Cross-border flows'!K207-'Cross-border flows'!$Q207)/'Cross-border flows'!$I207</f>
        <v>0.95067004472686756</v>
      </c>
      <c r="D209" s="91">
        <f>('Cross-border flows'!L207-'Cross-border flows'!$Q207)/'Cross-border flows'!$I207</f>
        <v>0.95764777725060368</v>
      </c>
      <c r="E209" s="91">
        <f>('Cross-border flows'!M207-'Cross-border flows'!$Q207)/'Cross-border flows'!$I207</f>
        <v>0.96483698949265118</v>
      </c>
      <c r="F209" s="91">
        <f>('Cross-border flows'!N207-'Cross-border flows'!$Q207)/'Cross-border flows'!$I207</f>
        <v>0.97210730716536142</v>
      </c>
      <c r="G209" s="91">
        <f>('Cross-border flows'!O207-'Cross-border flows'!$Q207)/'Cross-border flows'!$I207</f>
        <v>0.97949720923537842</v>
      </c>
      <c r="H209" s="91">
        <f>('Cross-border flows'!P207-'Cross-border flows'!$Q207)/'Cross-border flows'!$I207</f>
        <v>0.987014137741693</v>
      </c>
      <c r="J209" s="94" t="s">
        <v>15</v>
      </c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5">
        <v>18</v>
      </c>
      <c r="DQ209" s="95">
        <v>1</v>
      </c>
      <c r="DR209" s="92"/>
      <c r="DS209" s="92"/>
      <c r="DT209" s="92"/>
      <c r="DU209" s="95">
        <v>34</v>
      </c>
      <c r="DV209" s="95">
        <v>1</v>
      </c>
      <c r="DW209" s="92"/>
      <c r="DX209" s="92"/>
      <c r="DY209" s="95">
        <v>5</v>
      </c>
      <c r="DZ209" s="92"/>
      <c r="EA209" s="92"/>
      <c r="EB209" s="95">
        <v>1</v>
      </c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5">
        <v>6</v>
      </c>
      <c r="EO209" s="92"/>
      <c r="EP209" s="92"/>
      <c r="EQ209" s="92"/>
      <c r="ER209" s="92"/>
      <c r="ES209" s="92"/>
      <c r="ET209" s="92"/>
      <c r="EU209" s="95">
        <v>1</v>
      </c>
      <c r="EV209" s="92"/>
      <c r="EW209" s="95">
        <v>1</v>
      </c>
      <c r="EX209" s="92"/>
      <c r="EY209" s="92"/>
      <c r="EZ209" s="92"/>
      <c r="FA209" s="92"/>
      <c r="FB209" s="92"/>
      <c r="FC209" s="95">
        <v>1</v>
      </c>
      <c r="FD209" s="95">
        <v>1</v>
      </c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5">
        <v>1</v>
      </c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5">
        <v>90</v>
      </c>
      <c r="HC209" s="95">
        <v>8385</v>
      </c>
      <c r="HD209" s="95">
        <v>179037</v>
      </c>
      <c r="HE209" s="92"/>
      <c r="HF209" s="92"/>
      <c r="HG209" s="92"/>
      <c r="HH209" s="92"/>
      <c r="HI209" s="92"/>
      <c r="HJ209" s="92"/>
      <c r="HK209" s="92"/>
      <c r="HL209" s="92"/>
    </row>
    <row r="210" spans="1:220" x14ac:dyDescent="0.2">
      <c r="A210" s="61" t="s">
        <v>13</v>
      </c>
      <c r="B210" s="61" t="s">
        <v>12</v>
      </c>
      <c r="C210" s="91">
        <f>('Cross-border flows'!K208-'Cross-border flows'!$Q208)/'Cross-border flows'!$I208</f>
        <v>0.94575125812059657</v>
      </c>
      <c r="D210" s="91">
        <f>('Cross-border flows'!L208-'Cross-border flows'!$Q208)/'Cross-border flows'!$I208</f>
        <v>0.95408429081212509</v>
      </c>
      <c r="E210" s="91">
        <f>('Cross-border flows'!M208-'Cross-border flows'!$Q208)/'Cross-border flows'!$I208</f>
        <v>0.96249251663333468</v>
      </c>
      <c r="F210" s="91">
        <f>('Cross-border flows'!N208-'Cross-border flows'!$Q208)/'Cross-border flows'!$I208</f>
        <v>0.97105034116309152</v>
      </c>
      <c r="G210" s="91">
        <f>('Cross-border flows'!O208-'Cross-border flows'!$Q208)/'Cross-border flows'!$I208</f>
        <v>0.97963434440479458</v>
      </c>
      <c r="H210" s="91">
        <f>('Cross-border flows'!P208-'Cross-border flows'!$Q208)/'Cross-border flows'!$I208</f>
        <v>0.98850353907689892</v>
      </c>
      <c r="J210" s="94" t="s">
        <v>13</v>
      </c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5">
        <v>3</v>
      </c>
      <c r="EE210" s="92"/>
      <c r="EF210" s="95">
        <v>799</v>
      </c>
      <c r="EG210" s="92"/>
      <c r="EH210" s="92"/>
      <c r="EI210" s="95">
        <v>30</v>
      </c>
      <c r="EJ210" s="95">
        <v>2</v>
      </c>
      <c r="EK210" s="95">
        <v>8</v>
      </c>
      <c r="EL210" s="92"/>
      <c r="EM210" s="92"/>
      <c r="EN210" s="92"/>
      <c r="EO210" s="92"/>
      <c r="EP210" s="95">
        <v>2</v>
      </c>
      <c r="EQ210" s="95">
        <v>8673</v>
      </c>
      <c r="ER210" s="95">
        <v>10</v>
      </c>
      <c r="ES210" s="92"/>
      <c r="ET210" s="92"/>
      <c r="EU210" s="92"/>
      <c r="EV210" s="95">
        <v>350</v>
      </c>
      <c r="EW210" s="95">
        <v>1</v>
      </c>
      <c r="EX210" s="95">
        <v>527</v>
      </c>
      <c r="EY210" s="95">
        <v>2218</v>
      </c>
      <c r="EZ210" s="92"/>
      <c r="FA210" s="92"/>
      <c r="FB210" s="95">
        <v>97</v>
      </c>
      <c r="FC210" s="95">
        <v>10</v>
      </c>
      <c r="FD210" s="95">
        <v>4</v>
      </c>
      <c r="FE210" s="92"/>
      <c r="FF210" s="92"/>
      <c r="FG210" s="92"/>
      <c r="FH210" s="92"/>
      <c r="FI210" s="95">
        <v>3</v>
      </c>
      <c r="FJ210" s="95">
        <v>790</v>
      </c>
      <c r="FK210" s="92"/>
      <c r="FL210" s="95">
        <v>1496</v>
      </c>
      <c r="FM210" s="95">
        <v>1743</v>
      </c>
      <c r="FN210" s="92"/>
      <c r="FO210" s="92"/>
      <c r="FP210" s="95">
        <v>69</v>
      </c>
      <c r="FQ210" s="95">
        <v>443</v>
      </c>
      <c r="FR210" s="92"/>
      <c r="FS210" s="92"/>
      <c r="FT210" s="92"/>
      <c r="FU210" s="92"/>
      <c r="FV210" s="92"/>
      <c r="FW210" s="92"/>
      <c r="FX210" s="92"/>
      <c r="FY210" s="92"/>
      <c r="FZ210" s="92"/>
      <c r="GA210" s="92"/>
      <c r="GB210" s="92"/>
      <c r="GC210" s="92"/>
      <c r="GD210" s="92"/>
      <c r="GE210" s="92"/>
      <c r="GF210" s="92"/>
      <c r="GG210" s="92"/>
      <c r="GH210" s="92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5">
        <v>288734</v>
      </c>
      <c r="HF210" s="92"/>
      <c r="HG210" s="92"/>
      <c r="HH210" s="92"/>
      <c r="HI210" s="92"/>
      <c r="HJ210" s="92"/>
      <c r="HK210" s="92"/>
      <c r="HL210" s="92"/>
    </row>
    <row r="211" spans="1:220" x14ac:dyDescent="0.2">
      <c r="A211" s="61" t="s">
        <v>11</v>
      </c>
      <c r="B211" s="61" t="s">
        <v>10</v>
      </c>
      <c r="C211" s="91">
        <f>('Cross-border flows'!K209-'Cross-border flows'!$Q209)/'Cross-border flows'!$I209</f>
        <v>0.99408793159319697</v>
      </c>
      <c r="D211" s="91">
        <f>('Cross-border flows'!L209-'Cross-border flows'!$Q209)/'Cross-border flows'!$I209</f>
        <v>1.0038399569321472</v>
      </c>
      <c r="E211" s="91">
        <f>('Cross-border flows'!M209-'Cross-border flows'!$Q209)/'Cross-border flows'!$I209</f>
        <v>1.0134002822407826</v>
      </c>
      <c r="F211" s="91">
        <f>('Cross-border flows'!N209-'Cross-border flows'!$Q209)/'Cross-border flows'!$I209</f>
        <v>1.0232126778378265</v>
      </c>
      <c r="G211" s="91">
        <f>('Cross-border flows'!O209-'Cross-border flows'!$Q209)/'Cross-border flows'!$I209</f>
        <v>1.033098196794999</v>
      </c>
      <c r="H211" s="91">
        <f>('Cross-border flows'!P209-'Cross-border flows'!$Q209)/'Cross-border flows'!$I209</f>
        <v>1.0430985982041123</v>
      </c>
      <c r="J211" s="94" t="s">
        <v>11</v>
      </c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5">
        <v>1</v>
      </c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5">
        <v>2409</v>
      </c>
      <c r="ED211" s="95">
        <v>4</v>
      </c>
      <c r="EE211" s="92"/>
      <c r="EF211" s="92"/>
      <c r="EG211" s="95">
        <v>2</v>
      </c>
      <c r="EH211" s="95">
        <v>1</v>
      </c>
      <c r="EI211" s="92"/>
      <c r="EJ211" s="95">
        <v>11</v>
      </c>
      <c r="EK211" s="95">
        <v>1</v>
      </c>
      <c r="EL211" s="92"/>
      <c r="EM211" s="92"/>
      <c r="EN211" s="92"/>
      <c r="EO211" s="92"/>
      <c r="EP211" s="95">
        <v>1</v>
      </c>
      <c r="EQ211" s="92"/>
      <c r="ER211" s="95">
        <v>1</v>
      </c>
      <c r="ES211" s="95">
        <v>1</v>
      </c>
      <c r="ET211" s="92"/>
      <c r="EU211" s="92"/>
      <c r="EV211" s="92"/>
      <c r="EW211" s="95">
        <v>1</v>
      </c>
      <c r="EX211" s="92"/>
      <c r="EY211" s="92"/>
      <c r="EZ211" s="92"/>
      <c r="FA211" s="92"/>
      <c r="FB211" s="95">
        <v>2</v>
      </c>
      <c r="FC211" s="95">
        <v>1</v>
      </c>
      <c r="FD211" s="95">
        <v>5</v>
      </c>
      <c r="FE211" s="95">
        <v>586</v>
      </c>
      <c r="FF211" s="92"/>
      <c r="FG211" s="95">
        <v>47</v>
      </c>
      <c r="FH211" s="95">
        <v>1</v>
      </c>
      <c r="FI211" s="92"/>
      <c r="FJ211" s="92"/>
      <c r="FK211" s="95">
        <v>382</v>
      </c>
      <c r="FL211" s="95">
        <v>227</v>
      </c>
      <c r="FM211" s="92"/>
      <c r="FN211" s="95">
        <v>192</v>
      </c>
      <c r="FO211" s="95">
        <v>9065</v>
      </c>
      <c r="FP211" s="95">
        <v>42</v>
      </c>
      <c r="FQ211" s="92"/>
      <c r="FR211" s="95">
        <v>2</v>
      </c>
      <c r="FS211" s="92"/>
      <c r="FT211" s="95">
        <v>653</v>
      </c>
      <c r="FU211" s="95">
        <v>2</v>
      </c>
      <c r="FV211" s="92"/>
      <c r="FW211" s="92"/>
      <c r="FX211" s="92"/>
      <c r="FY211" s="92"/>
      <c r="FZ211" s="92"/>
      <c r="GA211" s="92"/>
      <c r="GB211" s="92"/>
      <c r="GC211" s="92"/>
      <c r="GD211" s="92"/>
      <c r="GE211" s="92"/>
      <c r="GF211" s="92"/>
      <c r="GG211" s="92"/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  <c r="GR211" s="92"/>
      <c r="GS211" s="92"/>
      <c r="GT211" s="92"/>
      <c r="GU211" s="92"/>
      <c r="GV211" s="92"/>
      <c r="GW211" s="92"/>
      <c r="GX211" s="92"/>
      <c r="GY211" s="92"/>
      <c r="GZ211" s="92"/>
      <c r="HA211" s="92"/>
      <c r="HB211" s="92"/>
      <c r="HC211" s="92"/>
      <c r="HD211" s="92"/>
      <c r="HE211" s="92"/>
      <c r="HF211" s="95">
        <v>463626</v>
      </c>
      <c r="HG211" s="95">
        <v>1048</v>
      </c>
      <c r="HH211" s="92"/>
      <c r="HI211" s="92"/>
      <c r="HJ211" s="92"/>
      <c r="HK211" s="92"/>
      <c r="HL211" s="95">
        <v>1</v>
      </c>
    </row>
    <row r="212" spans="1:220" x14ac:dyDescent="0.2">
      <c r="A212" s="61" t="s">
        <v>9</v>
      </c>
      <c r="B212" s="61" t="s">
        <v>8</v>
      </c>
      <c r="C212" s="91">
        <f>('Cross-border flows'!K210-'Cross-border flows'!$Q210)/'Cross-border flows'!$I210</f>
        <v>0.98072905946131994</v>
      </c>
      <c r="D212" s="91">
        <f>('Cross-border flows'!L210-'Cross-border flows'!$Q210)/'Cross-border flows'!$I210</f>
        <v>0.98770418495252843</v>
      </c>
      <c r="E212" s="91">
        <f>('Cross-border flows'!M210-'Cross-border flows'!$Q210)/'Cross-border flows'!$I210</f>
        <v>0.99443649140923029</v>
      </c>
      <c r="F212" s="91">
        <f>('Cross-border flows'!N210-'Cross-border flows'!$Q210)/'Cross-border flows'!$I210</f>
        <v>1.0015185497518859</v>
      </c>
      <c r="G212" s="91">
        <f>('Cross-border flows'!O210-'Cross-border flows'!$Q210)/'Cross-border flows'!$I210</f>
        <v>1.0087435504689786</v>
      </c>
      <c r="H212" s="91">
        <f>('Cross-border flows'!P210-'Cross-border flows'!$Q210)/'Cross-border flows'!$I210</f>
        <v>1.0160804979491149</v>
      </c>
      <c r="J212" s="94" t="s">
        <v>9</v>
      </c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5">
        <v>1</v>
      </c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5">
        <v>1</v>
      </c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5">
        <v>3</v>
      </c>
      <c r="FE212" s="95">
        <v>5</v>
      </c>
      <c r="FF212" s="95">
        <v>3114</v>
      </c>
      <c r="FG212" s="92"/>
      <c r="FH212" s="95">
        <v>2497</v>
      </c>
      <c r="FI212" s="95">
        <v>6</v>
      </c>
      <c r="FJ212" s="92"/>
      <c r="FK212" s="92"/>
      <c r="FL212" s="95">
        <v>1</v>
      </c>
      <c r="FM212" s="92"/>
      <c r="FN212" s="95">
        <v>557</v>
      </c>
      <c r="FO212" s="92"/>
      <c r="FP212" s="95">
        <v>6682</v>
      </c>
      <c r="FQ212" s="92"/>
      <c r="FR212" s="95">
        <v>1</v>
      </c>
      <c r="FS212" s="92"/>
      <c r="FT212" s="95">
        <v>1</v>
      </c>
      <c r="FU212" s="92"/>
      <c r="FV212" s="92"/>
      <c r="FW212" s="92"/>
      <c r="FX212" s="92"/>
      <c r="FY212" s="92"/>
      <c r="FZ212" s="92"/>
      <c r="GA212" s="92"/>
      <c r="GB212" s="92"/>
      <c r="GC212" s="92"/>
      <c r="GD212" s="92"/>
      <c r="GE212" s="92"/>
      <c r="GF212" s="92"/>
      <c r="GG212" s="92"/>
      <c r="GH212" s="92"/>
      <c r="GI212" s="92"/>
      <c r="GJ212" s="92"/>
      <c r="GK212" s="92"/>
      <c r="GL212" s="92"/>
      <c r="GM212" s="92"/>
      <c r="GN212" s="92"/>
      <c r="GO212" s="92"/>
      <c r="GP212" s="92"/>
      <c r="GQ212" s="92"/>
      <c r="GR212" s="92"/>
      <c r="GS212" s="92"/>
      <c r="GT212" s="92"/>
      <c r="GU212" s="92"/>
      <c r="GV212" s="92"/>
      <c r="GW212" s="92"/>
      <c r="GX212" s="92"/>
      <c r="GY212" s="92"/>
      <c r="GZ212" s="92"/>
      <c r="HA212" s="92"/>
      <c r="HB212" s="92"/>
      <c r="HC212" s="92"/>
      <c r="HD212" s="92"/>
      <c r="HE212" s="92"/>
      <c r="HF212" s="95">
        <v>1131</v>
      </c>
      <c r="HG212" s="95">
        <v>160313</v>
      </c>
      <c r="HH212" s="92"/>
      <c r="HI212" s="95">
        <v>1</v>
      </c>
      <c r="HJ212" s="92"/>
      <c r="HK212" s="92"/>
      <c r="HL212" s="95">
        <v>1</v>
      </c>
    </row>
    <row r="213" spans="1:220" x14ac:dyDescent="0.2">
      <c r="A213" s="61" t="s">
        <v>7</v>
      </c>
      <c r="B213" s="61" t="s">
        <v>6</v>
      </c>
      <c r="C213" s="91">
        <f>('Cross-border flows'!K211-'Cross-border flows'!$Q211)/'Cross-border flows'!$I211</f>
        <v>0.94171510480265153</v>
      </c>
      <c r="D213" s="91">
        <f>('Cross-border flows'!L211-'Cross-border flows'!$Q211)/'Cross-border flows'!$I211</f>
        <v>0.94656195888687922</v>
      </c>
      <c r="E213" s="91">
        <f>('Cross-border flows'!M211-'Cross-border flows'!$Q211)/'Cross-border flows'!$I211</f>
        <v>0.95146207732351562</v>
      </c>
      <c r="F213" s="91">
        <f>('Cross-border flows'!N211-'Cross-border flows'!$Q211)/'Cross-border flows'!$I211</f>
        <v>0.95647006950118896</v>
      </c>
      <c r="G213" s="91">
        <f>('Cross-border flows'!O211-'Cross-border flows'!$Q211)/'Cross-border flows'!$I211</f>
        <v>0.96152875531358162</v>
      </c>
      <c r="H213" s="91">
        <f>('Cross-border flows'!P211-'Cross-border flows'!$Q211)/'Cross-border flows'!$I211</f>
        <v>0.96657066260248448</v>
      </c>
      <c r="J213" s="94" t="s">
        <v>7</v>
      </c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5">
        <v>1</v>
      </c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5">
        <v>1</v>
      </c>
      <c r="EF213" s="92"/>
      <c r="EG213" s="95">
        <v>1</v>
      </c>
      <c r="EH213" s="92"/>
      <c r="EI213" s="92"/>
      <c r="EJ213" s="92"/>
      <c r="EK213" s="92"/>
      <c r="EL213" s="92"/>
      <c r="EM213" s="92"/>
      <c r="EN213" s="92"/>
      <c r="EO213" s="92"/>
      <c r="EP213" s="92"/>
      <c r="EQ213" s="95">
        <v>1</v>
      </c>
      <c r="ER213" s="92"/>
      <c r="ES213" s="92"/>
      <c r="ET213" s="92"/>
      <c r="EU213" s="92"/>
      <c r="EV213" s="95">
        <v>1</v>
      </c>
      <c r="EW213" s="92"/>
      <c r="EX213" s="92"/>
      <c r="EY213" s="92"/>
      <c r="EZ213" s="92"/>
      <c r="FA213" s="92"/>
      <c r="FB213" s="95">
        <v>1</v>
      </c>
      <c r="FC213" s="92"/>
      <c r="FD213" s="95">
        <v>1</v>
      </c>
      <c r="FE213" s="92"/>
      <c r="FF213" s="92"/>
      <c r="FG213" s="92"/>
      <c r="FH213" s="92"/>
      <c r="FI213" s="92"/>
      <c r="FJ213" s="92"/>
      <c r="FK213" s="92"/>
      <c r="FL213" s="95">
        <v>1</v>
      </c>
      <c r="FM213" s="95">
        <v>975</v>
      </c>
      <c r="FN213" s="92"/>
      <c r="FO213" s="92"/>
      <c r="FP213" s="92"/>
      <c r="FQ213" s="95">
        <v>19</v>
      </c>
      <c r="FR213" s="92"/>
      <c r="FS213" s="95">
        <v>673</v>
      </c>
      <c r="FT213" s="92"/>
      <c r="FU213" s="92"/>
      <c r="FV213" s="95">
        <v>904</v>
      </c>
      <c r="FW213" s="92"/>
      <c r="FX213" s="95">
        <v>462</v>
      </c>
      <c r="FY213" s="95">
        <v>1</v>
      </c>
      <c r="FZ213" s="92"/>
      <c r="GA213" s="95">
        <v>1</v>
      </c>
      <c r="GB213" s="95">
        <v>1</v>
      </c>
      <c r="GC213" s="92"/>
      <c r="GD213" s="92"/>
      <c r="GE213" s="92"/>
      <c r="GF213" s="95">
        <v>30</v>
      </c>
      <c r="GG213" s="95">
        <v>2</v>
      </c>
      <c r="GH213" s="95">
        <v>2</v>
      </c>
      <c r="GI213" s="92"/>
      <c r="GJ213" s="92"/>
      <c r="GK213" s="92"/>
      <c r="GL213" s="95">
        <v>581</v>
      </c>
      <c r="GM213" s="92"/>
      <c r="GN213" s="92"/>
      <c r="GO213" s="92"/>
      <c r="GP213" s="92"/>
      <c r="GQ213" s="92"/>
      <c r="GR213" s="92"/>
      <c r="GS213" s="92"/>
      <c r="GT213" s="92"/>
      <c r="GU213" s="92"/>
      <c r="GV213" s="92"/>
      <c r="GW213" s="92"/>
      <c r="GX213" s="92"/>
      <c r="GY213" s="92"/>
      <c r="GZ213" s="92"/>
      <c r="HA213" s="92"/>
      <c r="HB213" s="92"/>
      <c r="HC213" s="92"/>
      <c r="HD213" s="92"/>
      <c r="HE213" s="95">
        <v>4</v>
      </c>
      <c r="HF213" s="92"/>
      <c r="HG213" s="92"/>
      <c r="HH213" s="95">
        <v>214175</v>
      </c>
      <c r="HI213" s="92"/>
      <c r="HJ213" s="92"/>
      <c r="HK213" s="92"/>
      <c r="HL213" s="92"/>
    </row>
    <row r="214" spans="1:220" x14ac:dyDescent="0.2">
      <c r="A214" s="61" t="s">
        <v>5</v>
      </c>
      <c r="B214" s="61" t="s">
        <v>4</v>
      </c>
      <c r="C214" s="91">
        <f>('Cross-border flows'!K212-'Cross-border flows'!$Q212)/'Cross-border flows'!$I212</f>
        <v>0.9697588531386524</v>
      </c>
      <c r="D214" s="91">
        <f>('Cross-border flows'!L212-'Cross-border flows'!$Q212)/'Cross-border flows'!$I212</f>
        <v>0.97551885214762935</v>
      </c>
      <c r="E214" s="91">
        <f>('Cross-border flows'!M212-'Cross-border flows'!$Q212)/'Cross-border flows'!$I212</f>
        <v>0.9812803789837059</v>
      </c>
      <c r="F214" s="91">
        <f>('Cross-border flows'!N212-'Cross-border flows'!$Q212)/'Cross-border flows'!$I212</f>
        <v>0.987160661342671</v>
      </c>
      <c r="G214" s="91">
        <f>('Cross-border flows'!O212-'Cross-border flows'!$Q212)/'Cross-border flows'!$I212</f>
        <v>0.99310744134382722</v>
      </c>
      <c r="H214" s="91">
        <f>('Cross-border flows'!P212-'Cross-border flows'!$Q212)/'Cross-border flows'!$I212</f>
        <v>0.9992564395847614</v>
      </c>
      <c r="J214" s="94" t="s">
        <v>5</v>
      </c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5">
        <v>1</v>
      </c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5">
        <v>1</v>
      </c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5">
        <v>2</v>
      </c>
      <c r="EC214" s="92"/>
      <c r="ED214" s="92"/>
      <c r="EE214" s="92"/>
      <c r="EF214" s="92"/>
      <c r="EG214" s="92"/>
      <c r="EH214" s="92"/>
      <c r="EI214" s="92"/>
      <c r="EJ214" s="92"/>
      <c r="EK214" s="95">
        <v>2</v>
      </c>
      <c r="EL214" s="92"/>
      <c r="EM214" s="92"/>
      <c r="EN214" s="92"/>
      <c r="EO214" s="92"/>
      <c r="EP214" s="95">
        <v>1</v>
      </c>
      <c r="EQ214" s="92"/>
      <c r="ER214" s="95">
        <v>1</v>
      </c>
      <c r="ES214" s="95">
        <v>1</v>
      </c>
      <c r="ET214" s="92"/>
      <c r="EU214" s="92"/>
      <c r="EV214" s="95">
        <v>2</v>
      </c>
      <c r="EW214" s="92"/>
      <c r="EX214" s="92"/>
      <c r="EY214" s="92"/>
      <c r="EZ214" s="92"/>
      <c r="FA214" s="92"/>
      <c r="FB214" s="92"/>
      <c r="FC214" s="95">
        <v>1</v>
      </c>
      <c r="FD214" s="95">
        <v>3</v>
      </c>
      <c r="FE214" s="92"/>
      <c r="FF214" s="92"/>
      <c r="FG214" s="92"/>
      <c r="FH214" s="92"/>
      <c r="FI214" s="92"/>
      <c r="FJ214" s="92"/>
      <c r="FK214" s="92"/>
      <c r="FL214" s="92"/>
      <c r="FM214" s="92"/>
      <c r="FN214" s="92"/>
      <c r="FO214" s="92"/>
      <c r="FP214" s="92"/>
      <c r="FQ214" s="92"/>
      <c r="FR214" s="92"/>
      <c r="FS214" s="92"/>
      <c r="FT214" s="92"/>
      <c r="FU214" s="92"/>
      <c r="FV214" s="92"/>
      <c r="FW214" s="92"/>
      <c r="FX214" s="95">
        <v>1</v>
      </c>
      <c r="FY214" s="92"/>
      <c r="FZ214" s="92"/>
      <c r="GA214" s="95">
        <v>1007</v>
      </c>
      <c r="GB214" s="92"/>
      <c r="GC214" s="95">
        <v>1</v>
      </c>
      <c r="GD214" s="95">
        <v>1</v>
      </c>
      <c r="GE214" s="92"/>
      <c r="GF214" s="95">
        <v>1</v>
      </c>
      <c r="GG214" s="92"/>
      <c r="GH214" s="95">
        <v>1</v>
      </c>
      <c r="GI214" s="92"/>
      <c r="GJ214" s="95">
        <v>706</v>
      </c>
      <c r="GK214" s="92"/>
      <c r="GL214" s="92"/>
      <c r="GM214" s="95">
        <v>1414</v>
      </c>
      <c r="GN214" s="95">
        <v>8</v>
      </c>
      <c r="GO214" s="95">
        <v>2227</v>
      </c>
      <c r="GP214" s="95">
        <v>2670</v>
      </c>
      <c r="GQ214" s="92"/>
      <c r="GR214" s="95">
        <v>1</v>
      </c>
      <c r="GS214" s="95">
        <v>1919</v>
      </c>
      <c r="GT214" s="95">
        <v>2385</v>
      </c>
      <c r="GU214" s="95">
        <v>2401</v>
      </c>
      <c r="GV214" s="92"/>
      <c r="GW214" s="92"/>
      <c r="GX214" s="92"/>
      <c r="GY214" s="92"/>
      <c r="GZ214" s="92"/>
      <c r="HA214" s="92"/>
      <c r="HB214" s="92"/>
      <c r="HC214" s="92"/>
      <c r="HD214" s="92"/>
      <c r="HE214" s="92"/>
      <c r="HF214" s="92"/>
      <c r="HG214" s="92"/>
      <c r="HH214" s="92"/>
      <c r="HI214" s="95">
        <v>469585</v>
      </c>
      <c r="HJ214" s="92"/>
      <c r="HK214" s="92"/>
      <c r="HL214" s="95">
        <v>5</v>
      </c>
    </row>
    <row r="215" spans="1:220" x14ac:dyDescent="0.2">
      <c r="A215" s="61" t="s">
        <v>3</v>
      </c>
      <c r="B215" s="61" t="s">
        <v>2</v>
      </c>
      <c r="C215" s="91">
        <f>('Cross-border flows'!K213-'Cross-border flows'!$Q213)/'Cross-border flows'!$I213</f>
        <v>0.96975515327739659</v>
      </c>
      <c r="D215" s="91">
        <f>('Cross-border flows'!L213-'Cross-border flows'!$Q213)/'Cross-border flows'!$I213</f>
        <v>0.97485354692093684</v>
      </c>
      <c r="E215" s="91">
        <f>('Cross-border flows'!M213-'Cross-border flows'!$Q213)/'Cross-border flows'!$I213</f>
        <v>0.97987614892696373</v>
      </c>
      <c r="F215" s="91">
        <f>('Cross-border flows'!N213-'Cross-border flows'!$Q213)/'Cross-border flows'!$I213</f>
        <v>0.98497699976974185</v>
      </c>
      <c r="G215" s="91">
        <f>('Cross-border flows'!O213-'Cross-border flows'!$Q213)/'Cross-border flows'!$I213</f>
        <v>0.98992196139894617</v>
      </c>
      <c r="H215" s="91">
        <f>('Cross-border flows'!P213-'Cross-border flows'!$Q213)/'Cross-border flows'!$I213</f>
        <v>0.99485403969561426</v>
      </c>
      <c r="J215" s="94" t="s">
        <v>3</v>
      </c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5">
        <v>1</v>
      </c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5">
        <v>1</v>
      </c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5">
        <v>1</v>
      </c>
      <c r="EY215" s="92"/>
      <c r="EZ215" s="92"/>
      <c r="FA215" s="92"/>
      <c r="FB215" s="95">
        <v>1</v>
      </c>
      <c r="FC215" s="92"/>
      <c r="FD215" s="95">
        <v>4</v>
      </c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5">
        <v>2</v>
      </c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5">
        <v>2520</v>
      </c>
      <c r="GP215" s="92"/>
      <c r="GQ215" s="95">
        <v>1579</v>
      </c>
      <c r="GR215" s="92"/>
      <c r="GS215" s="95">
        <v>2320</v>
      </c>
      <c r="GT215" s="92"/>
      <c r="GU215" s="92"/>
      <c r="GV215" s="92"/>
      <c r="GW215" s="92"/>
      <c r="GX215" s="92"/>
      <c r="GY215" s="92"/>
      <c r="GZ215" s="92"/>
      <c r="HA215" s="92"/>
      <c r="HB215" s="92"/>
      <c r="HC215" s="92"/>
      <c r="HD215" s="92"/>
      <c r="HE215" s="92"/>
      <c r="HF215" s="92"/>
      <c r="HG215" s="92"/>
      <c r="HH215" s="92"/>
      <c r="HI215" s="92"/>
      <c r="HJ215" s="95">
        <v>890793</v>
      </c>
      <c r="HK215" s="95">
        <v>1769</v>
      </c>
      <c r="HL215" s="92"/>
    </row>
    <row r="216" spans="1:220" x14ac:dyDescent="0.2">
      <c r="A216" s="61" t="s">
        <v>1</v>
      </c>
      <c r="B216" s="61" t="s">
        <v>0</v>
      </c>
      <c r="C216" s="91">
        <f>('Cross-border flows'!K214-'Cross-border flows'!$Q214)/'Cross-border flows'!$I214</f>
        <v>0.95376286107005215</v>
      </c>
      <c r="D216" s="91">
        <f>('Cross-border flows'!L214-'Cross-border flows'!$Q214)/'Cross-border flows'!$I214</f>
        <v>0.95796659368136039</v>
      </c>
      <c r="E216" s="91">
        <f>('Cross-border flows'!M214-'Cross-border flows'!$Q214)/'Cross-border flows'!$I214</f>
        <v>0.96224401497465084</v>
      </c>
      <c r="F216" s="91">
        <f>('Cross-border flows'!N214-'Cross-border flows'!$Q214)/'Cross-border flows'!$I214</f>
        <v>0.96674309287322646</v>
      </c>
      <c r="G216" s="91">
        <f>('Cross-border flows'!O214-'Cross-border flows'!$Q214)/'Cross-border flows'!$I214</f>
        <v>0.97139759493845745</v>
      </c>
      <c r="H216" s="91">
        <f>('Cross-border flows'!P214-'Cross-border flows'!$Q214)/'Cross-border flows'!$I214</f>
        <v>0.97626966458992392</v>
      </c>
      <c r="J216" s="94" t="s">
        <v>1</v>
      </c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  <c r="FH216" s="92"/>
      <c r="FI216" s="92"/>
      <c r="FJ216" s="92"/>
      <c r="FK216" s="92"/>
      <c r="FL216" s="92"/>
      <c r="FM216" s="92"/>
      <c r="FN216" s="92"/>
      <c r="FO216" s="92"/>
      <c r="FP216" s="92"/>
      <c r="FQ216" s="92"/>
      <c r="FR216" s="92"/>
      <c r="FS216" s="92"/>
      <c r="FT216" s="92"/>
      <c r="FU216" s="92"/>
      <c r="FV216" s="92"/>
      <c r="FW216" s="92"/>
      <c r="FX216" s="92"/>
      <c r="FY216" s="92"/>
      <c r="FZ216" s="92"/>
      <c r="GA216" s="92"/>
      <c r="GB216" s="92"/>
      <c r="GC216" s="92"/>
      <c r="GD216" s="92"/>
      <c r="GE216" s="92"/>
      <c r="GF216" s="92"/>
      <c r="GG216" s="92"/>
      <c r="GH216" s="92"/>
      <c r="GI216" s="92"/>
      <c r="GJ216" s="92"/>
      <c r="GK216" s="92"/>
      <c r="GL216" s="92"/>
      <c r="GM216" s="92"/>
      <c r="GN216" s="92"/>
      <c r="GO216" s="92"/>
      <c r="GP216" s="92"/>
      <c r="GQ216" s="95">
        <v>2</v>
      </c>
      <c r="GR216" s="92"/>
      <c r="GS216" s="92"/>
      <c r="GT216" s="92"/>
      <c r="GU216" s="92"/>
      <c r="GV216" s="92"/>
      <c r="GW216" s="92"/>
      <c r="GX216" s="92"/>
      <c r="GY216" s="92"/>
      <c r="GZ216" s="92"/>
      <c r="HA216" s="92"/>
      <c r="HB216" s="92"/>
      <c r="HC216" s="92"/>
      <c r="HD216" s="92"/>
      <c r="HE216" s="92"/>
      <c r="HF216" s="92"/>
      <c r="HG216" s="92"/>
      <c r="HH216" s="92"/>
      <c r="HI216" s="92"/>
      <c r="HJ216" s="95">
        <v>4660</v>
      </c>
      <c r="HK216" s="95">
        <v>284894</v>
      </c>
      <c r="HL216" s="92"/>
    </row>
    <row r="217" spans="1:220" x14ac:dyDescent="0.2">
      <c r="A217" s="93"/>
      <c r="B217" s="93"/>
      <c r="J217" s="94" t="s">
        <v>799</v>
      </c>
      <c r="K217" s="95">
        <v>7</v>
      </c>
      <c r="L217" s="95">
        <v>22</v>
      </c>
      <c r="M217" s="95">
        <v>30</v>
      </c>
      <c r="N217" s="95">
        <v>23</v>
      </c>
      <c r="O217" s="95">
        <v>74</v>
      </c>
      <c r="P217" s="95">
        <v>97</v>
      </c>
      <c r="Q217" s="95">
        <v>13</v>
      </c>
      <c r="R217" s="95">
        <v>51</v>
      </c>
      <c r="S217" s="95">
        <v>8</v>
      </c>
      <c r="T217" s="95">
        <v>8</v>
      </c>
      <c r="U217" s="95">
        <v>11</v>
      </c>
      <c r="V217" s="95">
        <v>33</v>
      </c>
      <c r="W217" s="95">
        <v>64</v>
      </c>
      <c r="X217" s="95">
        <v>45</v>
      </c>
      <c r="Y217" s="95">
        <v>13</v>
      </c>
      <c r="Z217" s="95">
        <v>120</v>
      </c>
      <c r="AA217" s="95">
        <v>22</v>
      </c>
      <c r="AB217" s="95">
        <v>37</v>
      </c>
      <c r="AC217" s="95">
        <v>36</v>
      </c>
      <c r="AD217" s="95">
        <v>6</v>
      </c>
      <c r="AE217" s="95">
        <v>155</v>
      </c>
      <c r="AF217" s="95">
        <v>85</v>
      </c>
      <c r="AG217" s="95">
        <v>10</v>
      </c>
      <c r="AH217" s="95">
        <v>40</v>
      </c>
      <c r="AI217" s="95">
        <v>90</v>
      </c>
      <c r="AJ217" s="95">
        <v>11</v>
      </c>
      <c r="AK217" s="95">
        <v>72</v>
      </c>
      <c r="AL217" s="95">
        <v>12</v>
      </c>
      <c r="AM217" s="95">
        <v>7</v>
      </c>
      <c r="AN217" s="95">
        <v>20</v>
      </c>
      <c r="AO217" s="95">
        <v>6</v>
      </c>
      <c r="AP217" s="95">
        <v>14</v>
      </c>
      <c r="AQ217" s="95">
        <v>40</v>
      </c>
      <c r="AR217" s="95">
        <v>26</v>
      </c>
      <c r="AS217" s="95">
        <v>35</v>
      </c>
      <c r="AT217" s="95">
        <v>7196</v>
      </c>
      <c r="AU217" s="95">
        <v>13</v>
      </c>
      <c r="AV217" s="95">
        <v>27</v>
      </c>
      <c r="AW217" s="95">
        <v>47</v>
      </c>
      <c r="AX217" s="95">
        <v>20</v>
      </c>
      <c r="AY217" s="95">
        <v>46</v>
      </c>
      <c r="AZ217" s="95">
        <v>16</v>
      </c>
      <c r="BA217" s="95">
        <v>55</v>
      </c>
      <c r="BB217" s="95">
        <v>16</v>
      </c>
      <c r="BC217" s="95">
        <v>65</v>
      </c>
      <c r="BD217" s="95">
        <v>29</v>
      </c>
      <c r="BE217" s="95">
        <v>83</v>
      </c>
      <c r="BF217" s="95">
        <v>31</v>
      </c>
      <c r="BG217" s="95">
        <v>29</v>
      </c>
      <c r="BH217" s="95">
        <v>66</v>
      </c>
      <c r="BI217" s="95">
        <v>49</v>
      </c>
      <c r="BJ217" s="95">
        <v>12</v>
      </c>
      <c r="BK217" s="95">
        <v>22</v>
      </c>
      <c r="BL217" s="95">
        <v>61</v>
      </c>
      <c r="BM217" s="95">
        <v>10</v>
      </c>
      <c r="BN217" s="95">
        <v>20</v>
      </c>
      <c r="BO217" s="95">
        <v>26</v>
      </c>
      <c r="BP217" s="95">
        <v>65</v>
      </c>
      <c r="BQ217" s="95">
        <v>56</v>
      </c>
      <c r="BR217" s="95">
        <v>87</v>
      </c>
      <c r="BS217" s="95">
        <v>68</v>
      </c>
      <c r="BT217" s="95">
        <v>251</v>
      </c>
      <c r="BU217" s="95">
        <v>90</v>
      </c>
      <c r="BV217" s="95">
        <v>17</v>
      </c>
      <c r="BW217" s="95">
        <v>121</v>
      </c>
      <c r="BX217" s="95">
        <v>1</v>
      </c>
      <c r="BY217" s="95">
        <v>18</v>
      </c>
      <c r="BZ217" s="95">
        <v>71</v>
      </c>
      <c r="CA217" s="95">
        <v>44</v>
      </c>
      <c r="CB217" s="95">
        <v>20</v>
      </c>
      <c r="CC217" s="95">
        <v>57</v>
      </c>
      <c r="CD217" s="95">
        <v>131</v>
      </c>
      <c r="CE217" s="95">
        <v>25</v>
      </c>
      <c r="CF217" s="95">
        <v>54</v>
      </c>
      <c r="CG217" s="95">
        <v>153</v>
      </c>
      <c r="CH217" s="95">
        <v>32</v>
      </c>
      <c r="CI217" s="95">
        <v>4</v>
      </c>
      <c r="CJ217" s="95">
        <v>40</v>
      </c>
      <c r="CK217" s="95">
        <v>36</v>
      </c>
      <c r="CL217" s="95">
        <v>113</v>
      </c>
      <c r="CM217" s="95">
        <v>89</v>
      </c>
      <c r="CN217" s="95">
        <v>123</v>
      </c>
      <c r="CO217" s="95">
        <v>20</v>
      </c>
      <c r="CP217" s="95">
        <v>302</v>
      </c>
      <c r="CQ217" s="95">
        <v>586</v>
      </c>
      <c r="CR217" s="95">
        <v>51</v>
      </c>
      <c r="CS217" s="95">
        <v>2156</v>
      </c>
      <c r="CT217" s="95">
        <v>57</v>
      </c>
      <c r="CU217" s="95">
        <v>157</v>
      </c>
      <c r="CV217" s="95">
        <v>47</v>
      </c>
      <c r="CW217" s="95">
        <v>287</v>
      </c>
      <c r="CX217" s="95">
        <v>5872</v>
      </c>
      <c r="CY217" s="95">
        <v>81</v>
      </c>
      <c r="CZ217" s="95">
        <v>23</v>
      </c>
      <c r="DA217" s="95">
        <v>390</v>
      </c>
      <c r="DB217" s="95">
        <v>141</v>
      </c>
      <c r="DC217" s="95">
        <v>148</v>
      </c>
      <c r="DD217" s="95">
        <v>100</v>
      </c>
      <c r="DE217" s="95">
        <v>57</v>
      </c>
      <c r="DF217" s="95">
        <v>132</v>
      </c>
      <c r="DG217" s="95">
        <v>74</v>
      </c>
      <c r="DH217" s="95">
        <v>26</v>
      </c>
      <c r="DI217" s="95">
        <v>135</v>
      </c>
      <c r="DJ217" s="95">
        <v>251</v>
      </c>
      <c r="DK217" s="95">
        <v>109</v>
      </c>
      <c r="DL217" s="95">
        <v>83</v>
      </c>
      <c r="DM217" s="95">
        <v>40</v>
      </c>
      <c r="DN217" s="95">
        <v>60</v>
      </c>
      <c r="DO217" s="95">
        <v>16</v>
      </c>
      <c r="DP217" s="95">
        <v>52</v>
      </c>
      <c r="DQ217" s="95">
        <v>70</v>
      </c>
      <c r="DR217" s="95">
        <v>58</v>
      </c>
      <c r="DS217" s="95">
        <v>10</v>
      </c>
      <c r="DT217" s="95">
        <v>28</v>
      </c>
      <c r="DU217" s="95">
        <v>6</v>
      </c>
      <c r="DV217" s="95">
        <v>45</v>
      </c>
      <c r="DW217" s="95">
        <v>10</v>
      </c>
      <c r="DX217" s="95">
        <v>142</v>
      </c>
      <c r="DY217" s="95">
        <v>148</v>
      </c>
      <c r="DZ217" s="95">
        <v>102</v>
      </c>
      <c r="EA217" s="95">
        <v>54</v>
      </c>
      <c r="EB217" s="95">
        <v>71</v>
      </c>
      <c r="EC217" s="95">
        <v>94</v>
      </c>
      <c r="ED217" s="95">
        <v>172</v>
      </c>
      <c r="EE217" s="95">
        <v>181</v>
      </c>
      <c r="EF217" s="95">
        <v>135</v>
      </c>
      <c r="EG217" s="95">
        <v>57</v>
      </c>
      <c r="EH217" s="95">
        <v>88</v>
      </c>
      <c r="EI217" s="95">
        <v>53</v>
      </c>
      <c r="EJ217" s="95">
        <v>173</v>
      </c>
      <c r="EK217" s="95">
        <v>41</v>
      </c>
      <c r="EL217" s="95">
        <v>90</v>
      </c>
      <c r="EM217" s="95">
        <v>61</v>
      </c>
      <c r="EN217" s="95">
        <v>119</v>
      </c>
      <c r="EO217" s="95">
        <v>77</v>
      </c>
      <c r="EP217" s="95">
        <v>60</v>
      </c>
      <c r="EQ217" s="95">
        <v>14</v>
      </c>
      <c r="ER217" s="95">
        <v>249</v>
      </c>
      <c r="ES217" s="95">
        <v>243</v>
      </c>
      <c r="ET217" s="95">
        <v>176</v>
      </c>
      <c r="EU217" s="95">
        <v>101</v>
      </c>
      <c r="EV217" s="95">
        <v>20</v>
      </c>
      <c r="EW217" s="95">
        <v>143</v>
      </c>
      <c r="EX217" s="95">
        <v>34</v>
      </c>
      <c r="EY217" s="95">
        <v>13</v>
      </c>
      <c r="EZ217" s="95">
        <v>201</v>
      </c>
      <c r="FA217" s="95">
        <v>144</v>
      </c>
      <c r="FB217" s="95">
        <v>137</v>
      </c>
      <c r="FC217" s="95">
        <v>72</v>
      </c>
      <c r="FD217" s="95">
        <v>210</v>
      </c>
      <c r="FE217" s="95">
        <v>73</v>
      </c>
      <c r="FF217" s="95">
        <v>66</v>
      </c>
      <c r="FG217" s="95">
        <v>40</v>
      </c>
      <c r="FH217" s="95">
        <v>87</v>
      </c>
      <c r="FI217" s="95">
        <v>252</v>
      </c>
      <c r="FJ217" s="95">
        <v>28</v>
      </c>
      <c r="FK217" s="95">
        <v>40</v>
      </c>
      <c r="FL217" s="95">
        <v>25</v>
      </c>
      <c r="FM217" s="95">
        <v>35</v>
      </c>
      <c r="FN217" s="95">
        <v>138</v>
      </c>
      <c r="FO217" s="95">
        <v>71</v>
      </c>
      <c r="FP217" s="95">
        <v>85</v>
      </c>
      <c r="FQ217" s="95">
        <v>101</v>
      </c>
      <c r="FR217" s="95">
        <v>64</v>
      </c>
      <c r="FS217" s="95">
        <v>14</v>
      </c>
      <c r="FT217" s="95">
        <v>23</v>
      </c>
      <c r="FU217" s="95">
        <v>25</v>
      </c>
      <c r="FV217" s="95">
        <v>26</v>
      </c>
      <c r="FW217" s="95">
        <v>17</v>
      </c>
      <c r="FX217" s="95">
        <v>35</v>
      </c>
      <c r="FY217" s="95">
        <v>54</v>
      </c>
      <c r="FZ217" s="95">
        <v>33</v>
      </c>
      <c r="GA217" s="95">
        <v>11</v>
      </c>
      <c r="GB217" s="95">
        <v>10</v>
      </c>
      <c r="GC217" s="95">
        <v>205</v>
      </c>
      <c r="GD217" s="95">
        <v>72</v>
      </c>
      <c r="GE217" s="95">
        <v>6</v>
      </c>
      <c r="GF217" s="95">
        <v>23</v>
      </c>
      <c r="GG217" s="95">
        <v>69</v>
      </c>
      <c r="GH217" s="95">
        <v>62</v>
      </c>
      <c r="GI217" s="95">
        <v>40</v>
      </c>
      <c r="GJ217" s="95">
        <v>151</v>
      </c>
      <c r="GK217" s="95">
        <v>9</v>
      </c>
      <c r="GL217" s="95">
        <v>37</v>
      </c>
      <c r="GM217" s="95">
        <v>82</v>
      </c>
      <c r="GN217" s="95">
        <v>146</v>
      </c>
      <c r="GO217" s="95">
        <v>153</v>
      </c>
      <c r="GP217" s="95">
        <v>221</v>
      </c>
      <c r="GQ217" s="95">
        <v>126</v>
      </c>
      <c r="GR217" s="95">
        <v>50</v>
      </c>
      <c r="GS217" s="95">
        <v>244</v>
      </c>
      <c r="GT217" s="95">
        <v>82</v>
      </c>
      <c r="GU217" s="95">
        <v>59</v>
      </c>
      <c r="GV217" s="95">
        <v>32</v>
      </c>
      <c r="GW217" s="95">
        <v>339</v>
      </c>
      <c r="GX217" s="95">
        <v>73</v>
      </c>
      <c r="GY217" s="95">
        <v>95</v>
      </c>
      <c r="GZ217" s="95">
        <v>79</v>
      </c>
      <c r="HA217" s="95">
        <v>63</v>
      </c>
      <c r="HB217" s="95">
        <v>133</v>
      </c>
      <c r="HC217" s="95">
        <v>1</v>
      </c>
      <c r="HD217" s="95">
        <v>3</v>
      </c>
      <c r="HE217" s="95">
        <v>83</v>
      </c>
      <c r="HF217" s="95">
        <v>151</v>
      </c>
      <c r="HG217" s="95">
        <v>48</v>
      </c>
      <c r="HH217" s="95">
        <v>13</v>
      </c>
      <c r="HI217" s="95">
        <v>115</v>
      </c>
      <c r="HJ217" s="95">
        <v>218</v>
      </c>
      <c r="HK217" s="95">
        <v>48</v>
      </c>
      <c r="HL217" s="95">
        <v>101</v>
      </c>
    </row>
    <row r="218" spans="1:220" x14ac:dyDescent="0.2">
      <c r="A218" s="93"/>
      <c r="B218" s="93"/>
    </row>
  </sheetData>
  <pageMargins left="0.23622047244094491" right="0.23622047244094491" top="0.23622047244094491" bottom="0.47244094488188981" header="0.31496062992125984" footer="0.23622047244094491"/>
  <pageSetup paperSize="9" scale="29" fitToWidth="10" orientation="portrait" r:id="rId1"/>
  <headerFooter scaleWithDoc="0">
    <oddFooter>&amp;L&amp;A&amp;C&amp;F&amp;RPage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23"/>
  <sheetViews>
    <sheetView workbookViewId="0">
      <pane xSplit="2" ySplit="8" topLeftCell="C9" activePane="bottomRight" state="frozen"/>
      <selection activeCell="B13" sqref="B13"/>
      <selection pane="topRight" activeCell="B13" sqref="B13"/>
      <selection pane="bottomLeft" activeCell="B13" sqref="B13"/>
      <selection pane="bottomRight"/>
    </sheetView>
  </sheetViews>
  <sheetFormatPr defaultRowHeight="12.75" x14ac:dyDescent="0.2"/>
  <cols>
    <col min="1" max="1" width="9.140625" style="1" customWidth="1"/>
    <col min="2" max="2" width="44" style="1" customWidth="1"/>
    <col min="3" max="3" width="4.42578125" style="1" bestFit="1" customWidth="1"/>
    <col min="4" max="4" width="7.42578125" style="98" bestFit="1" customWidth="1"/>
    <col min="5" max="5" width="11.140625" style="62" customWidth="1"/>
    <col min="6" max="10" width="11.140625" style="9" customWidth="1"/>
    <col min="11" max="11" width="10.5703125" style="1" customWidth="1"/>
    <col min="12" max="12" width="10.5703125" style="7" customWidth="1"/>
    <col min="13" max="17" width="10.5703125" style="1" customWidth="1"/>
    <col min="18" max="16384" width="9.140625" style="1"/>
  </cols>
  <sheetData>
    <row r="1" spans="1:17" x14ac:dyDescent="0.2">
      <c r="A1" s="7" t="s">
        <v>828</v>
      </c>
      <c r="K1" s="67" t="s">
        <v>657</v>
      </c>
      <c r="L1" s="67" t="s">
        <v>652</v>
      </c>
      <c r="M1" s="12" t="s">
        <v>651</v>
      </c>
      <c r="N1" s="12" t="s">
        <v>650</v>
      </c>
      <c r="O1" s="12" t="s">
        <v>649</v>
      </c>
      <c r="P1" s="96" t="s">
        <v>648</v>
      </c>
      <c r="Q1" s="96" t="s">
        <v>805</v>
      </c>
    </row>
    <row r="2" spans="1:17" x14ac:dyDescent="0.2">
      <c r="A2" s="8" t="s">
        <v>845</v>
      </c>
      <c r="J2" s="18" t="s">
        <v>823</v>
      </c>
      <c r="K2" s="64">
        <v>53807891.576154478</v>
      </c>
      <c r="L2" s="85">
        <v>54866771.853504993</v>
      </c>
      <c r="M2" s="19">
        <f>SUM(F$9:F$217)</f>
        <v>54862209.258933857</v>
      </c>
      <c r="N2" s="19">
        <f>SUM(G$9:G$217)</f>
        <v>55256765.118801333</v>
      </c>
      <c r="O2" s="19">
        <f>SUM(H$9:H$217)</f>
        <v>55653923.241250224</v>
      </c>
      <c r="P2" s="19">
        <f>SUM(I$9:I$217)</f>
        <v>56040323.163402557</v>
      </c>
      <c r="Q2" s="19">
        <f>SUM(J$9:J$217)</f>
        <v>56424000.828400776</v>
      </c>
    </row>
    <row r="3" spans="1:17" x14ac:dyDescent="0.2">
      <c r="A3" s="195" t="s">
        <v>898</v>
      </c>
      <c r="J3" s="18" t="s">
        <v>851</v>
      </c>
      <c r="K3" s="64">
        <v>1345197.28940386</v>
      </c>
      <c r="L3" s="85">
        <v>1210677.5604634741</v>
      </c>
      <c r="M3" s="19">
        <f>K3*0.9</f>
        <v>1210677.5604634741</v>
      </c>
      <c r="N3" s="19">
        <f>M3</f>
        <v>1210677.5604634741</v>
      </c>
      <c r="O3" s="19">
        <f>N3</f>
        <v>1210677.5604634741</v>
      </c>
      <c r="P3" s="19">
        <f>O3</f>
        <v>1210677.5604634741</v>
      </c>
      <c r="Q3" s="19">
        <f>P3</f>
        <v>1210677.5604634741</v>
      </c>
    </row>
    <row r="4" spans="1:17" x14ac:dyDescent="0.2">
      <c r="A4" s="1" t="s">
        <v>656</v>
      </c>
      <c r="J4" s="18" t="s">
        <v>808</v>
      </c>
      <c r="K4" s="65">
        <v>25.000000000000021</v>
      </c>
      <c r="L4" s="86">
        <v>22.065769856043275</v>
      </c>
      <c r="M4" s="17">
        <f>(M3*1000)/M2</f>
        <v>22.067604947322192</v>
      </c>
      <c r="N4" s="17">
        <f>(N3*1000)/N2</f>
        <v>21.910033239559588</v>
      </c>
      <c r="O4" s="17">
        <f>(O3*1000)/O2</f>
        <v>21.753678625950485</v>
      </c>
      <c r="P4" s="17">
        <f>(P3*1000)/P2</f>
        <v>21.603686276636495</v>
      </c>
      <c r="Q4" s="17">
        <f>(Q3*1000)/Q2</f>
        <v>21.456783331360025</v>
      </c>
    </row>
    <row r="5" spans="1:17" ht="13.5" thickBot="1" x14ac:dyDescent="0.25">
      <c r="A5" s="1" t="s">
        <v>655</v>
      </c>
      <c r="G5" s="16"/>
      <c r="H5" s="16"/>
      <c r="I5" s="16"/>
      <c r="J5" s="15" t="s">
        <v>899</v>
      </c>
      <c r="K5" s="66">
        <f>K3</f>
        <v>1345197.28940386</v>
      </c>
      <c r="L5" s="87">
        <v>1210678</v>
      </c>
      <c r="M5" s="14">
        <f>SUM(M9:M217)</f>
        <v>1210678</v>
      </c>
      <c r="N5" s="14">
        <f>SUM(N9:N217)</f>
        <v>1210678</v>
      </c>
      <c r="O5" s="14">
        <f>SUM(O9:O217)</f>
        <v>1210678</v>
      </c>
      <c r="P5" s="14">
        <f>SUM(P9:P217)</f>
        <v>1210678</v>
      </c>
      <c r="Q5" s="14">
        <f>SUM(Q9:Q217)</f>
        <v>1210678</v>
      </c>
    </row>
    <row r="6" spans="1:17" ht="13.5" thickTop="1" x14ac:dyDescent="0.2">
      <c r="K6" s="9"/>
      <c r="L6" s="18" t="s">
        <v>826</v>
      </c>
      <c r="M6" s="9">
        <v>50</v>
      </c>
      <c r="N6" s="9">
        <v>18</v>
      </c>
      <c r="O6" s="9">
        <v>10</v>
      </c>
      <c r="P6" s="9">
        <v>33</v>
      </c>
      <c r="Q6" s="9">
        <v>10</v>
      </c>
    </row>
    <row r="7" spans="1:17" x14ac:dyDescent="0.2">
      <c r="F7" s="7" t="s">
        <v>658</v>
      </c>
      <c r="K7" s="7"/>
      <c r="L7" s="102" t="s">
        <v>809</v>
      </c>
      <c r="M7" s="7" t="s">
        <v>850</v>
      </c>
      <c r="N7" s="7"/>
      <c r="O7" s="7"/>
      <c r="P7" s="127" t="s">
        <v>843</v>
      </c>
      <c r="Q7" s="127" t="s">
        <v>843</v>
      </c>
    </row>
    <row r="8" spans="1:17" x14ac:dyDescent="0.2">
      <c r="A8" s="13" t="s">
        <v>653</v>
      </c>
      <c r="B8" s="13" t="s">
        <v>830</v>
      </c>
      <c r="C8" s="13" t="s">
        <v>831</v>
      </c>
      <c r="D8" s="99" t="s">
        <v>654</v>
      </c>
      <c r="E8" s="112" t="s">
        <v>841</v>
      </c>
      <c r="F8" s="110">
        <v>2016</v>
      </c>
      <c r="G8" s="110">
        <v>2017</v>
      </c>
      <c r="H8" s="110">
        <v>2018</v>
      </c>
      <c r="I8" s="110">
        <v>2019</v>
      </c>
      <c r="J8" s="110">
        <v>2020</v>
      </c>
      <c r="K8" s="67" t="s">
        <v>653</v>
      </c>
      <c r="L8" s="111" t="s">
        <v>852</v>
      </c>
      <c r="M8" s="12" t="s">
        <v>853</v>
      </c>
      <c r="N8" s="12" t="s">
        <v>854</v>
      </c>
      <c r="O8" s="12" t="s">
        <v>855</v>
      </c>
      <c r="P8" s="12" t="s">
        <v>856</v>
      </c>
      <c r="Q8" s="12" t="s">
        <v>857</v>
      </c>
    </row>
    <row r="9" spans="1:17" x14ac:dyDescent="0.2">
      <c r="A9" s="1" t="s">
        <v>415</v>
      </c>
      <c r="B9" s="1" t="s">
        <v>647</v>
      </c>
      <c r="C9" s="1" t="s">
        <v>442</v>
      </c>
      <c r="D9" s="98" t="s">
        <v>441</v>
      </c>
      <c r="E9" s="63">
        <f t="array" ref="E9:J217">TRANSPOSE(Crosstab!K1:HK6)</f>
        <v>107294</v>
      </c>
      <c r="F9" s="11">
        <v>103763.79613234587</v>
      </c>
      <c r="G9" s="11">
        <v>103929.92939209769</v>
      </c>
      <c r="H9" s="11">
        <v>104112.5866047874</v>
      </c>
      <c r="I9" s="11">
        <v>104310.72839647657</v>
      </c>
      <c r="J9" s="11">
        <v>104528.00035162088</v>
      </c>
      <c r="K9" s="88" t="s">
        <v>415</v>
      </c>
      <c r="L9" s="89">
        <v>2329</v>
      </c>
      <c r="M9" s="10">
        <f>ROUND(((M$4*F9)-M$6)/1000,0)</f>
        <v>2290</v>
      </c>
      <c r="N9" s="10">
        <f t="shared" ref="N9:Q9" si="0">ROUND(((N$4*G9)-N$6)/1000,0)</f>
        <v>2277</v>
      </c>
      <c r="O9" s="10">
        <f t="shared" si="0"/>
        <v>2265</v>
      </c>
      <c r="P9" s="10">
        <f t="shared" si="0"/>
        <v>2253</v>
      </c>
      <c r="Q9" s="10">
        <f t="shared" si="0"/>
        <v>2243</v>
      </c>
    </row>
    <row r="10" spans="1:17" x14ac:dyDescent="0.2">
      <c r="A10" s="1" t="s">
        <v>413</v>
      </c>
      <c r="B10" s="1" t="s">
        <v>646</v>
      </c>
      <c r="C10" s="1" t="s">
        <v>442</v>
      </c>
      <c r="D10" s="98" t="s">
        <v>441</v>
      </c>
      <c r="E10" s="63">
        <v>289662</v>
      </c>
      <c r="F10" s="11">
        <v>283909.97051029373</v>
      </c>
      <c r="G10" s="11">
        <v>285114.94667296851</v>
      </c>
      <c r="H10" s="11">
        <v>286328.18935849343</v>
      </c>
      <c r="I10" s="11">
        <v>287490.04493276286</v>
      </c>
      <c r="J10" s="11">
        <v>288659.3580854747</v>
      </c>
      <c r="K10" s="88" t="s">
        <v>413</v>
      </c>
      <c r="L10" s="89">
        <v>6269</v>
      </c>
      <c r="M10" s="10">
        <f t="shared" ref="M10:M73" si="1">ROUND(((M$4*F10)-M$6)/1000,0)</f>
        <v>6265</v>
      </c>
      <c r="N10" s="10">
        <f t="shared" ref="N10:N73" si="2">ROUND(((N$4*G10)-N$6)/1000,0)</f>
        <v>6247</v>
      </c>
      <c r="O10" s="10">
        <f t="shared" ref="O10:O73" si="3">ROUND(((O$4*H10)-O$6)/1000,0)</f>
        <v>6229</v>
      </c>
      <c r="P10" s="10">
        <f t="shared" ref="P10:P73" si="4">ROUND(((P$4*I10)-P$6)/1000,0)</f>
        <v>6211</v>
      </c>
      <c r="Q10" s="10">
        <f t="shared" ref="Q10:Q73" si="5">ROUND(((Q$4*J10)-Q$6)/1000,0)</f>
        <v>6194</v>
      </c>
    </row>
    <row r="11" spans="1:17" x14ac:dyDescent="0.2">
      <c r="A11" s="1" t="s">
        <v>411</v>
      </c>
      <c r="B11" s="1" t="s">
        <v>645</v>
      </c>
      <c r="C11" s="1" t="s">
        <v>442</v>
      </c>
      <c r="D11" s="98" t="s">
        <v>441</v>
      </c>
      <c r="E11" s="63">
        <v>251381</v>
      </c>
      <c r="F11" s="11">
        <v>246192.49519624744</v>
      </c>
      <c r="G11" s="11">
        <v>247065.35566807265</v>
      </c>
      <c r="H11" s="11">
        <v>247935.47574485277</v>
      </c>
      <c r="I11" s="11">
        <v>248762.87537142297</v>
      </c>
      <c r="J11" s="11">
        <v>249532.59104928226</v>
      </c>
      <c r="K11" s="88" t="s">
        <v>411</v>
      </c>
      <c r="L11" s="89">
        <v>5490</v>
      </c>
      <c r="M11" s="10">
        <f t="shared" si="1"/>
        <v>5433</v>
      </c>
      <c r="N11" s="10">
        <f t="shared" si="2"/>
        <v>5413</v>
      </c>
      <c r="O11" s="10">
        <f t="shared" si="3"/>
        <v>5393</v>
      </c>
      <c r="P11" s="10">
        <f t="shared" si="4"/>
        <v>5374</v>
      </c>
      <c r="Q11" s="10">
        <f t="shared" si="5"/>
        <v>5354</v>
      </c>
    </row>
    <row r="12" spans="1:17" x14ac:dyDescent="0.2">
      <c r="A12" s="1" t="s">
        <v>409</v>
      </c>
      <c r="B12" s="1" t="s">
        <v>644</v>
      </c>
      <c r="C12" s="1" t="s">
        <v>442</v>
      </c>
      <c r="D12" s="98" t="s">
        <v>441</v>
      </c>
      <c r="E12" s="63">
        <v>294452</v>
      </c>
      <c r="F12" s="11">
        <v>288838.0372876288</v>
      </c>
      <c r="G12" s="11">
        <v>290296.11849745089</v>
      </c>
      <c r="H12" s="11">
        <v>291741.93424699589</v>
      </c>
      <c r="I12" s="11">
        <v>293173.19894090341</v>
      </c>
      <c r="J12" s="11">
        <v>294595.2347685998</v>
      </c>
      <c r="K12" s="88" t="s">
        <v>409</v>
      </c>
      <c r="L12" s="89">
        <v>6398</v>
      </c>
      <c r="M12" s="10">
        <f t="shared" si="1"/>
        <v>6374</v>
      </c>
      <c r="N12" s="10">
        <f t="shared" si="2"/>
        <v>6360</v>
      </c>
      <c r="O12" s="10">
        <f t="shared" si="3"/>
        <v>6346</v>
      </c>
      <c r="P12" s="10">
        <f t="shared" si="4"/>
        <v>6334</v>
      </c>
      <c r="Q12" s="10">
        <f t="shared" si="5"/>
        <v>6321</v>
      </c>
    </row>
    <row r="13" spans="1:17" x14ac:dyDescent="0.2">
      <c r="A13" s="1" t="s">
        <v>407</v>
      </c>
      <c r="B13" s="1" t="s">
        <v>643</v>
      </c>
      <c r="C13" s="1" t="s">
        <v>442</v>
      </c>
      <c r="D13" s="98" t="s">
        <v>441</v>
      </c>
      <c r="E13" s="63">
        <v>322584</v>
      </c>
      <c r="F13" s="11">
        <v>318727.99180381611</v>
      </c>
      <c r="G13" s="11">
        <v>319298.27344283235</v>
      </c>
      <c r="H13" s="11">
        <v>319887.46934589901</v>
      </c>
      <c r="I13" s="11">
        <v>320498.07843575923</v>
      </c>
      <c r="J13" s="11">
        <v>321122.41084298788</v>
      </c>
      <c r="K13" s="88" t="s">
        <v>407</v>
      </c>
      <c r="L13" s="89">
        <v>7099</v>
      </c>
      <c r="M13" s="10">
        <f t="shared" si="1"/>
        <v>7034</v>
      </c>
      <c r="N13" s="10">
        <f t="shared" si="2"/>
        <v>6996</v>
      </c>
      <c r="O13" s="10">
        <f t="shared" si="3"/>
        <v>6959</v>
      </c>
      <c r="P13" s="10">
        <f t="shared" si="4"/>
        <v>6924</v>
      </c>
      <c r="Q13" s="10">
        <f t="shared" si="5"/>
        <v>6890</v>
      </c>
    </row>
    <row r="14" spans="1:17" x14ac:dyDescent="0.2">
      <c r="A14" s="1" t="s">
        <v>405</v>
      </c>
      <c r="B14" s="1" t="s">
        <v>642</v>
      </c>
      <c r="C14" s="1" t="s">
        <v>442</v>
      </c>
      <c r="D14" s="98" t="s">
        <v>441</v>
      </c>
      <c r="E14" s="63">
        <v>293480</v>
      </c>
      <c r="F14" s="11">
        <v>274184.71881242201</v>
      </c>
      <c r="G14" s="11">
        <v>274623.25078630052</v>
      </c>
      <c r="H14" s="11">
        <v>275078.22745371575</v>
      </c>
      <c r="I14" s="11">
        <v>275510.29843160871</v>
      </c>
      <c r="J14" s="11">
        <v>275943.22300134553</v>
      </c>
      <c r="K14" s="88" t="s">
        <v>405</v>
      </c>
      <c r="L14" s="89">
        <v>6076</v>
      </c>
      <c r="M14" s="10">
        <f t="shared" si="1"/>
        <v>6051</v>
      </c>
      <c r="N14" s="10">
        <f t="shared" si="2"/>
        <v>6017</v>
      </c>
      <c r="O14" s="10">
        <f t="shared" si="3"/>
        <v>5984</v>
      </c>
      <c r="P14" s="10">
        <f t="shared" si="4"/>
        <v>5952</v>
      </c>
      <c r="Q14" s="10">
        <f t="shared" si="5"/>
        <v>5921</v>
      </c>
    </row>
    <row r="15" spans="1:17" x14ac:dyDescent="0.2">
      <c r="A15" s="1" t="s">
        <v>403</v>
      </c>
      <c r="B15" s="1" t="s">
        <v>641</v>
      </c>
      <c r="C15" s="1" t="s">
        <v>442</v>
      </c>
      <c r="D15" s="98" t="s">
        <v>441</v>
      </c>
      <c r="E15" s="63">
        <v>155246</v>
      </c>
      <c r="F15" s="11">
        <v>149710.82039872807</v>
      </c>
      <c r="G15" s="11">
        <v>150117.11476589344</v>
      </c>
      <c r="H15" s="11">
        <v>150532.06987320201</v>
      </c>
      <c r="I15" s="11">
        <v>150945.80334490052</v>
      </c>
      <c r="J15" s="11">
        <v>151366.77412032546</v>
      </c>
      <c r="K15" s="88" t="s">
        <v>403</v>
      </c>
      <c r="L15" s="89">
        <v>3316</v>
      </c>
      <c r="M15" s="10">
        <f t="shared" si="1"/>
        <v>3304</v>
      </c>
      <c r="N15" s="10">
        <f t="shared" si="2"/>
        <v>3289</v>
      </c>
      <c r="O15" s="10">
        <f t="shared" si="3"/>
        <v>3275</v>
      </c>
      <c r="P15" s="10">
        <f t="shared" si="4"/>
        <v>3261</v>
      </c>
      <c r="Q15" s="10">
        <f t="shared" si="5"/>
        <v>3248</v>
      </c>
    </row>
    <row r="16" spans="1:17" x14ac:dyDescent="0.2">
      <c r="A16" s="1" t="s">
        <v>401</v>
      </c>
      <c r="B16" s="1" t="s">
        <v>640</v>
      </c>
      <c r="C16" s="1" t="s">
        <v>442</v>
      </c>
      <c r="D16" s="98" t="s">
        <v>441</v>
      </c>
      <c r="E16" s="63">
        <v>284014</v>
      </c>
      <c r="F16" s="11">
        <v>270386.4119496941</v>
      </c>
      <c r="G16" s="11">
        <v>270677.44508975709</v>
      </c>
      <c r="H16" s="11">
        <v>270972.29322731373</v>
      </c>
      <c r="I16" s="11">
        <v>271238.04890460632</v>
      </c>
      <c r="J16" s="11">
        <v>271498.2090729514</v>
      </c>
      <c r="K16" s="88" t="s">
        <v>401</v>
      </c>
      <c r="L16" s="89">
        <v>6024</v>
      </c>
      <c r="M16" s="10">
        <f t="shared" si="1"/>
        <v>5967</v>
      </c>
      <c r="N16" s="10">
        <f t="shared" si="2"/>
        <v>5931</v>
      </c>
      <c r="O16" s="10">
        <f t="shared" si="3"/>
        <v>5895</v>
      </c>
      <c r="P16" s="10">
        <f t="shared" si="4"/>
        <v>5860</v>
      </c>
      <c r="Q16" s="10">
        <f t="shared" si="5"/>
        <v>5825</v>
      </c>
    </row>
    <row r="17" spans="1:17" x14ac:dyDescent="0.2">
      <c r="A17" s="1" t="s">
        <v>399</v>
      </c>
      <c r="B17" s="1" t="s">
        <v>639</v>
      </c>
      <c r="C17" s="1" t="s">
        <v>608</v>
      </c>
      <c r="D17" s="98" t="s">
        <v>441</v>
      </c>
      <c r="E17" s="63">
        <v>171279</v>
      </c>
      <c r="F17" s="11">
        <v>160275.87967011836</v>
      </c>
      <c r="G17" s="11">
        <v>160579.62606961571</v>
      </c>
      <c r="H17" s="11">
        <v>160885.6870561206</v>
      </c>
      <c r="I17" s="11">
        <v>161178.10603625875</v>
      </c>
      <c r="J17" s="11">
        <v>161473.07828220609</v>
      </c>
      <c r="K17" s="88" t="s">
        <v>399</v>
      </c>
      <c r="L17" s="89">
        <v>3555</v>
      </c>
      <c r="M17" s="10">
        <f t="shared" si="1"/>
        <v>3537</v>
      </c>
      <c r="N17" s="10">
        <f t="shared" si="2"/>
        <v>3518</v>
      </c>
      <c r="O17" s="10">
        <f t="shared" si="3"/>
        <v>3500</v>
      </c>
      <c r="P17" s="10">
        <f t="shared" si="4"/>
        <v>3482</v>
      </c>
      <c r="Q17" s="10">
        <f t="shared" si="5"/>
        <v>3465</v>
      </c>
    </row>
    <row r="18" spans="1:17" x14ac:dyDescent="0.2">
      <c r="A18" s="1" t="s">
        <v>397</v>
      </c>
      <c r="B18" s="1" t="s">
        <v>638</v>
      </c>
      <c r="C18" s="1" t="s">
        <v>608</v>
      </c>
      <c r="D18" s="98" t="s">
        <v>441</v>
      </c>
      <c r="E18" s="63">
        <v>171870</v>
      </c>
      <c r="F18" s="11">
        <v>159421.40652148225</v>
      </c>
      <c r="G18" s="11">
        <v>159498.31697326098</v>
      </c>
      <c r="H18" s="11">
        <v>159602.67009151066</v>
      </c>
      <c r="I18" s="11">
        <v>159711.71038709796</v>
      </c>
      <c r="J18" s="11">
        <v>159849.63477905651</v>
      </c>
      <c r="K18" s="88" t="s">
        <v>397</v>
      </c>
      <c r="L18" s="89">
        <v>3527</v>
      </c>
      <c r="M18" s="10">
        <f t="shared" si="1"/>
        <v>3518</v>
      </c>
      <c r="N18" s="10">
        <f t="shared" si="2"/>
        <v>3495</v>
      </c>
      <c r="O18" s="10">
        <f t="shared" si="3"/>
        <v>3472</v>
      </c>
      <c r="P18" s="10">
        <f t="shared" si="4"/>
        <v>3450</v>
      </c>
      <c r="Q18" s="10">
        <f t="shared" si="5"/>
        <v>3430</v>
      </c>
    </row>
    <row r="19" spans="1:17" x14ac:dyDescent="0.2">
      <c r="A19" s="1" t="s">
        <v>395</v>
      </c>
      <c r="B19" s="1" t="s">
        <v>637</v>
      </c>
      <c r="C19" s="1" t="s">
        <v>608</v>
      </c>
      <c r="D19" s="98" t="s">
        <v>441</v>
      </c>
      <c r="E19" s="63">
        <v>301527</v>
      </c>
      <c r="F19" s="11">
        <v>286287.08834101359</v>
      </c>
      <c r="G19" s="11">
        <v>287986.07054348185</v>
      </c>
      <c r="H19" s="11">
        <v>289689.14082518499</v>
      </c>
      <c r="I19" s="11">
        <v>291376.32827162091</v>
      </c>
      <c r="J19" s="11">
        <v>293041.78693200642</v>
      </c>
      <c r="K19" s="88" t="s">
        <v>395</v>
      </c>
      <c r="L19" s="89">
        <v>6320</v>
      </c>
      <c r="M19" s="10">
        <f t="shared" si="1"/>
        <v>6318</v>
      </c>
      <c r="N19" s="10">
        <f t="shared" si="2"/>
        <v>6310</v>
      </c>
      <c r="O19" s="10">
        <f t="shared" si="3"/>
        <v>6302</v>
      </c>
      <c r="P19" s="10">
        <f t="shared" si="4"/>
        <v>6295</v>
      </c>
      <c r="Q19" s="10">
        <f t="shared" si="5"/>
        <v>6288</v>
      </c>
    </row>
    <row r="20" spans="1:17" x14ac:dyDescent="0.2">
      <c r="A20" s="1" t="s">
        <v>393</v>
      </c>
      <c r="B20" s="1" t="s">
        <v>636</v>
      </c>
      <c r="C20" s="1" t="s">
        <v>608</v>
      </c>
      <c r="D20" s="98" t="s">
        <v>441</v>
      </c>
      <c r="E20" s="63">
        <v>199627</v>
      </c>
      <c r="F20" s="11">
        <v>189822.79621178261</v>
      </c>
      <c r="G20" s="11">
        <v>190855.39740495707</v>
      </c>
      <c r="H20" s="11">
        <v>191897.05717040948</v>
      </c>
      <c r="I20" s="11">
        <v>192952.45761874266</v>
      </c>
      <c r="J20" s="11">
        <v>194004.16744493181</v>
      </c>
      <c r="K20" s="88" t="s">
        <v>393</v>
      </c>
      <c r="L20" s="89">
        <v>4202</v>
      </c>
      <c r="M20" s="10">
        <f t="shared" si="1"/>
        <v>4189</v>
      </c>
      <c r="N20" s="10">
        <f t="shared" si="2"/>
        <v>4182</v>
      </c>
      <c r="O20" s="10">
        <f t="shared" si="3"/>
        <v>4174</v>
      </c>
      <c r="P20" s="10">
        <f t="shared" si="4"/>
        <v>4168</v>
      </c>
      <c r="Q20" s="10">
        <f t="shared" si="5"/>
        <v>4163</v>
      </c>
    </row>
    <row r="21" spans="1:17" x14ac:dyDescent="0.2">
      <c r="A21" s="1" t="s">
        <v>391</v>
      </c>
      <c r="B21" s="1" t="s">
        <v>635</v>
      </c>
      <c r="C21" s="1" t="s">
        <v>608</v>
      </c>
      <c r="D21" s="98" t="s">
        <v>441</v>
      </c>
      <c r="E21" s="63">
        <v>224639</v>
      </c>
      <c r="F21" s="11">
        <v>202497.89466088774</v>
      </c>
      <c r="G21" s="11">
        <v>203843.36809597159</v>
      </c>
      <c r="H21" s="11">
        <v>205133.73512171299</v>
      </c>
      <c r="I21" s="11">
        <v>206195.82672313158</v>
      </c>
      <c r="J21" s="11">
        <v>207187.93847225793</v>
      </c>
      <c r="K21" s="88" t="s">
        <v>391</v>
      </c>
      <c r="L21" s="89">
        <v>4516</v>
      </c>
      <c r="M21" s="10">
        <f t="shared" si="1"/>
        <v>4469</v>
      </c>
      <c r="N21" s="10">
        <f t="shared" si="2"/>
        <v>4466</v>
      </c>
      <c r="O21" s="10">
        <f t="shared" si="3"/>
        <v>4462</v>
      </c>
      <c r="P21" s="10">
        <f t="shared" si="4"/>
        <v>4455</v>
      </c>
      <c r="Q21" s="10">
        <f t="shared" si="5"/>
        <v>4446</v>
      </c>
    </row>
    <row r="22" spans="1:17" x14ac:dyDescent="0.2">
      <c r="A22" s="1" t="s">
        <v>389</v>
      </c>
      <c r="B22" s="1" t="s">
        <v>634</v>
      </c>
      <c r="C22" s="1" t="s">
        <v>608</v>
      </c>
      <c r="D22" s="98" t="s">
        <v>441</v>
      </c>
      <c r="E22" s="63">
        <v>179028</v>
      </c>
      <c r="F22" s="11">
        <v>176008.08684602048</v>
      </c>
      <c r="G22" s="11">
        <v>177104.02928418852</v>
      </c>
      <c r="H22" s="11">
        <v>178192.38783711978</v>
      </c>
      <c r="I22" s="11">
        <v>179253.07773450515</v>
      </c>
      <c r="J22" s="11">
        <v>180293.70393614081</v>
      </c>
      <c r="K22" s="88" t="s">
        <v>389</v>
      </c>
      <c r="L22" s="89">
        <v>3843</v>
      </c>
      <c r="M22" s="10">
        <f t="shared" si="1"/>
        <v>3884</v>
      </c>
      <c r="N22" s="10">
        <f t="shared" si="2"/>
        <v>3880</v>
      </c>
      <c r="O22" s="10">
        <f t="shared" si="3"/>
        <v>3876</v>
      </c>
      <c r="P22" s="10">
        <f t="shared" si="4"/>
        <v>3872</v>
      </c>
      <c r="Q22" s="10">
        <f t="shared" si="5"/>
        <v>3869</v>
      </c>
    </row>
    <row r="23" spans="1:17" x14ac:dyDescent="0.2">
      <c r="A23" s="1" t="s">
        <v>387</v>
      </c>
      <c r="B23" s="1" t="s">
        <v>633</v>
      </c>
      <c r="C23" s="1" t="s">
        <v>608</v>
      </c>
      <c r="D23" s="98" t="s">
        <v>441</v>
      </c>
      <c r="E23" s="63">
        <v>247842</v>
      </c>
      <c r="F23" s="11">
        <v>233523.61476243654</v>
      </c>
      <c r="G23" s="11">
        <v>234524.99026708285</v>
      </c>
      <c r="H23" s="11">
        <v>235540.35272232251</v>
      </c>
      <c r="I23" s="11">
        <v>236541.58933339876</v>
      </c>
      <c r="J23" s="11">
        <v>237529.44107949175</v>
      </c>
      <c r="K23" s="88" t="s">
        <v>387</v>
      </c>
      <c r="L23" s="89">
        <v>5163</v>
      </c>
      <c r="M23" s="10">
        <f t="shared" si="1"/>
        <v>5153</v>
      </c>
      <c r="N23" s="10">
        <f t="shared" si="2"/>
        <v>5138</v>
      </c>
      <c r="O23" s="10">
        <f t="shared" si="3"/>
        <v>5124</v>
      </c>
      <c r="P23" s="10">
        <f t="shared" si="4"/>
        <v>5110</v>
      </c>
      <c r="Q23" s="10">
        <f t="shared" si="5"/>
        <v>5097</v>
      </c>
    </row>
    <row r="24" spans="1:17" x14ac:dyDescent="0.2">
      <c r="A24" s="1" t="s">
        <v>385</v>
      </c>
      <c r="B24" s="1" t="s">
        <v>632</v>
      </c>
      <c r="C24" s="1" t="s">
        <v>608</v>
      </c>
      <c r="D24" s="98" t="s">
        <v>441</v>
      </c>
      <c r="E24" s="63">
        <v>374285</v>
      </c>
      <c r="F24" s="11">
        <v>355642.59636004973</v>
      </c>
      <c r="G24" s="11">
        <v>356394.26296506252</v>
      </c>
      <c r="H24" s="11">
        <v>357199.20252539235</v>
      </c>
      <c r="I24" s="11">
        <v>357999.03683626151</v>
      </c>
      <c r="J24" s="11">
        <v>358792.6133335178</v>
      </c>
      <c r="K24" s="88" t="s">
        <v>385</v>
      </c>
      <c r="L24" s="89">
        <v>7926</v>
      </c>
      <c r="M24" s="10">
        <f t="shared" si="1"/>
        <v>7848</v>
      </c>
      <c r="N24" s="10">
        <f t="shared" si="2"/>
        <v>7809</v>
      </c>
      <c r="O24" s="10">
        <f t="shared" si="3"/>
        <v>7770</v>
      </c>
      <c r="P24" s="10">
        <f t="shared" si="4"/>
        <v>7734</v>
      </c>
      <c r="Q24" s="10">
        <f t="shared" si="5"/>
        <v>7699</v>
      </c>
    </row>
    <row r="25" spans="1:17" x14ac:dyDescent="0.2">
      <c r="A25" s="1" t="s">
        <v>383</v>
      </c>
      <c r="B25" s="1" t="s">
        <v>631</v>
      </c>
      <c r="C25" s="1" t="s">
        <v>444</v>
      </c>
      <c r="D25" s="98" t="s">
        <v>441</v>
      </c>
      <c r="E25" s="63">
        <v>206113</v>
      </c>
      <c r="F25" s="11">
        <v>198284.38980352049</v>
      </c>
      <c r="G25" s="11">
        <v>199180.13550514262</v>
      </c>
      <c r="H25" s="11">
        <v>200143.61323992442</v>
      </c>
      <c r="I25" s="11">
        <v>201099.7227966747</v>
      </c>
      <c r="J25" s="11">
        <v>202103.19278348511</v>
      </c>
      <c r="K25" s="88" t="s">
        <v>383</v>
      </c>
      <c r="L25" s="89">
        <v>4400</v>
      </c>
      <c r="M25" s="10">
        <f t="shared" si="1"/>
        <v>4376</v>
      </c>
      <c r="N25" s="10">
        <f t="shared" si="2"/>
        <v>4364</v>
      </c>
      <c r="O25" s="10">
        <f t="shared" si="3"/>
        <v>4354</v>
      </c>
      <c r="P25" s="10">
        <f t="shared" si="4"/>
        <v>4344</v>
      </c>
      <c r="Q25" s="10">
        <f t="shared" si="5"/>
        <v>4336</v>
      </c>
    </row>
    <row r="26" spans="1:17" x14ac:dyDescent="0.2">
      <c r="A26" s="1" t="s">
        <v>381</v>
      </c>
      <c r="B26" s="1" t="s">
        <v>630</v>
      </c>
      <c r="C26" s="1" t="s">
        <v>608</v>
      </c>
      <c r="D26" s="98" t="s">
        <v>441</v>
      </c>
      <c r="E26" s="63">
        <v>227267</v>
      </c>
      <c r="F26" s="11">
        <v>213700.49807388941</v>
      </c>
      <c r="G26" s="11">
        <v>214229.86960448817</v>
      </c>
      <c r="H26" s="11">
        <v>214797.43028704048</v>
      </c>
      <c r="I26" s="11">
        <v>215380.09251013442</v>
      </c>
      <c r="J26" s="11">
        <v>215961.82341572017</v>
      </c>
      <c r="K26" s="88" t="s">
        <v>381</v>
      </c>
      <c r="L26" s="89">
        <v>4731</v>
      </c>
      <c r="M26" s="10">
        <f t="shared" si="1"/>
        <v>4716</v>
      </c>
      <c r="N26" s="10">
        <f t="shared" si="2"/>
        <v>4694</v>
      </c>
      <c r="O26" s="10">
        <f t="shared" si="3"/>
        <v>4673</v>
      </c>
      <c r="P26" s="10">
        <f t="shared" si="4"/>
        <v>4653</v>
      </c>
      <c r="Q26" s="10">
        <f t="shared" si="5"/>
        <v>4634</v>
      </c>
    </row>
    <row r="27" spans="1:17" x14ac:dyDescent="0.2">
      <c r="A27" s="1" t="s">
        <v>379</v>
      </c>
      <c r="B27" s="1" t="s">
        <v>629</v>
      </c>
      <c r="C27" s="1" t="s">
        <v>608</v>
      </c>
      <c r="D27" s="98" t="s">
        <v>441</v>
      </c>
      <c r="E27" s="63">
        <v>210887</v>
      </c>
      <c r="F27" s="11">
        <v>199332.1383724084</v>
      </c>
      <c r="G27" s="11">
        <v>199770.2612387168</v>
      </c>
      <c r="H27" s="11">
        <v>200245.4911312738</v>
      </c>
      <c r="I27" s="11">
        <v>200692.32233474616</v>
      </c>
      <c r="J27" s="11">
        <v>201099.53235804907</v>
      </c>
      <c r="K27" s="88" t="s">
        <v>379</v>
      </c>
      <c r="L27" s="89">
        <v>4532</v>
      </c>
      <c r="M27" s="10">
        <f t="shared" si="1"/>
        <v>4399</v>
      </c>
      <c r="N27" s="10">
        <f t="shared" si="2"/>
        <v>4377</v>
      </c>
      <c r="O27" s="10">
        <f t="shared" si="3"/>
        <v>4356</v>
      </c>
      <c r="P27" s="10">
        <f t="shared" si="4"/>
        <v>4336</v>
      </c>
      <c r="Q27" s="10">
        <f t="shared" si="5"/>
        <v>4315</v>
      </c>
    </row>
    <row r="28" spans="1:17" x14ac:dyDescent="0.2">
      <c r="A28" s="1" t="s">
        <v>377</v>
      </c>
      <c r="B28" s="1" t="s">
        <v>628</v>
      </c>
      <c r="C28" s="1" t="s">
        <v>444</v>
      </c>
      <c r="D28" s="98" t="s">
        <v>441</v>
      </c>
      <c r="E28" s="63">
        <v>129967</v>
      </c>
      <c r="F28" s="11">
        <v>124494.76724167724</v>
      </c>
      <c r="G28" s="11">
        <v>124759.41790219089</v>
      </c>
      <c r="H28" s="11">
        <v>125029.9107041664</v>
      </c>
      <c r="I28" s="11">
        <v>125297.80269537584</v>
      </c>
      <c r="J28" s="11">
        <v>125556.25990903466</v>
      </c>
      <c r="K28" s="88" t="s">
        <v>377</v>
      </c>
      <c r="L28" s="89">
        <v>2758</v>
      </c>
      <c r="M28" s="10">
        <f t="shared" si="1"/>
        <v>2747</v>
      </c>
      <c r="N28" s="10">
        <f t="shared" si="2"/>
        <v>2733</v>
      </c>
      <c r="O28" s="10">
        <f t="shared" si="3"/>
        <v>2720</v>
      </c>
      <c r="P28" s="10">
        <f t="shared" si="4"/>
        <v>2707</v>
      </c>
      <c r="Q28" s="10">
        <f t="shared" si="5"/>
        <v>2694</v>
      </c>
    </row>
    <row r="29" spans="1:17" x14ac:dyDescent="0.2">
      <c r="A29" s="1" t="s">
        <v>375</v>
      </c>
      <c r="B29" s="1" t="s">
        <v>627</v>
      </c>
      <c r="C29" s="1" t="s">
        <v>608</v>
      </c>
      <c r="D29" s="98" t="s">
        <v>441</v>
      </c>
      <c r="E29" s="63">
        <v>260095</v>
      </c>
      <c r="F29" s="11">
        <v>250121.84668086315</v>
      </c>
      <c r="G29" s="11">
        <v>252574.51122249797</v>
      </c>
      <c r="H29" s="11">
        <v>254990.61760305503</v>
      </c>
      <c r="I29" s="11">
        <v>257314.72259689879</v>
      </c>
      <c r="J29" s="11">
        <v>259584.05583187906</v>
      </c>
      <c r="K29" s="88" t="s">
        <v>375</v>
      </c>
      <c r="L29" s="89">
        <v>5509</v>
      </c>
      <c r="M29" s="10">
        <f t="shared" si="1"/>
        <v>5520</v>
      </c>
      <c r="N29" s="10">
        <f t="shared" si="2"/>
        <v>5534</v>
      </c>
      <c r="O29" s="10">
        <f t="shared" si="3"/>
        <v>5547</v>
      </c>
      <c r="P29" s="10">
        <f t="shared" si="4"/>
        <v>5559</v>
      </c>
      <c r="Q29" s="10">
        <f t="shared" si="5"/>
        <v>5570</v>
      </c>
    </row>
    <row r="30" spans="1:17" x14ac:dyDescent="0.2">
      <c r="A30" s="1" t="s">
        <v>373</v>
      </c>
      <c r="B30" s="1" t="s">
        <v>626</v>
      </c>
      <c r="C30" s="1" t="s">
        <v>442</v>
      </c>
      <c r="D30" s="98" t="s">
        <v>441</v>
      </c>
      <c r="E30" s="63">
        <v>521742</v>
      </c>
      <c r="F30" s="11">
        <v>511013.8280827225</v>
      </c>
      <c r="G30" s="11">
        <v>511028.00112328434</v>
      </c>
      <c r="H30" s="11">
        <v>511087.51679022604</v>
      </c>
      <c r="I30" s="11">
        <v>511184.21096266148</v>
      </c>
      <c r="J30" s="11">
        <v>511315.66999408131</v>
      </c>
      <c r="K30" s="88" t="s">
        <v>373</v>
      </c>
      <c r="L30" s="89">
        <v>11373</v>
      </c>
      <c r="M30" s="10">
        <f t="shared" si="1"/>
        <v>11277</v>
      </c>
      <c r="N30" s="10">
        <f t="shared" si="2"/>
        <v>11197</v>
      </c>
      <c r="O30" s="10">
        <f t="shared" si="3"/>
        <v>11118</v>
      </c>
      <c r="P30" s="10">
        <f t="shared" si="4"/>
        <v>11043</v>
      </c>
      <c r="Q30" s="10">
        <f t="shared" si="5"/>
        <v>10971</v>
      </c>
    </row>
    <row r="31" spans="1:17" x14ac:dyDescent="0.2">
      <c r="A31" s="1" t="s">
        <v>371</v>
      </c>
      <c r="B31" s="1" t="s">
        <v>625</v>
      </c>
      <c r="C31" s="1" t="s">
        <v>444</v>
      </c>
      <c r="D31" s="98" t="s">
        <v>441</v>
      </c>
      <c r="E31" s="63">
        <v>162348</v>
      </c>
      <c r="F31" s="11">
        <v>149132.07835199381</v>
      </c>
      <c r="G31" s="11">
        <v>149291.40798417103</v>
      </c>
      <c r="H31" s="11">
        <v>149440.84864103619</v>
      </c>
      <c r="I31" s="11">
        <v>149594.77264574281</v>
      </c>
      <c r="J31" s="11">
        <v>149754.66661621802</v>
      </c>
      <c r="K31" s="88" t="s">
        <v>371</v>
      </c>
      <c r="L31" s="89">
        <v>3291</v>
      </c>
      <c r="M31" s="10">
        <f t="shared" si="1"/>
        <v>3291</v>
      </c>
      <c r="N31" s="10">
        <f t="shared" si="2"/>
        <v>3271</v>
      </c>
      <c r="O31" s="10">
        <f t="shared" si="3"/>
        <v>3251</v>
      </c>
      <c r="P31" s="10">
        <f t="shared" si="4"/>
        <v>3232</v>
      </c>
      <c r="Q31" s="10">
        <f t="shared" si="5"/>
        <v>3213</v>
      </c>
    </row>
    <row r="32" spans="1:17" x14ac:dyDescent="0.2">
      <c r="A32" s="1" t="s">
        <v>369</v>
      </c>
      <c r="B32" s="1" t="s">
        <v>624</v>
      </c>
      <c r="C32" s="1" t="s">
        <v>608</v>
      </c>
      <c r="D32" s="98" t="s">
        <v>441</v>
      </c>
      <c r="E32" s="63">
        <v>157839</v>
      </c>
      <c r="F32" s="11">
        <v>154518.72901668536</v>
      </c>
      <c r="G32" s="11">
        <v>154903.6046103655</v>
      </c>
      <c r="H32" s="11">
        <v>155279.62937665568</v>
      </c>
      <c r="I32" s="11">
        <v>155568.91766934568</v>
      </c>
      <c r="J32" s="11">
        <v>155852.25049033645</v>
      </c>
      <c r="K32" s="88" t="s">
        <v>369</v>
      </c>
      <c r="L32" s="89">
        <v>3369</v>
      </c>
      <c r="M32" s="10">
        <f t="shared" si="1"/>
        <v>3410</v>
      </c>
      <c r="N32" s="10">
        <f t="shared" si="2"/>
        <v>3394</v>
      </c>
      <c r="O32" s="10">
        <f t="shared" si="3"/>
        <v>3378</v>
      </c>
      <c r="P32" s="10">
        <f t="shared" si="4"/>
        <v>3361</v>
      </c>
      <c r="Q32" s="10">
        <f t="shared" si="5"/>
        <v>3344</v>
      </c>
    </row>
    <row r="33" spans="1:17" x14ac:dyDescent="0.2">
      <c r="A33" s="1" t="s">
        <v>367</v>
      </c>
      <c r="B33" s="1" t="s">
        <v>623</v>
      </c>
      <c r="C33" s="1" t="s">
        <v>608</v>
      </c>
      <c r="D33" s="98" t="s">
        <v>441</v>
      </c>
      <c r="E33" s="63">
        <v>203332</v>
      </c>
      <c r="F33" s="11">
        <v>186785.90482469919</v>
      </c>
      <c r="G33" s="11">
        <v>188152.13670970558</v>
      </c>
      <c r="H33" s="11">
        <v>189460.00272287879</v>
      </c>
      <c r="I33" s="11">
        <v>190649.86354075227</v>
      </c>
      <c r="J33" s="11">
        <v>191791.78027347045</v>
      </c>
      <c r="K33" s="88" t="s">
        <v>367</v>
      </c>
      <c r="L33" s="89">
        <v>4036</v>
      </c>
      <c r="M33" s="10">
        <f t="shared" si="1"/>
        <v>4122</v>
      </c>
      <c r="N33" s="10">
        <f t="shared" si="2"/>
        <v>4122</v>
      </c>
      <c r="O33" s="10">
        <f t="shared" si="3"/>
        <v>4121</v>
      </c>
      <c r="P33" s="10">
        <f t="shared" si="4"/>
        <v>4119</v>
      </c>
      <c r="Q33" s="10">
        <f t="shared" si="5"/>
        <v>4115</v>
      </c>
    </row>
    <row r="34" spans="1:17" x14ac:dyDescent="0.2">
      <c r="A34" s="1" t="s">
        <v>365</v>
      </c>
      <c r="B34" s="1" t="s">
        <v>622</v>
      </c>
      <c r="C34" s="1" t="s">
        <v>608</v>
      </c>
      <c r="D34" s="98" t="s">
        <v>441</v>
      </c>
      <c r="E34" s="63">
        <v>171807</v>
      </c>
      <c r="F34" s="11">
        <v>165465.12478153798</v>
      </c>
      <c r="G34" s="11">
        <v>166753.65673306872</v>
      </c>
      <c r="H34" s="11">
        <v>168012.52768519285</v>
      </c>
      <c r="I34" s="11">
        <v>169169.59949328657</v>
      </c>
      <c r="J34" s="11">
        <v>170229.45507908845</v>
      </c>
      <c r="K34" s="88" t="s">
        <v>365</v>
      </c>
      <c r="L34" s="89">
        <v>3510</v>
      </c>
      <c r="M34" s="10">
        <f t="shared" si="1"/>
        <v>3651</v>
      </c>
      <c r="N34" s="10">
        <f t="shared" si="2"/>
        <v>3654</v>
      </c>
      <c r="O34" s="10">
        <f t="shared" si="3"/>
        <v>3655</v>
      </c>
      <c r="P34" s="10">
        <f t="shared" si="4"/>
        <v>3655</v>
      </c>
      <c r="Q34" s="10">
        <f t="shared" si="5"/>
        <v>3653</v>
      </c>
    </row>
    <row r="35" spans="1:17" x14ac:dyDescent="0.2">
      <c r="A35" s="1" t="s">
        <v>363</v>
      </c>
      <c r="B35" s="1" t="s">
        <v>621</v>
      </c>
      <c r="C35" s="1" t="s">
        <v>444</v>
      </c>
      <c r="D35" s="98" t="s">
        <v>441</v>
      </c>
      <c r="E35" s="63">
        <v>180085</v>
      </c>
      <c r="F35" s="11">
        <v>173192.3040918117</v>
      </c>
      <c r="G35" s="11">
        <v>173826.9888032134</v>
      </c>
      <c r="H35" s="11">
        <v>174418.22402119788</v>
      </c>
      <c r="I35" s="11">
        <v>175027.48958706844</v>
      </c>
      <c r="J35" s="11">
        <v>175628.15877058893</v>
      </c>
      <c r="K35" s="88" t="s">
        <v>363</v>
      </c>
      <c r="L35" s="89">
        <v>3800</v>
      </c>
      <c r="M35" s="10">
        <f t="shared" si="1"/>
        <v>3822</v>
      </c>
      <c r="N35" s="10">
        <f t="shared" si="2"/>
        <v>3809</v>
      </c>
      <c r="O35" s="10">
        <f t="shared" si="3"/>
        <v>3794</v>
      </c>
      <c r="P35" s="10">
        <f t="shared" si="4"/>
        <v>3781</v>
      </c>
      <c r="Q35" s="10">
        <f t="shared" si="5"/>
        <v>3768</v>
      </c>
    </row>
    <row r="36" spans="1:17" x14ac:dyDescent="0.2">
      <c r="A36" s="1" t="s">
        <v>361</v>
      </c>
      <c r="B36" s="1" t="s">
        <v>620</v>
      </c>
      <c r="C36" s="1" t="s">
        <v>444</v>
      </c>
      <c r="D36" s="98" t="s">
        <v>441</v>
      </c>
      <c r="E36" s="63">
        <v>154839</v>
      </c>
      <c r="F36" s="11">
        <v>147686.64977369868</v>
      </c>
      <c r="G36" s="11">
        <v>147749.77537401015</v>
      </c>
      <c r="H36" s="11">
        <v>147839.37974367439</v>
      </c>
      <c r="I36" s="11">
        <v>147927.05778190042</v>
      </c>
      <c r="J36" s="11">
        <v>148012.98564066933</v>
      </c>
      <c r="K36" s="88" t="s">
        <v>361</v>
      </c>
      <c r="L36" s="89">
        <v>3296</v>
      </c>
      <c r="M36" s="10">
        <f t="shared" si="1"/>
        <v>3259</v>
      </c>
      <c r="N36" s="10">
        <f t="shared" si="2"/>
        <v>3237</v>
      </c>
      <c r="O36" s="10">
        <f t="shared" si="3"/>
        <v>3216</v>
      </c>
      <c r="P36" s="10">
        <f t="shared" si="4"/>
        <v>3196</v>
      </c>
      <c r="Q36" s="10">
        <f t="shared" si="5"/>
        <v>3176</v>
      </c>
    </row>
    <row r="37" spans="1:17" x14ac:dyDescent="0.2">
      <c r="A37" s="1" t="s">
        <v>359</v>
      </c>
      <c r="B37" s="1" t="s">
        <v>619</v>
      </c>
      <c r="C37" s="1" t="s">
        <v>444</v>
      </c>
      <c r="D37" s="98" t="s">
        <v>441</v>
      </c>
      <c r="E37" s="63">
        <v>123867</v>
      </c>
      <c r="F37" s="11">
        <v>118631.47922274645</v>
      </c>
      <c r="G37" s="11">
        <v>118827.65291985395</v>
      </c>
      <c r="H37" s="11">
        <v>119054.38479750181</v>
      </c>
      <c r="I37" s="11">
        <v>119318.32913917582</v>
      </c>
      <c r="J37" s="11">
        <v>119617.64746183531</v>
      </c>
      <c r="K37" s="88" t="s">
        <v>359</v>
      </c>
      <c r="L37" s="89">
        <v>2606</v>
      </c>
      <c r="M37" s="10">
        <f t="shared" si="1"/>
        <v>2618</v>
      </c>
      <c r="N37" s="10">
        <f t="shared" si="2"/>
        <v>2603</v>
      </c>
      <c r="O37" s="10">
        <f t="shared" si="3"/>
        <v>2590</v>
      </c>
      <c r="P37" s="10">
        <f t="shared" si="4"/>
        <v>2578</v>
      </c>
      <c r="Q37" s="10">
        <f t="shared" si="5"/>
        <v>2567</v>
      </c>
    </row>
    <row r="38" spans="1:17" x14ac:dyDescent="0.2">
      <c r="A38" s="1" t="s">
        <v>357</v>
      </c>
      <c r="B38" s="1" t="s">
        <v>618</v>
      </c>
      <c r="C38" s="1" t="s">
        <v>608</v>
      </c>
      <c r="D38" s="98" t="s">
        <v>441</v>
      </c>
      <c r="E38" s="63">
        <v>306139</v>
      </c>
      <c r="F38" s="11">
        <v>292264.05920248717</v>
      </c>
      <c r="G38" s="11">
        <v>293664.03130814736</v>
      </c>
      <c r="H38" s="11">
        <v>295115.62792920502</v>
      </c>
      <c r="I38" s="11">
        <v>296563.7659946541</v>
      </c>
      <c r="J38" s="11">
        <v>298045.89479342179</v>
      </c>
      <c r="K38" s="88" t="s">
        <v>357</v>
      </c>
      <c r="L38" s="89">
        <v>6424</v>
      </c>
      <c r="M38" s="10">
        <f t="shared" si="1"/>
        <v>6450</v>
      </c>
      <c r="N38" s="10">
        <f t="shared" si="2"/>
        <v>6434</v>
      </c>
      <c r="O38" s="10">
        <f t="shared" si="3"/>
        <v>6420</v>
      </c>
      <c r="P38" s="10">
        <f t="shared" si="4"/>
        <v>6407</v>
      </c>
      <c r="Q38" s="10">
        <f t="shared" si="5"/>
        <v>6395</v>
      </c>
    </row>
    <row r="39" spans="1:17" x14ac:dyDescent="0.2">
      <c r="A39" s="1" t="s">
        <v>355</v>
      </c>
      <c r="B39" s="1" t="s">
        <v>617</v>
      </c>
      <c r="C39" s="1" t="s">
        <v>444</v>
      </c>
      <c r="D39" s="98" t="s">
        <v>441</v>
      </c>
      <c r="E39" s="63">
        <v>195389</v>
      </c>
      <c r="F39" s="11">
        <v>189150.12878358152</v>
      </c>
      <c r="G39" s="11">
        <v>189950.46719559617</v>
      </c>
      <c r="H39" s="11">
        <v>190739.85614034691</v>
      </c>
      <c r="I39" s="11">
        <v>191535.62342113044</v>
      </c>
      <c r="J39" s="11">
        <v>192333.78800707072</v>
      </c>
      <c r="K39" s="88" t="s">
        <v>355</v>
      </c>
      <c r="L39" s="89">
        <v>4158</v>
      </c>
      <c r="M39" s="10">
        <f t="shared" si="1"/>
        <v>4174</v>
      </c>
      <c r="N39" s="10">
        <f t="shared" si="2"/>
        <v>4162</v>
      </c>
      <c r="O39" s="10">
        <f t="shared" si="3"/>
        <v>4149</v>
      </c>
      <c r="P39" s="10">
        <f t="shared" si="4"/>
        <v>4138</v>
      </c>
      <c r="Q39" s="10">
        <f t="shared" si="5"/>
        <v>4127</v>
      </c>
    </row>
    <row r="40" spans="1:17" x14ac:dyDescent="0.2">
      <c r="A40" s="1" t="s">
        <v>353</v>
      </c>
      <c r="B40" s="1" t="s">
        <v>616</v>
      </c>
      <c r="C40" s="1" t="s">
        <v>608</v>
      </c>
      <c r="D40" s="98" t="s">
        <v>441</v>
      </c>
      <c r="E40" s="63">
        <v>243828</v>
      </c>
      <c r="F40" s="11">
        <v>233919.6318179919</v>
      </c>
      <c r="G40" s="11">
        <v>235258.58042307736</v>
      </c>
      <c r="H40" s="11">
        <v>236610.75484693135</v>
      </c>
      <c r="I40" s="11">
        <v>237988.04357853497</v>
      </c>
      <c r="J40" s="11">
        <v>239339.83290898599</v>
      </c>
      <c r="K40" s="88" t="s">
        <v>353</v>
      </c>
      <c r="L40" s="89">
        <v>5202</v>
      </c>
      <c r="M40" s="10">
        <f t="shared" si="1"/>
        <v>5162</v>
      </c>
      <c r="N40" s="10">
        <f t="shared" si="2"/>
        <v>5155</v>
      </c>
      <c r="O40" s="10">
        <f t="shared" si="3"/>
        <v>5147</v>
      </c>
      <c r="P40" s="10">
        <f t="shared" si="4"/>
        <v>5141</v>
      </c>
      <c r="Q40" s="10">
        <f t="shared" si="5"/>
        <v>5135</v>
      </c>
    </row>
    <row r="41" spans="1:17" x14ac:dyDescent="0.2">
      <c r="A41" s="1" t="s">
        <v>351</v>
      </c>
      <c r="B41" s="1" t="s">
        <v>615</v>
      </c>
      <c r="C41" s="1" t="s">
        <v>608</v>
      </c>
      <c r="D41" s="98" t="s">
        <v>441</v>
      </c>
      <c r="E41" s="63">
        <v>238923</v>
      </c>
      <c r="F41" s="11">
        <v>229100.91116980786</v>
      </c>
      <c r="G41" s="11">
        <v>230701.76441627814</v>
      </c>
      <c r="H41" s="11">
        <v>232338.28112231832</v>
      </c>
      <c r="I41" s="11">
        <v>233957.51517366312</v>
      </c>
      <c r="J41" s="11">
        <v>235602.18789521762</v>
      </c>
      <c r="K41" s="88" t="s">
        <v>351</v>
      </c>
      <c r="L41" s="89">
        <v>5059</v>
      </c>
      <c r="M41" s="10">
        <f t="shared" si="1"/>
        <v>5056</v>
      </c>
      <c r="N41" s="10">
        <f t="shared" si="2"/>
        <v>5055</v>
      </c>
      <c r="O41" s="10">
        <f t="shared" si="3"/>
        <v>5054</v>
      </c>
      <c r="P41" s="10">
        <f t="shared" si="4"/>
        <v>5054</v>
      </c>
      <c r="Q41" s="10">
        <f t="shared" si="5"/>
        <v>5055</v>
      </c>
    </row>
    <row r="42" spans="1:17" x14ac:dyDescent="0.2">
      <c r="A42" s="1" t="s">
        <v>349</v>
      </c>
      <c r="B42" s="1" t="s">
        <v>614</v>
      </c>
      <c r="C42" s="1" t="s">
        <v>444</v>
      </c>
      <c r="D42" s="98" t="s">
        <v>441</v>
      </c>
      <c r="E42" s="63">
        <v>103736</v>
      </c>
      <c r="F42" s="11">
        <v>98881.438126046458</v>
      </c>
      <c r="G42" s="11">
        <v>99081.387052348116</v>
      </c>
      <c r="H42" s="11">
        <v>99274.732449026022</v>
      </c>
      <c r="I42" s="11">
        <v>99459.599554716377</v>
      </c>
      <c r="J42" s="11">
        <v>99656.26620983606</v>
      </c>
      <c r="K42" s="88" t="s">
        <v>349</v>
      </c>
      <c r="L42" s="89">
        <v>2150</v>
      </c>
      <c r="M42" s="10">
        <f t="shared" si="1"/>
        <v>2182</v>
      </c>
      <c r="N42" s="10">
        <f t="shared" si="2"/>
        <v>2171</v>
      </c>
      <c r="O42" s="10">
        <f t="shared" si="3"/>
        <v>2160</v>
      </c>
      <c r="P42" s="10">
        <f t="shared" si="4"/>
        <v>2149</v>
      </c>
      <c r="Q42" s="10">
        <f t="shared" si="5"/>
        <v>2138</v>
      </c>
    </row>
    <row r="43" spans="1:17" x14ac:dyDescent="0.2">
      <c r="A43" s="1" t="s">
        <v>347</v>
      </c>
      <c r="B43" s="1" t="s">
        <v>613</v>
      </c>
      <c r="C43" s="1" t="s">
        <v>444</v>
      </c>
      <c r="D43" s="98" t="s">
        <v>441</v>
      </c>
      <c r="E43" s="63">
        <v>214461</v>
      </c>
      <c r="F43" s="11">
        <v>207941.28105204232</v>
      </c>
      <c r="G43" s="11">
        <v>209484.10089278643</v>
      </c>
      <c r="H43" s="11">
        <v>211021.7713048578</v>
      </c>
      <c r="I43" s="11">
        <v>212548.28699391717</v>
      </c>
      <c r="J43" s="11">
        <v>214074.31526325128</v>
      </c>
      <c r="K43" s="88" t="s">
        <v>347</v>
      </c>
      <c r="L43" s="89">
        <v>4608</v>
      </c>
      <c r="M43" s="10">
        <f t="shared" si="1"/>
        <v>4589</v>
      </c>
      <c r="N43" s="10">
        <f t="shared" si="2"/>
        <v>4590</v>
      </c>
      <c r="O43" s="10">
        <f t="shared" si="3"/>
        <v>4590</v>
      </c>
      <c r="P43" s="10">
        <f t="shared" si="4"/>
        <v>4592</v>
      </c>
      <c r="Q43" s="10">
        <f t="shared" si="5"/>
        <v>4593</v>
      </c>
    </row>
    <row r="44" spans="1:17" x14ac:dyDescent="0.2">
      <c r="A44" s="1" t="s">
        <v>345</v>
      </c>
      <c r="B44" s="1" t="s">
        <v>612</v>
      </c>
      <c r="C44" s="1" t="s">
        <v>444</v>
      </c>
      <c r="D44" s="98" t="s">
        <v>441</v>
      </c>
      <c r="E44" s="63">
        <v>259350</v>
      </c>
      <c r="F44" s="11">
        <v>235921.76340154922</v>
      </c>
      <c r="G44" s="11">
        <v>236527.76814309295</v>
      </c>
      <c r="H44" s="11">
        <v>237180.4801476548</v>
      </c>
      <c r="I44" s="11">
        <v>237831.8042747459</v>
      </c>
      <c r="J44" s="11">
        <v>238458.67757213622</v>
      </c>
      <c r="K44" s="88" t="s">
        <v>345</v>
      </c>
      <c r="L44" s="89">
        <v>5399</v>
      </c>
      <c r="M44" s="10">
        <f t="shared" si="1"/>
        <v>5206</v>
      </c>
      <c r="N44" s="10">
        <f t="shared" si="2"/>
        <v>5182</v>
      </c>
      <c r="O44" s="10">
        <f t="shared" si="3"/>
        <v>5160</v>
      </c>
      <c r="P44" s="10">
        <f t="shared" si="4"/>
        <v>5138</v>
      </c>
      <c r="Q44" s="10">
        <f t="shared" si="5"/>
        <v>5117</v>
      </c>
    </row>
    <row r="45" spans="1:17" x14ac:dyDescent="0.2">
      <c r="A45" s="1" t="s">
        <v>343</v>
      </c>
      <c r="B45" s="1" t="s">
        <v>611</v>
      </c>
      <c r="C45" s="1" t="s">
        <v>608</v>
      </c>
      <c r="D45" s="98" t="s">
        <v>441</v>
      </c>
      <c r="E45" s="63">
        <v>111898</v>
      </c>
      <c r="F45" s="11">
        <v>107395.27611331106</v>
      </c>
      <c r="G45" s="11">
        <v>107488.95486893809</v>
      </c>
      <c r="H45" s="11">
        <v>107580.94817828565</v>
      </c>
      <c r="I45" s="11">
        <v>107656.14026723434</v>
      </c>
      <c r="J45" s="11">
        <v>107730.63082465246</v>
      </c>
      <c r="K45" s="88" t="s">
        <v>343</v>
      </c>
      <c r="L45" s="89">
        <v>2397</v>
      </c>
      <c r="M45" s="10">
        <f t="shared" si="1"/>
        <v>2370</v>
      </c>
      <c r="N45" s="10">
        <f t="shared" si="2"/>
        <v>2355</v>
      </c>
      <c r="O45" s="10">
        <f t="shared" si="3"/>
        <v>2340</v>
      </c>
      <c r="P45" s="10">
        <f t="shared" si="4"/>
        <v>2326</v>
      </c>
      <c r="Q45" s="10">
        <f t="shared" si="5"/>
        <v>2312</v>
      </c>
    </row>
    <row r="46" spans="1:17" x14ac:dyDescent="0.2">
      <c r="A46" s="1" t="s">
        <v>341</v>
      </c>
      <c r="B46" s="1" t="s">
        <v>610</v>
      </c>
      <c r="C46" s="1" t="s">
        <v>608</v>
      </c>
      <c r="D46" s="98" t="s">
        <v>441</v>
      </c>
      <c r="E46" s="63">
        <v>323510</v>
      </c>
      <c r="F46" s="11">
        <v>321220.76630214078</v>
      </c>
      <c r="G46" s="11">
        <v>323015.75478646025</v>
      </c>
      <c r="H46" s="11">
        <v>324833.86317329458</v>
      </c>
      <c r="I46" s="11">
        <v>326642.51445351884</v>
      </c>
      <c r="J46" s="11">
        <v>328428.93792437314</v>
      </c>
      <c r="K46" s="88" t="s">
        <v>341</v>
      </c>
      <c r="L46" s="89">
        <v>7089</v>
      </c>
      <c r="M46" s="10">
        <f t="shared" si="1"/>
        <v>7089</v>
      </c>
      <c r="N46" s="10">
        <f t="shared" si="2"/>
        <v>7077</v>
      </c>
      <c r="O46" s="10">
        <f t="shared" si="3"/>
        <v>7066</v>
      </c>
      <c r="P46" s="10">
        <f t="shared" si="4"/>
        <v>7057</v>
      </c>
      <c r="Q46" s="10">
        <f t="shared" si="5"/>
        <v>7047</v>
      </c>
    </row>
    <row r="47" spans="1:17" x14ac:dyDescent="0.2">
      <c r="A47" s="1" t="s">
        <v>339</v>
      </c>
      <c r="B47" s="1" t="s">
        <v>609</v>
      </c>
      <c r="C47" s="1" t="s">
        <v>608</v>
      </c>
      <c r="D47" s="98" t="s">
        <v>441</v>
      </c>
      <c r="E47" s="63">
        <v>150884</v>
      </c>
      <c r="F47" s="11">
        <v>145007.25531777408</v>
      </c>
      <c r="G47" s="11">
        <v>145503.67822286446</v>
      </c>
      <c r="H47" s="11">
        <v>146030.14043864273</v>
      </c>
      <c r="I47" s="11">
        <v>146582.62248241011</v>
      </c>
      <c r="J47" s="11">
        <v>147154.10295168962</v>
      </c>
      <c r="K47" s="88" t="s">
        <v>339</v>
      </c>
      <c r="L47" s="89">
        <v>3248</v>
      </c>
      <c r="M47" s="10">
        <f t="shared" si="1"/>
        <v>3200</v>
      </c>
      <c r="N47" s="10">
        <f t="shared" si="2"/>
        <v>3188</v>
      </c>
      <c r="O47" s="10">
        <f t="shared" si="3"/>
        <v>3177</v>
      </c>
      <c r="P47" s="10">
        <f t="shared" si="4"/>
        <v>3167</v>
      </c>
      <c r="Q47" s="10">
        <f t="shared" si="5"/>
        <v>3157</v>
      </c>
    </row>
    <row r="48" spans="1:17" x14ac:dyDescent="0.2">
      <c r="A48" s="1" t="s">
        <v>337</v>
      </c>
      <c r="B48" s="1" t="s">
        <v>607</v>
      </c>
      <c r="C48" s="1" t="s">
        <v>584</v>
      </c>
      <c r="D48" s="98" t="s">
        <v>441</v>
      </c>
      <c r="E48" s="63">
        <v>158110</v>
      </c>
      <c r="F48" s="11">
        <v>153859.51725586614</v>
      </c>
      <c r="G48" s="11">
        <v>154729.12418386515</v>
      </c>
      <c r="H48" s="11">
        <v>155593.6717310914</v>
      </c>
      <c r="I48" s="11">
        <v>156475.83320521045</v>
      </c>
      <c r="J48" s="11">
        <v>157399.13078923474</v>
      </c>
      <c r="K48" s="88" t="s">
        <v>337</v>
      </c>
      <c r="L48" s="89">
        <v>3354</v>
      </c>
      <c r="M48" s="10">
        <f t="shared" si="1"/>
        <v>3395</v>
      </c>
      <c r="N48" s="10">
        <f t="shared" si="2"/>
        <v>3390</v>
      </c>
      <c r="O48" s="10">
        <f t="shared" si="3"/>
        <v>3385</v>
      </c>
      <c r="P48" s="10">
        <f t="shared" si="4"/>
        <v>3380</v>
      </c>
      <c r="Q48" s="10">
        <f t="shared" si="5"/>
        <v>3377</v>
      </c>
    </row>
    <row r="49" spans="1:17" x14ac:dyDescent="0.2">
      <c r="A49" s="1" t="s">
        <v>336</v>
      </c>
      <c r="B49" s="1" t="s">
        <v>606</v>
      </c>
      <c r="C49" s="1" t="s">
        <v>584</v>
      </c>
      <c r="D49" s="98" t="s">
        <v>441</v>
      </c>
      <c r="E49" s="63">
        <v>255560</v>
      </c>
      <c r="F49" s="11">
        <v>248894.8851838437</v>
      </c>
      <c r="G49" s="11">
        <v>250438.35698686363</v>
      </c>
      <c r="H49" s="11">
        <v>251973.96110528873</v>
      </c>
      <c r="I49" s="11">
        <v>253516.04062847621</v>
      </c>
      <c r="J49" s="11">
        <v>255048.49412698153</v>
      </c>
      <c r="K49" s="88" t="s">
        <v>336</v>
      </c>
      <c r="L49" s="89">
        <v>5480</v>
      </c>
      <c r="M49" s="10">
        <f t="shared" si="1"/>
        <v>5492</v>
      </c>
      <c r="N49" s="10">
        <f t="shared" si="2"/>
        <v>5487</v>
      </c>
      <c r="O49" s="10">
        <f t="shared" si="3"/>
        <v>5481</v>
      </c>
      <c r="P49" s="10">
        <f t="shared" si="4"/>
        <v>5477</v>
      </c>
      <c r="Q49" s="10">
        <f t="shared" si="5"/>
        <v>5473</v>
      </c>
    </row>
    <row r="50" spans="1:17" x14ac:dyDescent="0.2">
      <c r="A50" s="1" t="s">
        <v>334</v>
      </c>
      <c r="B50" s="1" t="s">
        <v>605</v>
      </c>
      <c r="C50" s="1" t="s">
        <v>584</v>
      </c>
      <c r="D50" s="98" t="s">
        <v>441</v>
      </c>
      <c r="E50" s="63">
        <v>114233</v>
      </c>
      <c r="F50" s="11">
        <v>111118.0334794403</v>
      </c>
      <c r="G50" s="11">
        <v>111556.70028619135</v>
      </c>
      <c r="H50" s="11">
        <v>112002.95623156712</v>
      </c>
      <c r="I50" s="11">
        <v>112464.6501402897</v>
      </c>
      <c r="J50" s="11">
        <v>112944.70820138665</v>
      </c>
      <c r="K50" s="88" t="s">
        <v>334</v>
      </c>
      <c r="L50" s="89">
        <v>2461</v>
      </c>
      <c r="M50" s="10">
        <f t="shared" si="1"/>
        <v>2452</v>
      </c>
      <c r="N50" s="10">
        <f t="shared" si="2"/>
        <v>2444</v>
      </c>
      <c r="O50" s="10">
        <f t="shared" si="3"/>
        <v>2436</v>
      </c>
      <c r="P50" s="10">
        <f t="shared" si="4"/>
        <v>2430</v>
      </c>
      <c r="Q50" s="10">
        <f t="shared" si="5"/>
        <v>2423</v>
      </c>
    </row>
    <row r="51" spans="1:17" x14ac:dyDescent="0.2">
      <c r="A51" s="1" t="s">
        <v>332</v>
      </c>
      <c r="B51" s="1" t="s">
        <v>604</v>
      </c>
      <c r="C51" s="1" t="s">
        <v>584</v>
      </c>
      <c r="D51" s="98" t="s">
        <v>441</v>
      </c>
      <c r="E51" s="63">
        <v>339465</v>
      </c>
      <c r="F51" s="11">
        <v>321594.17700019688</v>
      </c>
      <c r="G51" s="11">
        <v>323593.54844741902</v>
      </c>
      <c r="H51" s="11">
        <v>325585.07737206487</v>
      </c>
      <c r="I51" s="11">
        <v>327513.32238048338</v>
      </c>
      <c r="J51" s="11">
        <v>329389.8811769819</v>
      </c>
      <c r="K51" s="88" t="s">
        <v>332</v>
      </c>
      <c r="L51" s="89">
        <v>7138</v>
      </c>
      <c r="M51" s="10">
        <f t="shared" si="1"/>
        <v>7097</v>
      </c>
      <c r="N51" s="10">
        <f t="shared" si="2"/>
        <v>7090</v>
      </c>
      <c r="O51" s="10">
        <f t="shared" si="3"/>
        <v>7083</v>
      </c>
      <c r="P51" s="10">
        <f t="shared" si="4"/>
        <v>7075</v>
      </c>
      <c r="Q51" s="10">
        <f t="shared" si="5"/>
        <v>7068</v>
      </c>
    </row>
    <row r="52" spans="1:17" x14ac:dyDescent="0.2">
      <c r="A52" s="1" t="s">
        <v>330</v>
      </c>
      <c r="B52" s="1" t="s">
        <v>603</v>
      </c>
      <c r="C52" s="1" t="s">
        <v>584</v>
      </c>
      <c r="D52" s="98" t="s">
        <v>441</v>
      </c>
      <c r="E52" s="63">
        <v>217989</v>
      </c>
      <c r="F52" s="11">
        <v>210850.23782050799</v>
      </c>
      <c r="G52" s="11">
        <v>212200.53913520306</v>
      </c>
      <c r="H52" s="11">
        <v>213568.6760980133</v>
      </c>
      <c r="I52" s="11">
        <v>214919.54105760425</v>
      </c>
      <c r="J52" s="11">
        <v>216282.26198771916</v>
      </c>
      <c r="K52" s="88" t="s">
        <v>330</v>
      </c>
      <c r="L52" s="89">
        <v>4660</v>
      </c>
      <c r="M52" s="10">
        <f t="shared" si="1"/>
        <v>4653</v>
      </c>
      <c r="N52" s="10">
        <f t="shared" si="2"/>
        <v>4649</v>
      </c>
      <c r="O52" s="10">
        <f t="shared" si="3"/>
        <v>4646</v>
      </c>
      <c r="P52" s="10">
        <f t="shared" si="4"/>
        <v>4643</v>
      </c>
      <c r="Q52" s="10">
        <f t="shared" si="5"/>
        <v>4641</v>
      </c>
    </row>
    <row r="53" spans="1:17" x14ac:dyDescent="0.2">
      <c r="A53" s="1" t="s">
        <v>328</v>
      </c>
      <c r="B53" s="1" t="s">
        <v>602</v>
      </c>
      <c r="C53" s="1" t="s">
        <v>584</v>
      </c>
      <c r="D53" s="98" t="s">
        <v>441</v>
      </c>
      <c r="E53" s="63">
        <v>211789</v>
      </c>
      <c r="F53" s="11">
        <v>197586.40510234839</v>
      </c>
      <c r="G53" s="11">
        <v>199008.30003413113</v>
      </c>
      <c r="H53" s="11">
        <v>200440.34238587739</v>
      </c>
      <c r="I53" s="11">
        <v>201864.1600161414</v>
      </c>
      <c r="J53" s="11">
        <v>203260.91111823422</v>
      </c>
      <c r="K53" s="88" t="s">
        <v>328</v>
      </c>
      <c r="L53" s="89">
        <v>4358</v>
      </c>
      <c r="M53" s="10">
        <f t="shared" si="1"/>
        <v>4360</v>
      </c>
      <c r="N53" s="10">
        <f t="shared" si="2"/>
        <v>4360</v>
      </c>
      <c r="O53" s="10">
        <f t="shared" si="3"/>
        <v>4360</v>
      </c>
      <c r="P53" s="10">
        <f t="shared" si="4"/>
        <v>4361</v>
      </c>
      <c r="Q53" s="10">
        <f t="shared" si="5"/>
        <v>4361</v>
      </c>
    </row>
    <row r="54" spans="1:17" x14ac:dyDescent="0.2">
      <c r="A54" s="1" t="s">
        <v>326</v>
      </c>
      <c r="B54" s="1" t="s">
        <v>601</v>
      </c>
      <c r="C54" s="1" t="s">
        <v>584</v>
      </c>
      <c r="D54" s="98" t="s">
        <v>441</v>
      </c>
      <c r="E54" s="63">
        <v>122932</v>
      </c>
      <c r="F54" s="11">
        <v>112261.86699858255</v>
      </c>
      <c r="G54" s="11">
        <v>112895.55172240686</v>
      </c>
      <c r="H54" s="11">
        <v>113544.27629627178</v>
      </c>
      <c r="I54" s="11">
        <v>114133.68174585175</v>
      </c>
      <c r="J54" s="11">
        <v>114693.19480964313</v>
      </c>
      <c r="K54" s="88" t="s">
        <v>326</v>
      </c>
      <c r="L54" s="89">
        <v>2585</v>
      </c>
      <c r="M54" s="10">
        <f t="shared" si="1"/>
        <v>2477</v>
      </c>
      <c r="N54" s="10">
        <f t="shared" si="2"/>
        <v>2474</v>
      </c>
      <c r="O54" s="10">
        <f t="shared" si="3"/>
        <v>2470</v>
      </c>
      <c r="P54" s="10">
        <f t="shared" si="4"/>
        <v>2466</v>
      </c>
      <c r="Q54" s="10">
        <f t="shared" si="5"/>
        <v>2461</v>
      </c>
    </row>
    <row r="55" spans="1:17" x14ac:dyDescent="0.2">
      <c r="A55" s="1" t="s">
        <v>324</v>
      </c>
      <c r="B55" s="1" t="s">
        <v>600</v>
      </c>
      <c r="C55" s="1" t="s">
        <v>584</v>
      </c>
      <c r="D55" s="98" t="s">
        <v>441</v>
      </c>
      <c r="E55" s="63">
        <v>314009</v>
      </c>
      <c r="F55" s="11">
        <v>308428.09692635416</v>
      </c>
      <c r="G55" s="11">
        <v>309122.65144910023</v>
      </c>
      <c r="H55" s="11">
        <v>309878.73320434144</v>
      </c>
      <c r="I55" s="11">
        <v>310646.90185953025</v>
      </c>
      <c r="J55" s="11">
        <v>311413.92515838624</v>
      </c>
      <c r="K55" s="88" t="s">
        <v>324</v>
      </c>
      <c r="L55" s="89">
        <v>6842</v>
      </c>
      <c r="M55" s="10">
        <f t="shared" si="1"/>
        <v>6806</v>
      </c>
      <c r="N55" s="10">
        <f t="shared" si="2"/>
        <v>6773</v>
      </c>
      <c r="O55" s="10">
        <f t="shared" si="3"/>
        <v>6741</v>
      </c>
      <c r="P55" s="10">
        <f t="shared" si="4"/>
        <v>6711</v>
      </c>
      <c r="Q55" s="10">
        <f t="shared" si="5"/>
        <v>6682</v>
      </c>
    </row>
    <row r="56" spans="1:17" x14ac:dyDescent="0.2">
      <c r="A56" s="1" t="s">
        <v>322</v>
      </c>
      <c r="B56" s="1" t="s">
        <v>599</v>
      </c>
      <c r="C56" s="1" t="s">
        <v>584</v>
      </c>
      <c r="D56" s="98" t="s">
        <v>441</v>
      </c>
      <c r="E56" s="63">
        <v>301429</v>
      </c>
      <c r="F56" s="11">
        <v>298432.67155980034</v>
      </c>
      <c r="G56" s="11">
        <v>299816.887613978</v>
      </c>
      <c r="H56" s="11">
        <v>301233.90137485514</v>
      </c>
      <c r="I56" s="11">
        <v>302657.27085047215</v>
      </c>
      <c r="J56" s="11">
        <v>304073.65164938482</v>
      </c>
      <c r="K56" s="88" t="s">
        <v>322</v>
      </c>
      <c r="L56" s="89">
        <v>6648</v>
      </c>
      <c r="M56" s="10">
        <f t="shared" si="1"/>
        <v>6586</v>
      </c>
      <c r="N56" s="10">
        <f t="shared" si="2"/>
        <v>6569</v>
      </c>
      <c r="O56" s="10">
        <f t="shared" si="3"/>
        <v>6553</v>
      </c>
      <c r="P56" s="10">
        <f t="shared" si="4"/>
        <v>6538</v>
      </c>
      <c r="Q56" s="10">
        <f t="shared" si="5"/>
        <v>6524</v>
      </c>
    </row>
    <row r="57" spans="1:17" x14ac:dyDescent="0.2">
      <c r="A57" s="1" t="s">
        <v>320</v>
      </c>
      <c r="B57" s="1" t="s">
        <v>598</v>
      </c>
      <c r="C57" s="1" t="s">
        <v>584</v>
      </c>
      <c r="D57" s="98" t="s">
        <v>441</v>
      </c>
      <c r="E57" s="63">
        <v>244668</v>
      </c>
      <c r="F57" s="11">
        <v>239941.90219293546</v>
      </c>
      <c r="G57" s="11">
        <v>241493.45133882095</v>
      </c>
      <c r="H57" s="11">
        <v>243067.17482381195</v>
      </c>
      <c r="I57" s="11">
        <v>244584.35318592301</v>
      </c>
      <c r="J57" s="11">
        <v>246093.86687001807</v>
      </c>
      <c r="K57" s="88" t="s">
        <v>320</v>
      </c>
      <c r="L57" s="89">
        <v>5282</v>
      </c>
      <c r="M57" s="10">
        <f t="shared" si="1"/>
        <v>5295</v>
      </c>
      <c r="N57" s="10">
        <f t="shared" si="2"/>
        <v>5291</v>
      </c>
      <c r="O57" s="10">
        <f t="shared" si="3"/>
        <v>5288</v>
      </c>
      <c r="P57" s="10">
        <f t="shared" si="4"/>
        <v>5284</v>
      </c>
      <c r="Q57" s="10">
        <f t="shared" si="5"/>
        <v>5280</v>
      </c>
    </row>
    <row r="58" spans="1:17" x14ac:dyDescent="0.2">
      <c r="A58" s="1" t="s">
        <v>318</v>
      </c>
      <c r="B58" s="1" t="s">
        <v>597</v>
      </c>
      <c r="C58" s="1" t="s">
        <v>584</v>
      </c>
      <c r="D58" s="98" t="s">
        <v>441</v>
      </c>
      <c r="E58" s="63">
        <v>366765</v>
      </c>
      <c r="F58" s="11">
        <v>344055.73615945911</v>
      </c>
      <c r="G58" s="11">
        <v>346114.78614190914</v>
      </c>
      <c r="H58" s="11">
        <v>348028.49656060734</v>
      </c>
      <c r="I58" s="11">
        <v>349699.2312075409</v>
      </c>
      <c r="J58" s="11">
        <v>351257.31049944193</v>
      </c>
      <c r="K58" s="88" t="s">
        <v>318</v>
      </c>
      <c r="L58" s="89">
        <v>7697</v>
      </c>
      <c r="M58" s="10">
        <f t="shared" si="1"/>
        <v>7592</v>
      </c>
      <c r="N58" s="10">
        <f t="shared" si="2"/>
        <v>7583</v>
      </c>
      <c r="O58" s="10">
        <f t="shared" si="3"/>
        <v>7571</v>
      </c>
      <c r="P58" s="10">
        <f t="shared" si="4"/>
        <v>7555</v>
      </c>
      <c r="Q58" s="10">
        <f t="shared" si="5"/>
        <v>7537</v>
      </c>
    </row>
    <row r="59" spans="1:17" x14ac:dyDescent="0.2">
      <c r="A59" s="1" t="s">
        <v>316</v>
      </c>
      <c r="B59" s="1" t="s">
        <v>596</v>
      </c>
      <c r="C59" s="1" t="s">
        <v>584</v>
      </c>
      <c r="D59" s="98" t="s">
        <v>441</v>
      </c>
      <c r="E59" s="63">
        <v>143538</v>
      </c>
      <c r="F59" s="11">
        <v>140753.28032815867</v>
      </c>
      <c r="G59" s="11">
        <v>141012.65030630192</v>
      </c>
      <c r="H59" s="11">
        <v>141257.61925260146</v>
      </c>
      <c r="I59" s="11">
        <v>141531.00961308792</v>
      </c>
      <c r="J59" s="11">
        <v>141856.30702336197</v>
      </c>
      <c r="K59" s="88" t="s">
        <v>316</v>
      </c>
      <c r="L59" s="89">
        <v>3139</v>
      </c>
      <c r="M59" s="10">
        <f t="shared" si="1"/>
        <v>3106</v>
      </c>
      <c r="N59" s="10">
        <f t="shared" si="2"/>
        <v>3090</v>
      </c>
      <c r="O59" s="10">
        <f t="shared" si="3"/>
        <v>3073</v>
      </c>
      <c r="P59" s="10">
        <f t="shared" si="4"/>
        <v>3058</v>
      </c>
      <c r="Q59" s="10">
        <f t="shared" si="5"/>
        <v>3044</v>
      </c>
    </row>
    <row r="60" spans="1:17" x14ac:dyDescent="0.2">
      <c r="A60" s="1" t="s">
        <v>314</v>
      </c>
      <c r="B60" s="1" t="s">
        <v>595</v>
      </c>
      <c r="C60" s="1" t="s">
        <v>584</v>
      </c>
      <c r="D60" s="98" t="s">
        <v>441</v>
      </c>
      <c r="E60" s="63">
        <v>161932</v>
      </c>
      <c r="F60" s="11">
        <v>153590.05836660136</v>
      </c>
      <c r="G60" s="11">
        <v>154049.30684337948</v>
      </c>
      <c r="H60" s="11">
        <v>154544.68470765444</v>
      </c>
      <c r="I60" s="11">
        <v>155035.62621628764</v>
      </c>
      <c r="J60" s="11">
        <v>155558.06101771223</v>
      </c>
      <c r="K60" s="88" t="s">
        <v>314</v>
      </c>
      <c r="L60" s="89">
        <v>3416</v>
      </c>
      <c r="M60" s="10">
        <f t="shared" si="1"/>
        <v>3389</v>
      </c>
      <c r="N60" s="10">
        <f t="shared" si="2"/>
        <v>3375</v>
      </c>
      <c r="O60" s="10">
        <f t="shared" si="3"/>
        <v>3362</v>
      </c>
      <c r="P60" s="10">
        <f t="shared" si="4"/>
        <v>3349</v>
      </c>
      <c r="Q60" s="10">
        <f t="shared" si="5"/>
        <v>3338</v>
      </c>
    </row>
    <row r="61" spans="1:17" x14ac:dyDescent="0.2">
      <c r="A61" s="1" t="s">
        <v>312</v>
      </c>
      <c r="B61" s="1" t="s">
        <v>594</v>
      </c>
      <c r="C61" s="1" t="s">
        <v>584</v>
      </c>
      <c r="D61" s="98" t="s">
        <v>441</v>
      </c>
      <c r="E61" s="63">
        <v>291334</v>
      </c>
      <c r="F61" s="11">
        <v>282753.5419933722</v>
      </c>
      <c r="G61" s="11">
        <v>283554.80694315542</v>
      </c>
      <c r="H61" s="11">
        <v>284340.98922326171</v>
      </c>
      <c r="I61" s="11">
        <v>285073.00027990021</v>
      </c>
      <c r="J61" s="11">
        <v>285791.26692010748</v>
      </c>
      <c r="K61" s="88" t="s">
        <v>312</v>
      </c>
      <c r="L61" s="89">
        <v>6269</v>
      </c>
      <c r="M61" s="10">
        <f t="shared" si="1"/>
        <v>6240</v>
      </c>
      <c r="N61" s="10">
        <f t="shared" si="2"/>
        <v>6213</v>
      </c>
      <c r="O61" s="10">
        <f t="shared" si="3"/>
        <v>6185</v>
      </c>
      <c r="P61" s="10">
        <f t="shared" si="4"/>
        <v>6159</v>
      </c>
      <c r="Q61" s="10">
        <f t="shared" si="5"/>
        <v>6132</v>
      </c>
    </row>
    <row r="62" spans="1:17" x14ac:dyDescent="0.2">
      <c r="A62" s="1" t="s">
        <v>310</v>
      </c>
      <c r="B62" s="1" t="s">
        <v>593</v>
      </c>
      <c r="C62" s="1" t="s">
        <v>584</v>
      </c>
      <c r="D62" s="98" t="s">
        <v>441</v>
      </c>
      <c r="E62" s="63">
        <v>272807</v>
      </c>
      <c r="F62" s="11">
        <v>248032.18877899391</v>
      </c>
      <c r="G62" s="11">
        <v>249777.17223654446</v>
      </c>
      <c r="H62" s="11">
        <v>251502.51947158307</v>
      </c>
      <c r="I62" s="11">
        <v>253140.50020933821</v>
      </c>
      <c r="J62" s="11">
        <v>254704.71425893359</v>
      </c>
      <c r="K62" s="88" t="s">
        <v>310</v>
      </c>
      <c r="L62" s="89">
        <v>5613</v>
      </c>
      <c r="M62" s="10">
        <f t="shared" si="1"/>
        <v>5473</v>
      </c>
      <c r="N62" s="10">
        <f t="shared" si="2"/>
        <v>5473</v>
      </c>
      <c r="O62" s="10">
        <f t="shared" si="3"/>
        <v>5471</v>
      </c>
      <c r="P62" s="10">
        <f t="shared" si="4"/>
        <v>5469</v>
      </c>
      <c r="Q62" s="10">
        <f t="shared" si="5"/>
        <v>5465</v>
      </c>
    </row>
    <row r="63" spans="1:17" x14ac:dyDescent="0.2">
      <c r="A63" s="1" t="s">
        <v>308</v>
      </c>
      <c r="B63" s="1" t="s">
        <v>592</v>
      </c>
      <c r="C63" s="1" t="s">
        <v>584</v>
      </c>
      <c r="D63" s="98" t="s">
        <v>441</v>
      </c>
      <c r="E63" s="63">
        <v>168957</v>
      </c>
      <c r="F63" s="11">
        <v>164704.04414099103</v>
      </c>
      <c r="G63" s="11">
        <v>164938.87422592254</v>
      </c>
      <c r="H63" s="11">
        <v>165191.9202001956</v>
      </c>
      <c r="I63" s="11">
        <v>165453.68711715657</v>
      </c>
      <c r="J63" s="11">
        <v>165720.3931368046</v>
      </c>
      <c r="K63" s="88" t="s">
        <v>308</v>
      </c>
      <c r="L63" s="89">
        <v>3635</v>
      </c>
      <c r="M63" s="10">
        <f t="shared" si="1"/>
        <v>3635</v>
      </c>
      <c r="N63" s="10">
        <f t="shared" si="2"/>
        <v>3614</v>
      </c>
      <c r="O63" s="10">
        <f t="shared" si="3"/>
        <v>3594</v>
      </c>
      <c r="P63" s="10">
        <f t="shared" si="4"/>
        <v>3574</v>
      </c>
      <c r="Q63" s="10">
        <f t="shared" si="5"/>
        <v>3556</v>
      </c>
    </row>
    <row r="64" spans="1:17" x14ac:dyDescent="0.2">
      <c r="A64" s="1" t="s">
        <v>306</v>
      </c>
      <c r="B64" s="1" t="s">
        <v>591</v>
      </c>
      <c r="C64" s="1" t="s">
        <v>584</v>
      </c>
      <c r="D64" s="98" t="s">
        <v>441</v>
      </c>
      <c r="E64" s="63">
        <v>190047</v>
      </c>
      <c r="F64" s="11">
        <v>187502.62844822326</v>
      </c>
      <c r="G64" s="11">
        <v>188736.5307261479</v>
      </c>
      <c r="H64" s="11">
        <v>189974.60341422775</v>
      </c>
      <c r="I64" s="11">
        <v>191210.15258693247</v>
      </c>
      <c r="J64" s="11">
        <v>192408.81010661411</v>
      </c>
      <c r="K64" s="88" t="s">
        <v>306</v>
      </c>
      <c r="L64" s="89">
        <v>4094</v>
      </c>
      <c r="M64" s="10">
        <f t="shared" si="1"/>
        <v>4138</v>
      </c>
      <c r="N64" s="10">
        <f t="shared" si="2"/>
        <v>4135</v>
      </c>
      <c r="O64" s="10">
        <f t="shared" si="3"/>
        <v>4133</v>
      </c>
      <c r="P64" s="10">
        <f t="shared" si="4"/>
        <v>4131</v>
      </c>
      <c r="Q64" s="10">
        <f t="shared" si="5"/>
        <v>4128</v>
      </c>
    </row>
    <row r="65" spans="1:17" x14ac:dyDescent="0.2">
      <c r="A65" s="1" t="s">
        <v>304</v>
      </c>
      <c r="B65" s="1" t="s">
        <v>590</v>
      </c>
      <c r="C65" s="1" t="s">
        <v>584</v>
      </c>
      <c r="D65" s="98" t="s">
        <v>441</v>
      </c>
      <c r="E65" s="63">
        <v>171625</v>
      </c>
      <c r="F65" s="11">
        <v>170687.48215491956</v>
      </c>
      <c r="G65" s="11">
        <v>171523.72478705563</v>
      </c>
      <c r="H65" s="11">
        <v>172378.37381214407</v>
      </c>
      <c r="I65" s="11">
        <v>173194.31807470878</v>
      </c>
      <c r="J65" s="11">
        <v>174000.0689670867</v>
      </c>
      <c r="K65" s="88" t="s">
        <v>304</v>
      </c>
      <c r="L65" s="89">
        <v>3785</v>
      </c>
      <c r="M65" s="10">
        <f t="shared" si="1"/>
        <v>3767</v>
      </c>
      <c r="N65" s="10">
        <f t="shared" si="2"/>
        <v>3758</v>
      </c>
      <c r="O65" s="10">
        <f t="shared" si="3"/>
        <v>3750</v>
      </c>
      <c r="P65" s="10">
        <f t="shared" si="4"/>
        <v>3742</v>
      </c>
      <c r="Q65" s="10">
        <f t="shared" si="5"/>
        <v>3733</v>
      </c>
    </row>
    <row r="66" spans="1:17" x14ac:dyDescent="0.2">
      <c r="A66" s="1" t="s">
        <v>302</v>
      </c>
      <c r="B66" s="1" t="s">
        <v>589</v>
      </c>
      <c r="C66" s="1" t="s">
        <v>584</v>
      </c>
      <c r="D66" s="98" t="s">
        <v>441</v>
      </c>
      <c r="E66" s="63">
        <v>259239</v>
      </c>
      <c r="F66" s="11">
        <v>250123.39173986067</v>
      </c>
      <c r="G66" s="11">
        <v>251027.07279994062</v>
      </c>
      <c r="H66" s="11">
        <v>251942.18245186968</v>
      </c>
      <c r="I66" s="11">
        <v>252861.86064050332</v>
      </c>
      <c r="J66" s="11">
        <v>253785.24358834157</v>
      </c>
      <c r="K66" s="88" t="s">
        <v>302</v>
      </c>
      <c r="L66" s="89">
        <v>5534</v>
      </c>
      <c r="M66" s="10">
        <f t="shared" si="1"/>
        <v>5520</v>
      </c>
      <c r="N66" s="10">
        <f t="shared" si="2"/>
        <v>5500</v>
      </c>
      <c r="O66" s="10">
        <f t="shared" si="3"/>
        <v>5481</v>
      </c>
      <c r="P66" s="10">
        <f t="shared" si="4"/>
        <v>5463</v>
      </c>
      <c r="Q66" s="10">
        <f t="shared" si="5"/>
        <v>5445</v>
      </c>
    </row>
    <row r="67" spans="1:17" x14ac:dyDescent="0.2">
      <c r="A67" s="1" t="s">
        <v>300</v>
      </c>
      <c r="B67" s="1" t="s">
        <v>588</v>
      </c>
      <c r="C67" s="1" t="s">
        <v>584</v>
      </c>
      <c r="D67" s="98" t="s">
        <v>441</v>
      </c>
      <c r="E67" s="63">
        <v>118999</v>
      </c>
      <c r="F67" s="11">
        <v>113561.48361176903</v>
      </c>
      <c r="G67" s="11">
        <v>113680.28745379364</v>
      </c>
      <c r="H67" s="11">
        <v>113857.20810971584</v>
      </c>
      <c r="I67" s="11">
        <v>114007.31781753288</v>
      </c>
      <c r="J67" s="11">
        <v>114164.7153498829</v>
      </c>
      <c r="K67" s="88" t="s">
        <v>300</v>
      </c>
      <c r="L67" s="89">
        <v>2521</v>
      </c>
      <c r="M67" s="10">
        <f t="shared" si="1"/>
        <v>2506</v>
      </c>
      <c r="N67" s="10">
        <f t="shared" si="2"/>
        <v>2491</v>
      </c>
      <c r="O67" s="10">
        <f t="shared" si="3"/>
        <v>2477</v>
      </c>
      <c r="P67" s="10">
        <f t="shared" si="4"/>
        <v>2463</v>
      </c>
      <c r="Q67" s="10">
        <f t="shared" si="5"/>
        <v>2450</v>
      </c>
    </row>
    <row r="68" spans="1:17" x14ac:dyDescent="0.2">
      <c r="A68" s="1" t="s">
        <v>298</v>
      </c>
      <c r="B68" s="1" t="s">
        <v>587</v>
      </c>
      <c r="C68" s="1" t="s">
        <v>584</v>
      </c>
      <c r="D68" s="98" t="s">
        <v>441</v>
      </c>
      <c r="E68" s="63">
        <v>584915</v>
      </c>
      <c r="F68" s="11">
        <v>573442.4122554753</v>
      </c>
      <c r="G68" s="11">
        <v>576631.93182876811</v>
      </c>
      <c r="H68" s="11">
        <v>579771.34589142282</v>
      </c>
      <c r="I68" s="11">
        <v>582613.48918020492</v>
      </c>
      <c r="J68" s="11">
        <v>585299.74863444804</v>
      </c>
      <c r="K68" s="88" t="s">
        <v>298</v>
      </c>
      <c r="L68" s="89">
        <v>12627</v>
      </c>
      <c r="M68" s="10">
        <f t="shared" si="1"/>
        <v>12654</v>
      </c>
      <c r="N68" s="10">
        <f t="shared" si="2"/>
        <v>12634</v>
      </c>
      <c r="O68" s="10">
        <f t="shared" si="3"/>
        <v>12612</v>
      </c>
      <c r="P68" s="10">
        <f t="shared" si="4"/>
        <v>12587</v>
      </c>
      <c r="Q68" s="10">
        <f t="shared" si="5"/>
        <v>12559</v>
      </c>
    </row>
    <row r="69" spans="1:17" x14ac:dyDescent="0.2">
      <c r="A69" s="1" t="s">
        <v>296</v>
      </c>
      <c r="B69" s="1" t="s">
        <v>586</v>
      </c>
      <c r="C69" s="1" t="s">
        <v>584</v>
      </c>
      <c r="D69" s="98" t="s">
        <v>441</v>
      </c>
      <c r="E69" s="63">
        <v>352219</v>
      </c>
      <c r="F69" s="11">
        <v>341000.96208760288</v>
      </c>
      <c r="G69" s="11">
        <v>343106.84214217745</v>
      </c>
      <c r="H69" s="11">
        <v>345226.38697966613</v>
      </c>
      <c r="I69" s="11">
        <v>347240.90893800912</v>
      </c>
      <c r="J69" s="11">
        <v>349183.46637320914</v>
      </c>
      <c r="K69" s="88" t="s">
        <v>296</v>
      </c>
      <c r="L69" s="89">
        <v>7476</v>
      </c>
      <c r="M69" s="10">
        <f t="shared" si="1"/>
        <v>7525</v>
      </c>
      <c r="N69" s="10">
        <f t="shared" si="2"/>
        <v>7517</v>
      </c>
      <c r="O69" s="10">
        <f t="shared" si="3"/>
        <v>7510</v>
      </c>
      <c r="P69" s="10">
        <f t="shared" si="4"/>
        <v>7502</v>
      </c>
      <c r="Q69" s="10">
        <f t="shared" si="5"/>
        <v>7492</v>
      </c>
    </row>
    <row r="70" spans="1:17" x14ac:dyDescent="0.2">
      <c r="A70" s="1" t="s">
        <v>294</v>
      </c>
      <c r="B70" s="1" t="s">
        <v>585</v>
      </c>
      <c r="C70" s="1" t="s">
        <v>584</v>
      </c>
      <c r="D70" s="98" t="s">
        <v>441</v>
      </c>
      <c r="E70" s="63">
        <v>363279</v>
      </c>
      <c r="F70" s="11">
        <v>346545.82484042476</v>
      </c>
      <c r="G70" s="11">
        <v>348379.06237150636</v>
      </c>
      <c r="H70" s="11">
        <v>350222.44710956956</v>
      </c>
      <c r="I70" s="11">
        <v>352051.15228774003</v>
      </c>
      <c r="J70" s="11">
        <v>353879.42520707671</v>
      </c>
      <c r="K70" s="88" t="s">
        <v>294</v>
      </c>
      <c r="L70" s="89">
        <v>7695</v>
      </c>
      <c r="M70" s="10">
        <f t="shared" si="1"/>
        <v>7647</v>
      </c>
      <c r="N70" s="10">
        <f t="shared" si="2"/>
        <v>7633</v>
      </c>
      <c r="O70" s="10">
        <f t="shared" si="3"/>
        <v>7619</v>
      </c>
      <c r="P70" s="10">
        <f t="shared" si="4"/>
        <v>7606</v>
      </c>
      <c r="Q70" s="10">
        <f t="shared" si="5"/>
        <v>7593</v>
      </c>
    </row>
    <row r="71" spans="1:17" x14ac:dyDescent="0.2">
      <c r="A71" s="1" t="s">
        <v>292</v>
      </c>
      <c r="B71" s="1" t="s">
        <v>583</v>
      </c>
      <c r="C71" s="1" t="s">
        <v>439</v>
      </c>
      <c r="D71" s="98" t="s">
        <v>434</v>
      </c>
      <c r="E71" s="63">
        <v>245701</v>
      </c>
      <c r="F71" s="11">
        <v>233279.71382959693</v>
      </c>
      <c r="G71" s="11">
        <v>234881.20700118091</v>
      </c>
      <c r="H71" s="11">
        <v>236471.74844876339</v>
      </c>
      <c r="I71" s="11">
        <v>238071.95213925795</v>
      </c>
      <c r="J71" s="11">
        <v>239678.75782344097</v>
      </c>
      <c r="K71" s="88" t="s">
        <v>292</v>
      </c>
      <c r="L71" s="89">
        <v>5298</v>
      </c>
      <c r="M71" s="10">
        <f t="shared" si="1"/>
        <v>5148</v>
      </c>
      <c r="N71" s="10">
        <f t="shared" si="2"/>
        <v>5146</v>
      </c>
      <c r="O71" s="10">
        <f t="shared" si="3"/>
        <v>5144</v>
      </c>
      <c r="P71" s="10">
        <f t="shared" si="4"/>
        <v>5143</v>
      </c>
      <c r="Q71" s="10">
        <f t="shared" si="5"/>
        <v>5143</v>
      </c>
    </row>
    <row r="72" spans="1:17" x14ac:dyDescent="0.2">
      <c r="A72" s="1" t="s">
        <v>290</v>
      </c>
      <c r="B72" s="1" t="s">
        <v>582</v>
      </c>
      <c r="C72" s="1" t="s">
        <v>439</v>
      </c>
      <c r="D72" s="98" t="s">
        <v>434</v>
      </c>
      <c r="E72" s="63">
        <v>74624</v>
      </c>
      <c r="F72" s="11">
        <v>69683.542069035626</v>
      </c>
      <c r="G72" s="11">
        <v>70697.508285792981</v>
      </c>
      <c r="H72" s="11">
        <v>71697.6341954409</v>
      </c>
      <c r="I72" s="11">
        <v>72675.393260524928</v>
      </c>
      <c r="J72" s="11">
        <v>73638.791022548408</v>
      </c>
      <c r="K72" s="88" t="s">
        <v>290</v>
      </c>
      <c r="L72" s="89">
        <v>1510</v>
      </c>
      <c r="M72" s="10">
        <f t="shared" si="1"/>
        <v>1538</v>
      </c>
      <c r="N72" s="10">
        <f t="shared" si="2"/>
        <v>1549</v>
      </c>
      <c r="O72" s="10">
        <f t="shared" si="3"/>
        <v>1560</v>
      </c>
      <c r="P72" s="10">
        <f t="shared" si="4"/>
        <v>1570</v>
      </c>
      <c r="Q72" s="10">
        <f t="shared" si="5"/>
        <v>1580</v>
      </c>
    </row>
    <row r="73" spans="1:17" x14ac:dyDescent="0.2">
      <c r="A73" s="1" t="s">
        <v>288</v>
      </c>
      <c r="B73" s="1" t="s">
        <v>581</v>
      </c>
      <c r="C73" s="1" t="s">
        <v>439</v>
      </c>
      <c r="D73" s="98" t="s">
        <v>434</v>
      </c>
      <c r="E73" s="63">
        <v>324248</v>
      </c>
      <c r="F73" s="11">
        <v>314192.70816453965</v>
      </c>
      <c r="G73" s="11">
        <v>315904.94987984019</v>
      </c>
      <c r="H73" s="11">
        <v>317696.83007027232</v>
      </c>
      <c r="I73" s="11">
        <v>319519.96212764486</v>
      </c>
      <c r="J73" s="11">
        <v>321377.84791696159</v>
      </c>
      <c r="K73" s="88" t="s">
        <v>288</v>
      </c>
      <c r="L73" s="89">
        <v>7077</v>
      </c>
      <c r="M73" s="10">
        <f t="shared" si="1"/>
        <v>6933</v>
      </c>
      <c r="N73" s="10">
        <f t="shared" si="2"/>
        <v>6921</v>
      </c>
      <c r="O73" s="10">
        <f t="shared" si="3"/>
        <v>6911</v>
      </c>
      <c r="P73" s="10">
        <f t="shared" si="4"/>
        <v>6903</v>
      </c>
      <c r="Q73" s="10">
        <f t="shared" si="5"/>
        <v>6896</v>
      </c>
    </row>
    <row r="74" spans="1:17" x14ac:dyDescent="0.2">
      <c r="A74" s="1" t="s">
        <v>286</v>
      </c>
      <c r="B74" s="1" t="s">
        <v>580</v>
      </c>
      <c r="C74" s="1" t="s">
        <v>546</v>
      </c>
      <c r="D74" s="98" t="s">
        <v>434</v>
      </c>
      <c r="E74" s="63">
        <v>97368</v>
      </c>
      <c r="F74" s="11">
        <v>96096.28118554558</v>
      </c>
      <c r="G74" s="11">
        <v>96634.697017949118</v>
      </c>
      <c r="H74" s="11">
        <v>97196.994075467199</v>
      </c>
      <c r="I74" s="11">
        <v>97757.877470721069</v>
      </c>
      <c r="J74" s="11">
        <v>98306.306076221299</v>
      </c>
      <c r="K74" s="88" t="s">
        <v>286</v>
      </c>
      <c r="L74" s="89">
        <v>2116</v>
      </c>
      <c r="M74" s="10">
        <f t="shared" ref="M74:M137" si="6">ROUND(((M$4*F74)-M$6)/1000,0)</f>
        <v>2121</v>
      </c>
      <c r="N74" s="10">
        <f t="shared" ref="N74:N137" si="7">ROUND(((N$4*G74)-N$6)/1000,0)</f>
        <v>2117</v>
      </c>
      <c r="O74" s="10">
        <f t="shared" ref="O74:O137" si="8">ROUND(((O$4*H74)-O$6)/1000,0)</f>
        <v>2114</v>
      </c>
      <c r="P74" s="10">
        <f t="shared" ref="P74:P137" si="9">ROUND(((P$4*I74)-P$6)/1000,0)</f>
        <v>2112</v>
      </c>
      <c r="Q74" s="10">
        <f t="shared" ref="Q74:Q137" si="10">ROUND(((Q$4*J74)-Q$6)/1000,0)</f>
        <v>2109</v>
      </c>
    </row>
    <row r="75" spans="1:17" x14ac:dyDescent="0.2">
      <c r="A75" s="1" t="s">
        <v>284</v>
      </c>
      <c r="B75" s="1" t="s">
        <v>579</v>
      </c>
      <c r="C75" s="1" t="s">
        <v>546</v>
      </c>
      <c r="D75" s="98" t="s">
        <v>434</v>
      </c>
      <c r="E75" s="63">
        <v>102517</v>
      </c>
      <c r="F75" s="11">
        <v>100842.28346033044</v>
      </c>
      <c r="G75" s="11">
        <v>101277.78126588129</v>
      </c>
      <c r="H75" s="11">
        <v>101717.2147023922</v>
      </c>
      <c r="I75" s="11">
        <v>102156.85428969322</v>
      </c>
      <c r="J75" s="11">
        <v>102620.10807369805</v>
      </c>
      <c r="K75" s="88" t="s">
        <v>284</v>
      </c>
      <c r="L75" s="89">
        <v>2239</v>
      </c>
      <c r="M75" s="10">
        <f t="shared" si="6"/>
        <v>2225</v>
      </c>
      <c r="N75" s="10">
        <f t="shared" si="7"/>
        <v>2219</v>
      </c>
      <c r="O75" s="10">
        <f t="shared" si="8"/>
        <v>2213</v>
      </c>
      <c r="P75" s="10">
        <f t="shared" si="9"/>
        <v>2207</v>
      </c>
      <c r="Q75" s="10">
        <f t="shared" si="10"/>
        <v>2202</v>
      </c>
    </row>
    <row r="76" spans="1:17" x14ac:dyDescent="0.2">
      <c r="A76" s="1" t="s">
        <v>282</v>
      </c>
      <c r="B76" s="1" t="s">
        <v>578</v>
      </c>
      <c r="C76" s="1" t="s">
        <v>439</v>
      </c>
      <c r="D76" s="98" t="s">
        <v>434</v>
      </c>
      <c r="E76" s="63">
        <v>385874</v>
      </c>
      <c r="F76" s="11">
        <v>351727.70639449928</v>
      </c>
      <c r="G76" s="11">
        <v>353793.99961318099</v>
      </c>
      <c r="H76" s="11">
        <v>355816.14945518173</v>
      </c>
      <c r="I76" s="11">
        <v>357689.78471021657</v>
      </c>
      <c r="J76" s="11">
        <v>359474.30274409225</v>
      </c>
      <c r="K76" s="88" t="s">
        <v>282</v>
      </c>
      <c r="L76" s="89">
        <v>7675</v>
      </c>
      <c r="M76" s="10">
        <f t="shared" si="6"/>
        <v>7762</v>
      </c>
      <c r="N76" s="10">
        <f t="shared" si="7"/>
        <v>7752</v>
      </c>
      <c r="O76" s="10">
        <f t="shared" si="8"/>
        <v>7740</v>
      </c>
      <c r="P76" s="10">
        <f t="shared" si="9"/>
        <v>7727</v>
      </c>
      <c r="Q76" s="10">
        <f t="shared" si="10"/>
        <v>7713</v>
      </c>
    </row>
    <row r="77" spans="1:17" x14ac:dyDescent="0.2">
      <c r="A77" s="1" t="s">
        <v>280</v>
      </c>
      <c r="B77" s="1" t="s">
        <v>577</v>
      </c>
      <c r="C77" s="1" t="s">
        <v>439</v>
      </c>
      <c r="D77" s="98" t="s">
        <v>434</v>
      </c>
      <c r="E77" s="63">
        <v>234169</v>
      </c>
      <c r="F77" s="11">
        <v>225219.10349071387</v>
      </c>
      <c r="G77" s="11">
        <v>226472.55731819832</v>
      </c>
      <c r="H77" s="11">
        <v>227751.9024385986</v>
      </c>
      <c r="I77" s="11">
        <v>228961.62782044252</v>
      </c>
      <c r="J77" s="11">
        <v>230167.27838381942</v>
      </c>
      <c r="K77" s="88" t="s">
        <v>280</v>
      </c>
      <c r="L77" s="89">
        <v>4992</v>
      </c>
      <c r="M77" s="10">
        <f t="shared" si="6"/>
        <v>4970</v>
      </c>
      <c r="N77" s="10">
        <f t="shared" si="7"/>
        <v>4962</v>
      </c>
      <c r="O77" s="10">
        <f t="shared" si="8"/>
        <v>4954</v>
      </c>
      <c r="P77" s="10">
        <f t="shared" si="9"/>
        <v>4946</v>
      </c>
      <c r="Q77" s="10">
        <f t="shared" si="10"/>
        <v>4939</v>
      </c>
    </row>
    <row r="78" spans="1:17" x14ac:dyDescent="0.2">
      <c r="A78" s="1" t="s">
        <v>278</v>
      </c>
      <c r="B78" s="1" t="s">
        <v>576</v>
      </c>
      <c r="C78" s="1" t="s">
        <v>546</v>
      </c>
      <c r="D78" s="98" t="s">
        <v>434</v>
      </c>
      <c r="E78" s="63">
        <v>189408</v>
      </c>
      <c r="F78" s="11">
        <v>184163.15053033445</v>
      </c>
      <c r="G78" s="11">
        <v>185037.41292091674</v>
      </c>
      <c r="H78" s="11">
        <v>185919.44028554624</v>
      </c>
      <c r="I78" s="11">
        <v>186809.58379360629</v>
      </c>
      <c r="J78" s="11">
        <v>187715.85182182651</v>
      </c>
      <c r="K78" s="88" t="s">
        <v>278</v>
      </c>
      <c r="L78" s="89">
        <v>4058</v>
      </c>
      <c r="M78" s="10">
        <f t="shared" si="6"/>
        <v>4064</v>
      </c>
      <c r="N78" s="10">
        <f t="shared" si="7"/>
        <v>4054</v>
      </c>
      <c r="O78" s="10">
        <f t="shared" si="8"/>
        <v>4044</v>
      </c>
      <c r="P78" s="10">
        <f t="shared" si="9"/>
        <v>4036</v>
      </c>
      <c r="Q78" s="10">
        <f t="shared" si="10"/>
        <v>4028</v>
      </c>
    </row>
    <row r="79" spans="1:17" x14ac:dyDescent="0.2">
      <c r="A79" s="1" t="s">
        <v>276</v>
      </c>
      <c r="B79" s="1" t="s">
        <v>575</v>
      </c>
      <c r="C79" s="1" t="s">
        <v>439</v>
      </c>
      <c r="D79" s="98" t="s">
        <v>434</v>
      </c>
      <c r="E79" s="63">
        <v>282694</v>
      </c>
      <c r="F79" s="11">
        <v>268676.03113382158</v>
      </c>
      <c r="G79" s="11">
        <v>272226.94469261152</v>
      </c>
      <c r="H79" s="11">
        <v>275737.85694077617</v>
      </c>
      <c r="I79" s="11">
        <v>279188.24943175114</v>
      </c>
      <c r="J79" s="11">
        <v>282588.260442317</v>
      </c>
      <c r="K79" s="88" t="s">
        <v>276</v>
      </c>
      <c r="L79" s="89">
        <v>5928</v>
      </c>
      <c r="M79" s="10">
        <f t="shared" si="6"/>
        <v>5929</v>
      </c>
      <c r="N79" s="10">
        <f t="shared" si="7"/>
        <v>5964</v>
      </c>
      <c r="O79" s="10">
        <f t="shared" si="8"/>
        <v>5998</v>
      </c>
      <c r="P79" s="10">
        <f t="shared" si="9"/>
        <v>6031</v>
      </c>
      <c r="Q79" s="10">
        <f t="shared" si="10"/>
        <v>6063</v>
      </c>
    </row>
    <row r="80" spans="1:17" x14ac:dyDescent="0.2">
      <c r="A80" s="1" t="s">
        <v>274</v>
      </c>
      <c r="B80" s="1" t="s">
        <v>574</v>
      </c>
      <c r="C80" s="1" t="s">
        <v>439</v>
      </c>
      <c r="D80" s="98" t="s">
        <v>434</v>
      </c>
      <c r="E80" s="63">
        <v>660354</v>
      </c>
      <c r="F80" s="11">
        <v>622930.95860035403</v>
      </c>
      <c r="G80" s="11">
        <v>627858.96607997909</v>
      </c>
      <c r="H80" s="11">
        <v>632840.96055944043</v>
      </c>
      <c r="I80" s="11">
        <v>637732.74550943961</v>
      </c>
      <c r="J80" s="11">
        <v>642575.47582782828</v>
      </c>
      <c r="K80" s="88" t="s">
        <v>274</v>
      </c>
      <c r="L80" s="89">
        <v>13810</v>
      </c>
      <c r="M80" s="10">
        <f t="shared" si="6"/>
        <v>13747</v>
      </c>
      <c r="N80" s="10">
        <f t="shared" si="7"/>
        <v>13756</v>
      </c>
      <c r="O80" s="10">
        <f t="shared" si="8"/>
        <v>13767</v>
      </c>
      <c r="P80" s="10">
        <f t="shared" si="9"/>
        <v>13777</v>
      </c>
      <c r="Q80" s="10">
        <f t="shared" si="10"/>
        <v>13788</v>
      </c>
    </row>
    <row r="81" spans="1:17" x14ac:dyDescent="0.2">
      <c r="A81" s="1" t="s">
        <v>272</v>
      </c>
      <c r="B81" s="1" t="s">
        <v>573</v>
      </c>
      <c r="C81" s="1" t="s">
        <v>546</v>
      </c>
      <c r="D81" s="98" t="s">
        <v>434</v>
      </c>
      <c r="E81" s="63">
        <v>131111</v>
      </c>
      <c r="F81" s="11">
        <v>126757.96456251033</v>
      </c>
      <c r="G81" s="11">
        <v>127495.01581591596</v>
      </c>
      <c r="H81" s="11">
        <v>128233.06826244608</v>
      </c>
      <c r="I81" s="11">
        <v>128973.34013377635</v>
      </c>
      <c r="J81" s="11">
        <v>129730.33331066309</v>
      </c>
      <c r="K81" s="88" t="s">
        <v>272</v>
      </c>
      <c r="L81" s="89">
        <v>2818</v>
      </c>
      <c r="M81" s="10">
        <f t="shared" si="6"/>
        <v>2797</v>
      </c>
      <c r="N81" s="10">
        <f t="shared" si="7"/>
        <v>2793</v>
      </c>
      <c r="O81" s="10">
        <f t="shared" si="8"/>
        <v>2790</v>
      </c>
      <c r="P81" s="10">
        <f t="shared" si="9"/>
        <v>2786</v>
      </c>
      <c r="Q81" s="10">
        <f t="shared" si="10"/>
        <v>2784</v>
      </c>
    </row>
    <row r="82" spans="1:17" x14ac:dyDescent="0.2">
      <c r="A82" s="1" t="s">
        <v>270</v>
      </c>
      <c r="B82" s="1" t="s">
        <v>572</v>
      </c>
      <c r="C82" s="1" t="s">
        <v>546</v>
      </c>
      <c r="D82" s="98" t="s">
        <v>434</v>
      </c>
      <c r="E82" s="63">
        <v>291242</v>
      </c>
      <c r="F82" s="11">
        <v>286824.32698094216</v>
      </c>
      <c r="G82" s="11">
        <v>287858.89824185456</v>
      </c>
      <c r="H82" s="11">
        <v>288926.6855571093</v>
      </c>
      <c r="I82" s="11">
        <v>290055.48647320626</v>
      </c>
      <c r="J82" s="11">
        <v>291238.26972378662</v>
      </c>
      <c r="K82" s="88" t="s">
        <v>270</v>
      </c>
      <c r="L82" s="89">
        <v>6342</v>
      </c>
      <c r="M82" s="10">
        <f t="shared" si="6"/>
        <v>6329</v>
      </c>
      <c r="N82" s="10">
        <f t="shared" si="7"/>
        <v>6307</v>
      </c>
      <c r="O82" s="10">
        <f t="shared" si="8"/>
        <v>6285</v>
      </c>
      <c r="P82" s="10">
        <f t="shared" si="9"/>
        <v>6266</v>
      </c>
      <c r="Q82" s="10">
        <f t="shared" si="10"/>
        <v>6249</v>
      </c>
    </row>
    <row r="83" spans="1:17" x14ac:dyDescent="0.2">
      <c r="A83" s="1" t="s">
        <v>268</v>
      </c>
      <c r="B83" s="1" t="s">
        <v>571</v>
      </c>
      <c r="C83" s="1" t="s">
        <v>546</v>
      </c>
      <c r="D83" s="98" t="s">
        <v>434</v>
      </c>
      <c r="E83" s="63">
        <v>355500</v>
      </c>
      <c r="F83" s="11">
        <v>334776.00371432264</v>
      </c>
      <c r="G83" s="11">
        <v>336459.67817973177</v>
      </c>
      <c r="H83" s="11">
        <v>338131.7821812784</v>
      </c>
      <c r="I83" s="11">
        <v>339560.73208693461</v>
      </c>
      <c r="J83" s="11">
        <v>340863.71060660982</v>
      </c>
      <c r="K83" s="88" t="s">
        <v>268</v>
      </c>
      <c r="L83" s="89">
        <v>7427</v>
      </c>
      <c r="M83" s="10">
        <f t="shared" si="6"/>
        <v>7388</v>
      </c>
      <c r="N83" s="10">
        <f t="shared" si="7"/>
        <v>7372</v>
      </c>
      <c r="O83" s="10">
        <f t="shared" si="8"/>
        <v>7356</v>
      </c>
      <c r="P83" s="10">
        <f t="shared" si="9"/>
        <v>7336</v>
      </c>
      <c r="Q83" s="10">
        <f t="shared" si="10"/>
        <v>7314</v>
      </c>
    </row>
    <row r="84" spans="1:17" x14ac:dyDescent="0.2">
      <c r="A84" s="1" t="s">
        <v>266</v>
      </c>
      <c r="B84" s="1" t="s">
        <v>570</v>
      </c>
      <c r="C84" s="1" t="s">
        <v>546</v>
      </c>
      <c r="D84" s="98" t="s">
        <v>434</v>
      </c>
      <c r="E84" s="63">
        <v>150140</v>
      </c>
      <c r="F84" s="11">
        <v>147106.43403727925</v>
      </c>
      <c r="G84" s="11">
        <v>147987.66890565827</v>
      </c>
      <c r="H84" s="11">
        <v>148870.7509663415</v>
      </c>
      <c r="I84" s="11">
        <v>149762.25531929595</v>
      </c>
      <c r="J84" s="11">
        <v>150644.95815443815</v>
      </c>
      <c r="K84" s="88" t="s">
        <v>266</v>
      </c>
      <c r="L84" s="89">
        <v>3201</v>
      </c>
      <c r="M84" s="10">
        <f t="shared" si="6"/>
        <v>3246</v>
      </c>
      <c r="N84" s="10">
        <f t="shared" si="7"/>
        <v>3242</v>
      </c>
      <c r="O84" s="10">
        <f t="shared" si="8"/>
        <v>3238</v>
      </c>
      <c r="P84" s="10">
        <f t="shared" si="9"/>
        <v>3235</v>
      </c>
      <c r="Q84" s="10">
        <f t="shared" si="10"/>
        <v>3232</v>
      </c>
    </row>
    <row r="85" spans="1:17" x14ac:dyDescent="0.2">
      <c r="A85" s="1" t="s">
        <v>264</v>
      </c>
      <c r="B85" s="1" t="s">
        <v>569</v>
      </c>
      <c r="C85" s="1" t="s">
        <v>546</v>
      </c>
      <c r="D85" s="98" t="s">
        <v>434</v>
      </c>
      <c r="E85" s="63">
        <v>94650</v>
      </c>
      <c r="F85" s="11">
        <v>91669.664102461014</v>
      </c>
      <c r="G85" s="11">
        <v>92273.802668336662</v>
      </c>
      <c r="H85" s="11">
        <v>92875.387592391126</v>
      </c>
      <c r="I85" s="11">
        <v>93473.196919829978</v>
      </c>
      <c r="J85" s="11">
        <v>94067.700114361258</v>
      </c>
      <c r="K85" s="88" t="s">
        <v>264</v>
      </c>
      <c r="L85" s="89">
        <v>2008</v>
      </c>
      <c r="M85" s="10">
        <f t="shared" si="6"/>
        <v>2023</v>
      </c>
      <c r="N85" s="10">
        <f t="shared" si="7"/>
        <v>2022</v>
      </c>
      <c r="O85" s="10">
        <f t="shared" si="8"/>
        <v>2020</v>
      </c>
      <c r="P85" s="10">
        <f t="shared" si="9"/>
        <v>2019</v>
      </c>
      <c r="Q85" s="10">
        <f t="shared" si="10"/>
        <v>2018</v>
      </c>
    </row>
    <row r="86" spans="1:17" x14ac:dyDescent="0.2">
      <c r="A86" s="1" t="s">
        <v>262</v>
      </c>
      <c r="B86" s="1" t="s">
        <v>568</v>
      </c>
      <c r="C86" s="1" t="s">
        <v>546</v>
      </c>
      <c r="D86" s="98" t="s">
        <v>434</v>
      </c>
      <c r="E86" s="63">
        <v>124077</v>
      </c>
      <c r="F86" s="11">
        <v>123251.8069966686</v>
      </c>
      <c r="G86" s="11">
        <v>124116.86426826955</v>
      </c>
      <c r="H86" s="11">
        <v>124964.14520861248</v>
      </c>
      <c r="I86" s="11">
        <v>125790.29953547302</v>
      </c>
      <c r="J86" s="11">
        <v>126632.78183632375</v>
      </c>
      <c r="K86" s="88" t="s">
        <v>262</v>
      </c>
      <c r="L86" s="89">
        <v>2724</v>
      </c>
      <c r="M86" s="10">
        <f t="shared" si="6"/>
        <v>2720</v>
      </c>
      <c r="N86" s="10">
        <f t="shared" si="7"/>
        <v>2719</v>
      </c>
      <c r="O86" s="10">
        <f t="shared" si="8"/>
        <v>2718</v>
      </c>
      <c r="P86" s="10">
        <f t="shared" si="9"/>
        <v>2718</v>
      </c>
      <c r="Q86" s="10">
        <f t="shared" si="10"/>
        <v>2717</v>
      </c>
    </row>
    <row r="87" spans="1:17" x14ac:dyDescent="0.2">
      <c r="A87" s="1" t="s">
        <v>260</v>
      </c>
      <c r="B87" s="1" t="s">
        <v>567</v>
      </c>
      <c r="C87" s="1" t="s">
        <v>439</v>
      </c>
      <c r="D87" s="98" t="s">
        <v>434</v>
      </c>
      <c r="E87" s="63">
        <v>132149</v>
      </c>
      <c r="F87" s="11">
        <v>129908.35378903164</v>
      </c>
      <c r="G87" s="11">
        <v>130926.65204132703</v>
      </c>
      <c r="H87" s="11">
        <v>131874.60528296314</v>
      </c>
      <c r="I87" s="11">
        <v>132882.89110245815</v>
      </c>
      <c r="J87" s="11">
        <v>133896.2388352663</v>
      </c>
      <c r="K87" s="88" t="s">
        <v>260</v>
      </c>
      <c r="L87" s="89">
        <v>2872</v>
      </c>
      <c r="M87" s="10">
        <f t="shared" si="6"/>
        <v>2867</v>
      </c>
      <c r="N87" s="10">
        <f t="shared" si="7"/>
        <v>2869</v>
      </c>
      <c r="O87" s="10">
        <f t="shared" si="8"/>
        <v>2869</v>
      </c>
      <c r="P87" s="10">
        <f t="shared" si="9"/>
        <v>2871</v>
      </c>
      <c r="Q87" s="10">
        <f t="shared" si="10"/>
        <v>2873</v>
      </c>
    </row>
    <row r="88" spans="1:17" x14ac:dyDescent="0.2">
      <c r="A88" s="1" t="s">
        <v>258</v>
      </c>
      <c r="B88" s="1" t="s">
        <v>566</v>
      </c>
      <c r="C88" s="1" t="s">
        <v>546</v>
      </c>
      <c r="D88" s="98" t="s">
        <v>434</v>
      </c>
      <c r="E88" s="63">
        <v>543780</v>
      </c>
      <c r="F88" s="11">
        <v>529469.54499700444</v>
      </c>
      <c r="G88" s="11">
        <v>533149.36544084293</v>
      </c>
      <c r="H88" s="11">
        <v>536797.08293398947</v>
      </c>
      <c r="I88" s="11">
        <v>540389.7909683648</v>
      </c>
      <c r="J88" s="11">
        <v>544022.03775353136</v>
      </c>
      <c r="K88" s="88" t="s">
        <v>258</v>
      </c>
      <c r="L88" s="89">
        <v>11691</v>
      </c>
      <c r="M88" s="10">
        <f t="shared" si="6"/>
        <v>11684</v>
      </c>
      <c r="N88" s="10">
        <f t="shared" si="7"/>
        <v>11681</v>
      </c>
      <c r="O88" s="10">
        <f t="shared" si="8"/>
        <v>11677</v>
      </c>
      <c r="P88" s="10">
        <f t="shared" si="9"/>
        <v>11674</v>
      </c>
      <c r="Q88" s="10">
        <f t="shared" si="10"/>
        <v>11673</v>
      </c>
    </row>
    <row r="89" spans="1:17" x14ac:dyDescent="0.2">
      <c r="A89" s="1" t="s">
        <v>256</v>
      </c>
      <c r="B89" s="1" t="s">
        <v>565</v>
      </c>
      <c r="C89" s="1" t="s">
        <v>439</v>
      </c>
      <c r="D89" s="98" t="s">
        <v>434</v>
      </c>
      <c r="E89" s="63">
        <v>378317</v>
      </c>
      <c r="F89" s="11">
        <v>368995.23306743399</v>
      </c>
      <c r="G89" s="11">
        <v>371524.29463674547</v>
      </c>
      <c r="H89" s="11">
        <v>374024.24571539409</v>
      </c>
      <c r="I89" s="11">
        <v>376421.89906448772</v>
      </c>
      <c r="J89" s="11">
        <v>378795.43969492766</v>
      </c>
      <c r="K89" s="88" t="s">
        <v>256</v>
      </c>
      <c r="L89" s="89">
        <v>8153</v>
      </c>
      <c r="M89" s="10">
        <f t="shared" si="6"/>
        <v>8143</v>
      </c>
      <c r="N89" s="10">
        <f t="shared" si="7"/>
        <v>8140</v>
      </c>
      <c r="O89" s="10">
        <f t="shared" si="8"/>
        <v>8136</v>
      </c>
      <c r="P89" s="10">
        <f t="shared" si="9"/>
        <v>8132</v>
      </c>
      <c r="Q89" s="10">
        <f t="shared" si="10"/>
        <v>8128</v>
      </c>
    </row>
    <row r="90" spans="1:17" x14ac:dyDescent="0.2">
      <c r="A90" s="1" t="s">
        <v>254</v>
      </c>
      <c r="B90" s="1" t="s">
        <v>564</v>
      </c>
      <c r="C90" s="1" t="s">
        <v>447</v>
      </c>
      <c r="D90" s="98" t="s">
        <v>434</v>
      </c>
      <c r="E90" s="63">
        <v>293154</v>
      </c>
      <c r="F90" s="11">
        <v>274117.89273458184</v>
      </c>
      <c r="G90" s="11">
        <v>276093.12270235608</v>
      </c>
      <c r="H90" s="11">
        <v>278034.43790698412</v>
      </c>
      <c r="I90" s="11">
        <v>279857.33854443382</v>
      </c>
      <c r="J90" s="11">
        <v>281646.27260335261</v>
      </c>
      <c r="K90" s="88" t="s">
        <v>254</v>
      </c>
      <c r="L90" s="89">
        <v>5153</v>
      </c>
      <c r="M90" s="10">
        <f t="shared" si="6"/>
        <v>6049</v>
      </c>
      <c r="N90" s="10">
        <f t="shared" si="7"/>
        <v>6049</v>
      </c>
      <c r="O90" s="10">
        <f t="shared" si="8"/>
        <v>6048</v>
      </c>
      <c r="P90" s="10">
        <f t="shared" si="9"/>
        <v>6046</v>
      </c>
      <c r="Q90" s="10">
        <f t="shared" si="10"/>
        <v>6043</v>
      </c>
    </row>
    <row r="91" spans="1:17" x14ac:dyDescent="0.2">
      <c r="A91" s="1" t="s">
        <v>252</v>
      </c>
      <c r="B91" s="1" t="s">
        <v>563</v>
      </c>
      <c r="C91" s="1" t="s">
        <v>546</v>
      </c>
      <c r="D91" s="98" t="s">
        <v>434</v>
      </c>
      <c r="E91" s="63">
        <v>131843</v>
      </c>
      <c r="F91" s="11">
        <v>130488.56522916036</v>
      </c>
      <c r="G91" s="11">
        <v>130906.84323566237</v>
      </c>
      <c r="H91" s="11">
        <v>131317.56931528225</v>
      </c>
      <c r="I91" s="11">
        <v>131722.89814196806</v>
      </c>
      <c r="J91" s="11">
        <v>132132.86601817771</v>
      </c>
      <c r="K91" s="88" t="s">
        <v>252</v>
      </c>
      <c r="L91" s="89">
        <v>2940</v>
      </c>
      <c r="M91" s="10">
        <f t="shared" si="6"/>
        <v>2880</v>
      </c>
      <c r="N91" s="10">
        <f t="shared" si="7"/>
        <v>2868</v>
      </c>
      <c r="O91" s="10">
        <f t="shared" si="8"/>
        <v>2857</v>
      </c>
      <c r="P91" s="10">
        <f t="shared" si="9"/>
        <v>2846</v>
      </c>
      <c r="Q91" s="10">
        <f t="shared" si="10"/>
        <v>2835</v>
      </c>
    </row>
    <row r="92" spans="1:17" x14ac:dyDescent="0.2">
      <c r="A92" s="1" t="s">
        <v>250</v>
      </c>
      <c r="B92" s="1" t="s">
        <v>562</v>
      </c>
      <c r="C92" s="1" t="s">
        <v>447</v>
      </c>
      <c r="D92" s="98" t="s">
        <v>434</v>
      </c>
      <c r="E92" s="63">
        <v>486924</v>
      </c>
      <c r="F92" s="11">
        <v>460532.22805084527</v>
      </c>
      <c r="G92" s="11">
        <v>465692.89395956288</v>
      </c>
      <c r="H92" s="11">
        <v>470852.17240522796</v>
      </c>
      <c r="I92" s="11">
        <v>475791.78242298297</v>
      </c>
      <c r="J92" s="11">
        <v>480633.04525126528</v>
      </c>
      <c r="K92" s="88" t="s">
        <v>250</v>
      </c>
      <c r="L92" s="89">
        <v>10113</v>
      </c>
      <c r="M92" s="10">
        <f t="shared" si="6"/>
        <v>10163</v>
      </c>
      <c r="N92" s="10">
        <f t="shared" si="7"/>
        <v>10203</v>
      </c>
      <c r="O92" s="10">
        <f t="shared" si="8"/>
        <v>10243</v>
      </c>
      <c r="P92" s="10">
        <f t="shared" si="9"/>
        <v>10279</v>
      </c>
      <c r="Q92" s="10">
        <f t="shared" si="10"/>
        <v>10313</v>
      </c>
    </row>
    <row r="93" spans="1:17" x14ac:dyDescent="0.2">
      <c r="A93" s="1" t="s">
        <v>248</v>
      </c>
      <c r="B93" s="1" t="s">
        <v>561</v>
      </c>
      <c r="C93" s="1" t="s">
        <v>447</v>
      </c>
      <c r="D93" s="98" t="s">
        <v>434</v>
      </c>
      <c r="E93" s="63">
        <v>315497</v>
      </c>
      <c r="F93" s="11">
        <v>307666.28725140786</v>
      </c>
      <c r="G93" s="11">
        <v>308617.54650631908</v>
      </c>
      <c r="H93" s="11">
        <v>309586.66038468736</v>
      </c>
      <c r="I93" s="11">
        <v>310582.05098514957</v>
      </c>
      <c r="J93" s="11">
        <v>311582.97327197302</v>
      </c>
      <c r="K93" s="88" t="s">
        <v>248</v>
      </c>
      <c r="L93" s="89">
        <v>6851</v>
      </c>
      <c r="M93" s="10">
        <f t="shared" si="6"/>
        <v>6789</v>
      </c>
      <c r="N93" s="10">
        <f t="shared" si="7"/>
        <v>6762</v>
      </c>
      <c r="O93" s="10">
        <f t="shared" si="8"/>
        <v>6735</v>
      </c>
      <c r="P93" s="10">
        <f t="shared" si="9"/>
        <v>6710</v>
      </c>
      <c r="Q93" s="10">
        <f t="shared" si="10"/>
        <v>6686</v>
      </c>
    </row>
    <row r="94" spans="1:17" x14ac:dyDescent="0.2">
      <c r="A94" s="1" t="s">
        <v>246</v>
      </c>
      <c r="B94" s="1" t="s">
        <v>560</v>
      </c>
      <c r="C94" s="1" t="s">
        <v>546</v>
      </c>
      <c r="D94" s="98" t="s">
        <v>434</v>
      </c>
      <c r="E94" s="63">
        <v>138194</v>
      </c>
      <c r="F94" s="11">
        <v>134409.08207471285</v>
      </c>
      <c r="G94" s="11">
        <v>135305.44086170328</v>
      </c>
      <c r="H94" s="11">
        <v>136185.79572046682</v>
      </c>
      <c r="I94" s="11">
        <v>137075.77538465973</v>
      </c>
      <c r="J94" s="11">
        <v>137943.33283487309</v>
      </c>
      <c r="K94" s="88" t="s">
        <v>246</v>
      </c>
      <c r="L94" s="89">
        <v>2990</v>
      </c>
      <c r="M94" s="10">
        <f t="shared" si="6"/>
        <v>2966</v>
      </c>
      <c r="N94" s="10">
        <f t="shared" si="7"/>
        <v>2965</v>
      </c>
      <c r="O94" s="10">
        <f t="shared" si="8"/>
        <v>2963</v>
      </c>
      <c r="P94" s="10">
        <f t="shared" si="9"/>
        <v>2961</v>
      </c>
      <c r="Q94" s="10">
        <f t="shared" si="10"/>
        <v>2960</v>
      </c>
    </row>
    <row r="95" spans="1:17" x14ac:dyDescent="0.2">
      <c r="A95" s="1" t="s">
        <v>244</v>
      </c>
      <c r="B95" s="1" t="s">
        <v>559</v>
      </c>
      <c r="C95" s="1" t="s">
        <v>447</v>
      </c>
      <c r="D95" s="98" t="s">
        <v>434</v>
      </c>
      <c r="E95" s="63">
        <v>184357</v>
      </c>
      <c r="F95" s="11">
        <v>183621.40117313262</v>
      </c>
      <c r="G95" s="11">
        <v>184604.75586483974</v>
      </c>
      <c r="H95" s="11">
        <v>185622.28319387912</v>
      </c>
      <c r="I95" s="11">
        <v>186629.80049492684</v>
      </c>
      <c r="J95" s="11">
        <v>187666.80156014216</v>
      </c>
      <c r="K95" s="88" t="s">
        <v>244</v>
      </c>
      <c r="L95" s="89">
        <v>4089</v>
      </c>
      <c r="M95" s="10">
        <f t="shared" si="6"/>
        <v>4052</v>
      </c>
      <c r="N95" s="10">
        <f t="shared" si="7"/>
        <v>4045</v>
      </c>
      <c r="O95" s="10">
        <f t="shared" si="8"/>
        <v>4038</v>
      </c>
      <c r="P95" s="10">
        <f t="shared" si="9"/>
        <v>4032</v>
      </c>
      <c r="Q95" s="10">
        <f t="shared" si="10"/>
        <v>4027</v>
      </c>
    </row>
    <row r="96" spans="1:17" x14ac:dyDescent="0.2">
      <c r="A96" s="1" t="s">
        <v>242</v>
      </c>
      <c r="B96" s="1" t="s">
        <v>558</v>
      </c>
      <c r="C96" s="1" t="s">
        <v>546</v>
      </c>
      <c r="D96" s="98" t="s">
        <v>434</v>
      </c>
      <c r="E96" s="63">
        <v>216333</v>
      </c>
      <c r="F96" s="11">
        <v>210533.79796907477</v>
      </c>
      <c r="G96" s="11">
        <v>210975.68452797947</v>
      </c>
      <c r="H96" s="11">
        <v>211427.13033764079</v>
      </c>
      <c r="I96" s="11">
        <v>211870.13972105298</v>
      </c>
      <c r="J96" s="11">
        <v>212319.7154960256</v>
      </c>
      <c r="K96" s="88" t="s">
        <v>242</v>
      </c>
      <c r="L96" s="89">
        <v>4695</v>
      </c>
      <c r="M96" s="10">
        <f t="shared" si="6"/>
        <v>4646</v>
      </c>
      <c r="N96" s="10">
        <f t="shared" si="7"/>
        <v>4622</v>
      </c>
      <c r="O96" s="10">
        <f t="shared" si="8"/>
        <v>4599</v>
      </c>
      <c r="P96" s="10">
        <f t="shared" si="9"/>
        <v>4577</v>
      </c>
      <c r="Q96" s="10">
        <f t="shared" si="10"/>
        <v>4556</v>
      </c>
    </row>
    <row r="97" spans="1:17" x14ac:dyDescent="0.2">
      <c r="A97" s="1" t="s">
        <v>240</v>
      </c>
      <c r="B97" s="1" t="s">
        <v>557</v>
      </c>
      <c r="C97" s="1" t="s">
        <v>447</v>
      </c>
      <c r="D97" s="98" t="s">
        <v>434</v>
      </c>
      <c r="E97" s="63">
        <v>186352</v>
      </c>
      <c r="F97" s="11">
        <v>180125.0962848255</v>
      </c>
      <c r="G97" s="11">
        <v>181029.78278847047</v>
      </c>
      <c r="H97" s="11">
        <v>181963.66972381339</v>
      </c>
      <c r="I97" s="11">
        <v>182915.1537488311</v>
      </c>
      <c r="J97" s="11">
        <v>183882.31234753129</v>
      </c>
      <c r="K97" s="88" t="s">
        <v>240</v>
      </c>
      <c r="L97" s="89">
        <v>3987</v>
      </c>
      <c r="M97" s="10">
        <f t="shared" si="6"/>
        <v>3975</v>
      </c>
      <c r="N97" s="10">
        <f t="shared" si="7"/>
        <v>3966</v>
      </c>
      <c r="O97" s="10">
        <f t="shared" si="8"/>
        <v>3958</v>
      </c>
      <c r="P97" s="10">
        <f t="shared" si="9"/>
        <v>3952</v>
      </c>
      <c r="Q97" s="10">
        <f t="shared" si="10"/>
        <v>3946</v>
      </c>
    </row>
    <row r="98" spans="1:17" x14ac:dyDescent="0.2">
      <c r="A98" s="1" t="s">
        <v>238</v>
      </c>
      <c r="B98" s="1" t="s">
        <v>556</v>
      </c>
      <c r="C98" s="1" t="s">
        <v>447</v>
      </c>
      <c r="D98" s="98" t="s">
        <v>434</v>
      </c>
      <c r="E98" s="63">
        <v>174307</v>
      </c>
      <c r="F98" s="11">
        <v>169913.19660432389</v>
      </c>
      <c r="G98" s="11">
        <v>170643.17549456033</v>
      </c>
      <c r="H98" s="11">
        <v>171387.5268019762</v>
      </c>
      <c r="I98" s="11">
        <v>172138.98716314454</v>
      </c>
      <c r="J98" s="11">
        <v>172901.73939482935</v>
      </c>
      <c r="K98" s="88" t="s">
        <v>238</v>
      </c>
      <c r="L98" s="89">
        <v>3764</v>
      </c>
      <c r="M98" s="10">
        <f t="shared" si="6"/>
        <v>3750</v>
      </c>
      <c r="N98" s="10">
        <f t="shared" si="7"/>
        <v>3739</v>
      </c>
      <c r="O98" s="10">
        <f t="shared" si="8"/>
        <v>3728</v>
      </c>
      <c r="P98" s="10">
        <f t="shared" si="9"/>
        <v>3719</v>
      </c>
      <c r="Q98" s="10">
        <f t="shared" si="10"/>
        <v>3710</v>
      </c>
    </row>
    <row r="99" spans="1:17" x14ac:dyDescent="0.2">
      <c r="A99" s="1" t="s">
        <v>236</v>
      </c>
      <c r="B99" s="1" t="s">
        <v>555</v>
      </c>
      <c r="C99" s="1" t="s">
        <v>447</v>
      </c>
      <c r="D99" s="98" t="s">
        <v>434</v>
      </c>
      <c r="E99" s="63">
        <v>562666</v>
      </c>
      <c r="F99" s="11">
        <v>520081.23075508227</v>
      </c>
      <c r="G99" s="11">
        <v>524239.4076312239</v>
      </c>
      <c r="H99" s="11">
        <v>528361.01702926785</v>
      </c>
      <c r="I99" s="11">
        <v>532363.51169177296</v>
      </c>
      <c r="J99" s="11">
        <v>536282.5637010542</v>
      </c>
      <c r="K99" s="88" t="s">
        <v>236</v>
      </c>
      <c r="L99" s="89">
        <v>11453</v>
      </c>
      <c r="M99" s="10">
        <f t="shared" si="6"/>
        <v>11477</v>
      </c>
      <c r="N99" s="10">
        <f t="shared" si="7"/>
        <v>11486</v>
      </c>
      <c r="O99" s="10">
        <f t="shared" si="8"/>
        <v>11494</v>
      </c>
      <c r="P99" s="10">
        <f t="shared" si="9"/>
        <v>11501</v>
      </c>
      <c r="Q99" s="10">
        <f t="shared" si="10"/>
        <v>11507</v>
      </c>
    </row>
    <row r="100" spans="1:17" x14ac:dyDescent="0.2">
      <c r="A100" s="1" t="s">
        <v>234</v>
      </c>
      <c r="B100" s="1" t="s">
        <v>554</v>
      </c>
      <c r="C100" s="1" t="s">
        <v>546</v>
      </c>
      <c r="D100" s="98" t="s">
        <v>434</v>
      </c>
      <c r="E100" s="63">
        <v>303825</v>
      </c>
      <c r="F100" s="11">
        <v>299242.20309916988</v>
      </c>
      <c r="G100" s="11">
        <v>300492.80559888121</v>
      </c>
      <c r="H100" s="11">
        <v>301815.6663861823</v>
      </c>
      <c r="I100" s="11">
        <v>303146.32815984613</v>
      </c>
      <c r="J100" s="11">
        <v>304516.98048855143</v>
      </c>
      <c r="K100" s="88" t="s">
        <v>234</v>
      </c>
      <c r="L100" s="89">
        <v>6728</v>
      </c>
      <c r="M100" s="10">
        <f t="shared" si="6"/>
        <v>6604</v>
      </c>
      <c r="N100" s="10">
        <f t="shared" si="7"/>
        <v>6584</v>
      </c>
      <c r="O100" s="10">
        <f t="shared" si="8"/>
        <v>6566</v>
      </c>
      <c r="P100" s="10">
        <f t="shared" si="9"/>
        <v>6549</v>
      </c>
      <c r="Q100" s="10">
        <f t="shared" si="10"/>
        <v>6534</v>
      </c>
    </row>
    <row r="101" spans="1:17" x14ac:dyDescent="0.2">
      <c r="A101" s="1" t="s">
        <v>232</v>
      </c>
      <c r="B101" s="1" t="s">
        <v>553</v>
      </c>
      <c r="C101" s="1" t="s">
        <v>447</v>
      </c>
      <c r="D101" s="98" t="s">
        <v>434</v>
      </c>
      <c r="E101" s="63">
        <v>243114</v>
      </c>
      <c r="F101" s="11">
        <v>230445.15742064462</v>
      </c>
      <c r="G101" s="11">
        <v>231762.77233099498</v>
      </c>
      <c r="H101" s="11">
        <v>233097.7267907557</v>
      </c>
      <c r="I101" s="11">
        <v>234458.5482055278</v>
      </c>
      <c r="J101" s="11">
        <v>235850.75599548168</v>
      </c>
      <c r="K101" s="88" t="s">
        <v>232</v>
      </c>
      <c r="L101" s="89">
        <v>5086</v>
      </c>
      <c r="M101" s="10">
        <f t="shared" si="6"/>
        <v>5085</v>
      </c>
      <c r="N101" s="10">
        <f t="shared" si="7"/>
        <v>5078</v>
      </c>
      <c r="O101" s="10">
        <f t="shared" si="8"/>
        <v>5071</v>
      </c>
      <c r="P101" s="10">
        <f t="shared" si="9"/>
        <v>5065</v>
      </c>
      <c r="Q101" s="10">
        <f t="shared" si="10"/>
        <v>5061</v>
      </c>
    </row>
    <row r="102" spans="1:17" x14ac:dyDescent="0.2">
      <c r="A102" s="1" t="s">
        <v>230</v>
      </c>
      <c r="B102" s="1" t="s">
        <v>552</v>
      </c>
      <c r="C102" s="1" t="s">
        <v>546</v>
      </c>
      <c r="D102" s="98" t="s">
        <v>434</v>
      </c>
      <c r="E102" s="63">
        <v>216608</v>
      </c>
      <c r="F102" s="11">
        <v>214849.22375014666</v>
      </c>
      <c r="G102" s="11">
        <v>215738.89920440159</v>
      </c>
      <c r="H102" s="11">
        <v>216639.49177679745</v>
      </c>
      <c r="I102" s="11">
        <v>217553.98637916925</v>
      </c>
      <c r="J102" s="11">
        <v>218489.99469986258</v>
      </c>
      <c r="K102" s="88" t="s">
        <v>230</v>
      </c>
      <c r="L102" s="89">
        <v>4675</v>
      </c>
      <c r="M102" s="10">
        <f t="shared" si="6"/>
        <v>4741</v>
      </c>
      <c r="N102" s="10">
        <f t="shared" si="7"/>
        <v>4727</v>
      </c>
      <c r="O102" s="10">
        <f t="shared" si="8"/>
        <v>4713</v>
      </c>
      <c r="P102" s="10">
        <f t="shared" si="9"/>
        <v>4700</v>
      </c>
      <c r="Q102" s="10">
        <f t="shared" si="10"/>
        <v>4688</v>
      </c>
    </row>
    <row r="103" spans="1:17" x14ac:dyDescent="0.2">
      <c r="A103" s="1" t="s">
        <v>228</v>
      </c>
      <c r="B103" s="1" t="s">
        <v>551</v>
      </c>
      <c r="C103" s="1" t="s">
        <v>447</v>
      </c>
      <c r="D103" s="98" t="s">
        <v>434</v>
      </c>
      <c r="E103" s="63">
        <v>277124</v>
      </c>
      <c r="F103" s="11">
        <v>264314.97079628665</v>
      </c>
      <c r="G103" s="11">
        <v>265857.25749518862</v>
      </c>
      <c r="H103" s="11">
        <v>267389.26801231666</v>
      </c>
      <c r="I103" s="11">
        <v>268891.94051919295</v>
      </c>
      <c r="J103" s="11">
        <v>270441.65154891036</v>
      </c>
      <c r="K103" s="88" t="s">
        <v>228</v>
      </c>
      <c r="L103" s="89">
        <v>5909</v>
      </c>
      <c r="M103" s="10">
        <f t="shared" si="6"/>
        <v>5833</v>
      </c>
      <c r="N103" s="10">
        <f t="shared" si="7"/>
        <v>5825</v>
      </c>
      <c r="O103" s="10">
        <f t="shared" si="8"/>
        <v>5817</v>
      </c>
      <c r="P103" s="10">
        <f t="shared" si="9"/>
        <v>5809</v>
      </c>
      <c r="Q103" s="10">
        <f t="shared" si="10"/>
        <v>5803</v>
      </c>
    </row>
    <row r="104" spans="1:17" x14ac:dyDescent="0.2">
      <c r="A104" s="1" t="s">
        <v>226</v>
      </c>
      <c r="B104" s="1" t="s">
        <v>550</v>
      </c>
      <c r="C104" s="1" t="s">
        <v>447</v>
      </c>
      <c r="D104" s="98" t="s">
        <v>434</v>
      </c>
      <c r="E104" s="63">
        <v>301038</v>
      </c>
      <c r="F104" s="11">
        <v>289303.222301109</v>
      </c>
      <c r="G104" s="11">
        <v>290532.26315392565</v>
      </c>
      <c r="H104" s="11">
        <v>291811.42618258635</v>
      </c>
      <c r="I104" s="11">
        <v>293095.21062746481</v>
      </c>
      <c r="J104" s="11">
        <v>294404.38122833689</v>
      </c>
      <c r="K104" s="88" t="s">
        <v>226</v>
      </c>
      <c r="L104" s="89">
        <v>6365</v>
      </c>
      <c r="M104" s="10">
        <f t="shared" si="6"/>
        <v>6384</v>
      </c>
      <c r="N104" s="10">
        <f t="shared" si="7"/>
        <v>6366</v>
      </c>
      <c r="O104" s="10">
        <f t="shared" si="8"/>
        <v>6348</v>
      </c>
      <c r="P104" s="10">
        <f t="shared" si="9"/>
        <v>6332</v>
      </c>
      <c r="Q104" s="10">
        <f t="shared" si="10"/>
        <v>6317</v>
      </c>
    </row>
    <row r="105" spans="1:17" x14ac:dyDescent="0.2">
      <c r="A105" s="1" t="s">
        <v>224</v>
      </c>
      <c r="B105" s="1" t="s">
        <v>549</v>
      </c>
      <c r="C105" s="1" t="s">
        <v>546</v>
      </c>
      <c r="D105" s="98" t="s">
        <v>434</v>
      </c>
      <c r="E105" s="63">
        <v>146576</v>
      </c>
      <c r="F105" s="11">
        <v>144454.23058261495</v>
      </c>
      <c r="G105" s="11">
        <v>144968.17961253432</v>
      </c>
      <c r="H105" s="11">
        <v>145506.33606962184</v>
      </c>
      <c r="I105" s="11">
        <v>146041.71326230792</v>
      </c>
      <c r="J105" s="11">
        <v>146560.70659164808</v>
      </c>
      <c r="K105" s="88" t="s">
        <v>224</v>
      </c>
      <c r="L105" s="89">
        <v>3210</v>
      </c>
      <c r="M105" s="10">
        <f t="shared" si="6"/>
        <v>3188</v>
      </c>
      <c r="N105" s="10">
        <f t="shared" si="7"/>
        <v>3176</v>
      </c>
      <c r="O105" s="10">
        <f t="shared" si="8"/>
        <v>3165</v>
      </c>
      <c r="P105" s="10">
        <f t="shared" si="9"/>
        <v>3155</v>
      </c>
      <c r="Q105" s="10">
        <f t="shared" si="10"/>
        <v>3145</v>
      </c>
    </row>
    <row r="106" spans="1:17" x14ac:dyDescent="0.2">
      <c r="A106" s="1" t="s">
        <v>222</v>
      </c>
      <c r="B106" s="1" t="s">
        <v>548</v>
      </c>
      <c r="C106" s="1" t="s">
        <v>546</v>
      </c>
      <c r="D106" s="98" t="s">
        <v>434</v>
      </c>
      <c r="E106" s="63">
        <v>284937</v>
      </c>
      <c r="F106" s="11">
        <v>270445.03913648467</v>
      </c>
      <c r="G106" s="11">
        <v>271280.42517007736</v>
      </c>
      <c r="H106" s="11">
        <v>272140.08525123715</v>
      </c>
      <c r="I106" s="11">
        <v>272940.23987249617</v>
      </c>
      <c r="J106" s="11">
        <v>273712.32044855686</v>
      </c>
      <c r="K106" s="88" t="s">
        <v>222</v>
      </c>
      <c r="L106" s="89">
        <v>5985</v>
      </c>
      <c r="M106" s="10">
        <f t="shared" si="6"/>
        <v>5968</v>
      </c>
      <c r="N106" s="10">
        <f t="shared" si="7"/>
        <v>5944</v>
      </c>
      <c r="O106" s="10">
        <f t="shared" si="8"/>
        <v>5920</v>
      </c>
      <c r="P106" s="10">
        <f t="shared" si="9"/>
        <v>5896</v>
      </c>
      <c r="Q106" s="10">
        <f t="shared" si="10"/>
        <v>5873</v>
      </c>
    </row>
    <row r="107" spans="1:17" x14ac:dyDescent="0.2">
      <c r="A107" s="1" t="s">
        <v>220</v>
      </c>
      <c r="B107" s="1" t="s">
        <v>547</v>
      </c>
      <c r="C107" s="1" t="s">
        <v>546</v>
      </c>
      <c r="D107" s="98" t="s">
        <v>434</v>
      </c>
      <c r="E107" s="63">
        <v>178869</v>
      </c>
      <c r="F107" s="11">
        <v>170969.10396981009</v>
      </c>
      <c r="G107" s="11">
        <v>171655.59171985698</v>
      </c>
      <c r="H107" s="11">
        <v>172345.20199075903</v>
      </c>
      <c r="I107" s="11">
        <v>172992.53050978098</v>
      </c>
      <c r="J107" s="11">
        <v>173630.59652378008</v>
      </c>
      <c r="K107" s="88" t="s">
        <v>220</v>
      </c>
      <c r="L107" s="89">
        <v>3783</v>
      </c>
      <c r="M107" s="10">
        <f t="shared" si="6"/>
        <v>3773</v>
      </c>
      <c r="N107" s="10">
        <f t="shared" si="7"/>
        <v>3761</v>
      </c>
      <c r="O107" s="10">
        <f t="shared" si="8"/>
        <v>3749</v>
      </c>
      <c r="P107" s="10">
        <f t="shared" si="9"/>
        <v>3737</v>
      </c>
      <c r="Q107" s="10">
        <f t="shared" si="10"/>
        <v>3726</v>
      </c>
    </row>
    <row r="108" spans="1:17" x14ac:dyDescent="0.2">
      <c r="A108" s="1" t="s">
        <v>218</v>
      </c>
      <c r="B108" s="1" t="s">
        <v>545</v>
      </c>
      <c r="C108" s="1" t="s">
        <v>447</v>
      </c>
      <c r="D108" s="98" t="s">
        <v>434</v>
      </c>
      <c r="E108" s="63">
        <v>278179</v>
      </c>
      <c r="F108" s="11">
        <v>270292.17641378025</v>
      </c>
      <c r="G108" s="11">
        <v>271673.45910069707</v>
      </c>
      <c r="H108" s="11">
        <v>273061.13153217192</v>
      </c>
      <c r="I108" s="11">
        <v>274440.51716368855</v>
      </c>
      <c r="J108" s="11">
        <v>275817.60833498987</v>
      </c>
      <c r="K108" s="88" t="s">
        <v>218</v>
      </c>
      <c r="L108" s="89">
        <v>5956</v>
      </c>
      <c r="M108" s="10">
        <f t="shared" si="6"/>
        <v>5965</v>
      </c>
      <c r="N108" s="10">
        <f t="shared" si="7"/>
        <v>5952</v>
      </c>
      <c r="O108" s="10">
        <f t="shared" si="8"/>
        <v>5940</v>
      </c>
      <c r="P108" s="10">
        <f t="shared" si="9"/>
        <v>5929</v>
      </c>
      <c r="Q108" s="10">
        <f t="shared" si="10"/>
        <v>5918</v>
      </c>
    </row>
    <row r="109" spans="1:17" x14ac:dyDescent="0.2">
      <c r="A109" s="1" t="s">
        <v>216</v>
      </c>
      <c r="B109" s="1" t="s">
        <v>544</v>
      </c>
      <c r="C109" s="1" t="s">
        <v>447</v>
      </c>
      <c r="D109" s="98" t="s">
        <v>434</v>
      </c>
      <c r="E109" s="63">
        <v>267959</v>
      </c>
      <c r="F109" s="11">
        <v>251720.49620523135</v>
      </c>
      <c r="G109" s="11">
        <v>252611.54181725031</v>
      </c>
      <c r="H109" s="11">
        <v>253534.69557267393</v>
      </c>
      <c r="I109" s="11">
        <v>254466.85954229583</v>
      </c>
      <c r="J109" s="11">
        <v>255423.64946771349</v>
      </c>
      <c r="K109" s="88" t="s">
        <v>216</v>
      </c>
      <c r="L109" s="89">
        <v>5556</v>
      </c>
      <c r="M109" s="10">
        <f t="shared" si="6"/>
        <v>5555</v>
      </c>
      <c r="N109" s="10">
        <f t="shared" si="7"/>
        <v>5535</v>
      </c>
      <c r="O109" s="10">
        <f t="shared" si="8"/>
        <v>5515</v>
      </c>
      <c r="P109" s="10">
        <f t="shared" si="9"/>
        <v>5497</v>
      </c>
      <c r="Q109" s="10">
        <f t="shared" si="10"/>
        <v>5481</v>
      </c>
    </row>
    <row r="110" spans="1:17" x14ac:dyDescent="0.2">
      <c r="A110" s="1" t="s">
        <v>214</v>
      </c>
      <c r="B110" s="1" t="s">
        <v>543</v>
      </c>
      <c r="C110" s="1" t="s">
        <v>447</v>
      </c>
      <c r="D110" s="98" t="s">
        <v>434</v>
      </c>
      <c r="E110" s="63">
        <v>114187</v>
      </c>
      <c r="F110" s="11">
        <v>108877.39751021254</v>
      </c>
      <c r="G110" s="11">
        <v>109098.92650987388</v>
      </c>
      <c r="H110" s="11">
        <v>109338.80941404338</v>
      </c>
      <c r="I110" s="11">
        <v>109584.3879343421</v>
      </c>
      <c r="J110" s="11">
        <v>109845.0505031568</v>
      </c>
      <c r="K110" s="88" t="s">
        <v>214</v>
      </c>
      <c r="L110" s="89">
        <v>2419</v>
      </c>
      <c r="M110" s="10">
        <f t="shared" si="6"/>
        <v>2403</v>
      </c>
      <c r="N110" s="10">
        <f t="shared" si="7"/>
        <v>2390</v>
      </c>
      <c r="O110" s="10">
        <f t="shared" si="8"/>
        <v>2379</v>
      </c>
      <c r="P110" s="10">
        <f t="shared" si="9"/>
        <v>2367</v>
      </c>
      <c r="Q110" s="10">
        <f t="shared" si="10"/>
        <v>2357</v>
      </c>
    </row>
    <row r="111" spans="1:17" x14ac:dyDescent="0.2">
      <c r="A111" s="1" t="s">
        <v>212</v>
      </c>
      <c r="B111" s="1" t="s">
        <v>542</v>
      </c>
      <c r="C111" s="1" t="s">
        <v>439</v>
      </c>
      <c r="D111" s="98" t="s">
        <v>434</v>
      </c>
      <c r="E111" s="63">
        <v>463067</v>
      </c>
      <c r="F111" s="11">
        <v>444712.90653990017</v>
      </c>
      <c r="G111" s="11">
        <v>449879.06709741522</v>
      </c>
      <c r="H111" s="11">
        <v>455082.07858676993</v>
      </c>
      <c r="I111" s="11">
        <v>460225.40832233499</v>
      </c>
      <c r="J111" s="11">
        <v>465327.62053804513</v>
      </c>
      <c r="K111" s="88" t="s">
        <v>212</v>
      </c>
      <c r="L111" s="89">
        <v>9732</v>
      </c>
      <c r="M111" s="10">
        <f t="shared" si="6"/>
        <v>9814</v>
      </c>
      <c r="N111" s="10">
        <f t="shared" si="7"/>
        <v>9857</v>
      </c>
      <c r="O111" s="10">
        <f t="shared" si="8"/>
        <v>9900</v>
      </c>
      <c r="P111" s="10">
        <f t="shared" si="9"/>
        <v>9943</v>
      </c>
      <c r="Q111" s="10">
        <f t="shared" si="10"/>
        <v>9984</v>
      </c>
    </row>
    <row r="112" spans="1:17" x14ac:dyDescent="0.2">
      <c r="A112" s="1" t="s">
        <v>210</v>
      </c>
      <c r="B112" s="1" t="s">
        <v>541</v>
      </c>
      <c r="C112" s="1" t="s">
        <v>435</v>
      </c>
      <c r="D112" s="98" t="s">
        <v>434</v>
      </c>
      <c r="E112" s="63">
        <v>922859</v>
      </c>
      <c r="F112" s="11">
        <v>860253.66656385118</v>
      </c>
      <c r="G112" s="11">
        <v>868183.75350936304</v>
      </c>
      <c r="H112" s="11">
        <v>876116.39569363929</v>
      </c>
      <c r="I112" s="11">
        <v>883803.49400143302</v>
      </c>
      <c r="J112" s="11">
        <v>891429.65287607722</v>
      </c>
      <c r="K112" s="88" t="s">
        <v>210</v>
      </c>
      <c r="L112" s="89">
        <v>18889</v>
      </c>
      <c r="M112" s="10">
        <f t="shared" si="6"/>
        <v>18984</v>
      </c>
      <c r="N112" s="10">
        <f t="shared" si="7"/>
        <v>19022</v>
      </c>
      <c r="O112" s="10">
        <f t="shared" si="8"/>
        <v>19059</v>
      </c>
      <c r="P112" s="10">
        <f t="shared" si="9"/>
        <v>19093</v>
      </c>
      <c r="Q112" s="10">
        <f t="shared" si="10"/>
        <v>19127</v>
      </c>
    </row>
    <row r="113" spans="1:17" x14ac:dyDescent="0.2">
      <c r="A113" s="1" t="s">
        <v>208</v>
      </c>
      <c r="B113" s="1" t="s">
        <v>540</v>
      </c>
      <c r="C113" s="1" t="s">
        <v>439</v>
      </c>
      <c r="D113" s="98" t="s">
        <v>434</v>
      </c>
      <c r="E113" s="63">
        <v>586080</v>
      </c>
      <c r="F113" s="11">
        <v>571287.81879224838</v>
      </c>
      <c r="G113" s="11">
        <v>576763.12943038368</v>
      </c>
      <c r="H113" s="11">
        <v>582322.08510065603</v>
      </c>
      <c r="I113" s="11">
        <v>587848.37672500079</v>
      </c>
      <c r="J113" s="11">
        <v>593404.47423654248</v>
      </c>
      <c r="K113" s="88" t="s">
        <v>208</v>
      </c>
      <c r="L113" s="89">
        <v>12634</v>
      </c>
      <c r="M113" s="10">
        <f t="shared" si="6"/>
        <v>12607</v>
      </c>
      <c r="N113" s="10">
        <f t="shared" si="7"/>
        <v>12637</v>
      </c>
      <c r="O113" s="10">
        <f t="shared" si="8"/>
        <v>12668</v>
      </c>
      <c r="P113" s="10">
        <f t="shared" si="9"/>
        <v>12700</v>
      </c>
      <c r="Q113" s="10">
        <f t="shared" si="10"/>
        <v>12733</v>
      </c>
    </row>
    <row r="114" spans="1:17" x14ac:dyDescent="0.2">
      <c r="A114" s="1" t="s">
        <v>206</v>
      </c>
      <c r="B114" s="1" t="s">
        <v>539</v>
      </c>
      <c r="C114" s="1" t="s">
        <v>435</v>
      </c>
      <c r="D114" s="98" t="s">
        <v>434</v>
      </c>
      <c r="E114" s="63">
        <v>399595</v>
      </c>
      <c r="F114" s="11">
        <v>386521.53650345874</v>
      </c>
      <c r="G114" s="11">
        <v>388612.92056868784</v>
      </c>
      <c r="H114" s="11">
        <v>390769.73970982217</v>
      </c>
      <c r="I114" s="11">
        <v>392960.57774231018</v>
      </c>
      <c r="J114" s="11">
        <v>395228.60573824885</v>
      </c>
      <c r="K114" s="88" t="s">
        <v>206</v>
      </c>
      <c r="L114" s="89">
        <v>8601</v>
      </c>
      <c r="M114" s="10">
        <f t="shared" si="6"/>
        <v>8530</v>
      </c>
      <c r="N114" s="10">
        <f t="shared" si="7"/>
        <v>8515</v>
      </c>
      <c r="O114" s="10">
        <f t="shared" si="8"/>
        <v>8501</v>
      </c>
      <c r="P114" s="10">
        <f t="shared" si="9"/>
        <v>8489</v>
      </c>
      <c r="Q114" s="10">
        <f t="shared" si="10"/>
        <v>8480</v>
      </c>
    </row>
    <row r="115" spans="1:17" x14ac:dyDescent="0.2">
      <c r="A115" s="1" t="s">
        <v>204</v>
      </c>
      <c r="B115" s="1" t="s">
        <v>538</v>
      </c>
      <c r="C115" s="1" t="s">
        <v>435</v>
      </c>
      <c r="D115" s="98" t="s">
        <v>434</v>
      </c>
      <c r="E115" s="63">
        <v>236501</v>
      </c>
      <c r="F115" s="11">
        <v>226053.62165095989</v>
      </c>
      <c r="G115" s="11">
        <v>226949.09954636591</v>
      </c>
      <c r="H115" s="11">
        <v>227909.54402101244</v>
      </c>
      <c r="I115" s="11">
        <v>228878.58111881142</v>
      </c>
      <c r="J115" s="11">
        <v>229875.15256099089</v>
      </c>
      <c r="K115" s="88" t="s">
        <v>204</v>
      </c>
      <c r="L115" s="89">
        <v>5038</v>
      </c>
      <c r="M115" s="10">
        <f t="shared" si="6"/>
        <v>4988</v>
      </c>
      <c r="N115" s="10">
        <f t="shared" si="7"/>
        <v>4972</v>
      </c>
      <c r="O115" s="10">
        <f t="shared" si="8"/>
        <v>4958</v>
      </c>
      <c r="P115" s="10">
        <f t="shared" si="9"/>
        <v>4945</v>
      </c>
      <c r="Q115" s="10">
        <f t="shared" si="10"/>
        <v>4932</v>
      </c>
    </row>
    <row r="116" spans="1:17" x14ac:dyDescent="0.2">
      <c r="A116" s="1" t="s">
        <v>202</v>
      </c>
      <c r="B116" s="1" t="s">
        <v>537</v>
      </c>
      <c r="C116" s="1" t="s">
        <v>439</v>
      </c>
      <c r="D116" s="98" t="s">
        <v>434</v>
      </c>
      <c r="E116" s="63">
        <v>631450</v>
      </c>
      <c r="F116" s="11">
        <v>598288.96779187862</v>
      </c>
      <c r="G116" s="11">
        <v>604704.28073475487</v>
      </c>
      <c r="H116" s="11">
        <v>611257.91856820637</v>
      </c>
      <c r="I116" s="11">
        <v>617842.21974730305</v>
      </c>
      <c r="J116" s="11">
        <v>624394.27434814966</v>
      </c>
      <c r="K116" s="88" t="s">
        <v>202</v>
      </c>
      <c r="L116" s="89">
        <v>12999</v>
      </c>
      <c r="M116" s="10">
        <f t="shared" si="6"/>
        <v>13203</v>
      </c>
      <c r="N116" s="10">
        <f t="shared" si="7"/>
        <v>13249</v>
      </c>
      <c r="O116" s="10">
        <f t="shared" si="8"/>
        <v>13297</v>
      </c>
      <c r="P116" s="10">
        <f t="shared" si="9"/>
        <v>13348</v>
      </c>
      <c r="Q116" s="10">
        <f t="shared" si="10"/>
        <v>13397</v>
      </c>
    </row>
    <row r="117" spans="1:17" x14ac:dyDescent="0.2">
      <c r="A117" s="1" t="s">
        <v>200</v>
      </c>
      <c r="B117" s="1" t="s">
        <v>536</v>
      </c>
      <c r="C117" s="1" t="s">
        <v>439</v>
      </c>
      <c r="D117" s="98" t="s">
        <v>434</v>
      </c>
      <c r="E117" s="63">
        <v>226918</v>
      </c>
      <c r="F117" s="11">
        <v>212748.52273340864</v>
      </c>
      <c r="G117" s="11">
        <v>215249.72450237282</v>
      </c>
      <c r="H117" s="11">
        <v>217755.31835229613</v>
      </c>
      <c r="I117" s="11">
        <v>220133.65836950694</v>
      </c>
      <c r="J117" s="11">
        <v>222458.61019582421</v>
      </c>
      <c r="K117" s="88" t="s">
        <v>200</v>
      </c>
      <c r="L117" s="89">
        <v>4697</v>
      </c>
      <c r="M117" s="10">
        <f t="shared" si="6"/>
        <v>4695</v>
      </c>
      <c r="N117" s="10">
        <f t="shared" si="7"/>
        <v>4716</v>
      </c>
      <c r="O117" s="10">
        <f t="shared" si="8"/>
        <v>4737</v>
      </c>
      <c r="P117" s="10">
        <f t="shared" si="9"/>
        <v>4756</v>
      </c>
      <c r="Q117" s="10">
        <f t="shared" si="10"/>
        <v>4773</v>
      </c>
    </row>
    <row r="118" spans="1:17" x14ac:dyDescent="0.2">
      <c r="A118" s="1" t="s">
        <v>198</v>
      </c>
      <c r="B118" s="1" t="s">
        <v>535</v>
      </c>
      <c r="C118" s="1" t="s">
        <v>435</v>
      </c>
      <c r="D118" s="98" t="s">
        <v>434</v>
      </c>
      <c r="E118" s="63">
        <v>382996</v>
      </c>
      <c r="F118" s="11">
        <v>377854.32510070503</v>
      </c>
      <c r="G118" s="11">
        <v>380550.09708876</v>
      </c>
      <c r="H118" s="11">
        <v>383312.627479496</v>
      </c>
      <c r="I118" s="11">
        <v>386108.72675797477</v>
      </c>
      <c r="J118" s="11">
        <v>388910.73611388454</v>
      </c>
      <c r="K118" s="88" t="s">
        <v>198</v>
      </c>
      <c r="L118" s="89">
        <v>8355</v>
      </c>
      <c r="M118" s="10">
        <f t="shared" si="6"/>
        <v>8338</v>
      </c>
      <c r="N118" s="10">
        <f t="shared" si="7"/>
        <v>8338</v>
      </c>
      <c r="O118" s="10">
        <f t="shared" si="8"/>
        <v>8338</v>
      </c>
      <c r="P118" s="10">
        <f t="shared" si="9"/>
        <v>8341</v>
      </c>
      <c r="Q118" s="10">
        <f t="shared" si="10"/>
        <v>8345</v>
      </c>
    </row>
    <row r="119" spans="1:17" x14ac:dyDescent="0.2">
      <c r="A119" s="1" t="s">
        <v>196</v>
      </c>
      <c r="B119" s="1" t="s">
        <v>534</v>
      </c>
      <c r="C119" s="1" t="s">
        <v>435</v>
      </c>
      <c r="D119" s="98" t="s">
        <v>434</v>
      </c>
      <c r="E119" s="63">
        <v>338704</v>
      </c>
      <c r="F119" s="11">
        <v>323436.75215275161</v>
      </c>
      <c r="G119" s="11">
        <v>326245.13423336478</v>
      </c>
      <c r="H119" s="11">
        <v>329085.97768579546</v>
      </c>
      <c r="I119" s="11">
        <v>331902.17964802322</v>
      </c>
      <c r="J119" s="11">
        <v>334726.10890083807</v>
      </c>
      <c r="K119" s="88" t="s">
        <v>196</v>
      </c>
      <c r="L119" s="89">
        <v>7243</v>
      </c>
      <c r="M119" s="10">
        <f t="shared" si="6"/>
        <v>7137</v>
      </c>
      <c r="N119" s="10">
        <f t="shared" si="7"/>
        <v>7148</v>
      </c>
      <c r="O119" s="10">
        <f t="shared" si="8"/>
        <v>7159</v>
      </c>
      <c r="P119" s="10">
        <f t="shared" si="9"/>
        <v>7170</v>
      </c>
      <c r="Q119" s="10">
        <f t="shared" si="10"/>
        <v>7182</v>
      </c>
    </row>
    <row r="120" spans="1:17" x14ac:dyDescent="0.2">
      <c r="A120" s="1" t="s">
        <v>194</v>
      </c>
      <c r="B120" s="1" t="s">
        <v>533</v>
      </c>
      <c r="C120" s="1" t="s">
        <v>435</v>
      </c>
      <c r="D120" s="98" t="s">
        <v>434</v>
      </c>
      <c r="E120" s="63">
        <v>171275</v>
      </c>
      <c r="F120" s="11">
        <v>169221.83624481224</v>
      </c>
      <c r="G120" s="11">
        <v>170065.65509731715</v>
      </c>
      <c r="H120" s="11">
        <v>170946.06865425088</v>
      </c>
      <c r="I120" s="11">
        <v>171868.17784185288</v>
      </c>
      <c r="J120" s="11">
        <v>172827.90956470641</v>
      </c>
      <c r="K120" s="88" t="s">
        <v>194</v>
      </c>
      <c r="L120" s="89">
        <v>3758</v>
      </c>
      <c r="M120" s="10">
        <f t="shared" si="6"/>
        <v>3734</v>
      </c>
      <c r="N120" s="10">
        <f t="shared" si="7"/>
        <v>3726</v>
      </c>
      <c r="O120" s="10">
        <f t="shared" si="8"/>
        <v>3719</v>
      </c>
      <c r="P120" s="10">
        <f t="shared" si="9"/>
        <v>3713</v>
      </c>
      <c r="Q120" s="10">
        <f t="shared" si="10"/>
        <v>3708</v>
      </c>
    </row>
    <row r="121" spans="1:17" x14ac:dyDescent="0.2">
      <c r="A121" s="1" t="s">
        <v>192</v>
      </c>
      <c r="B121" s="1" t="s">
        <v>532</v>
      </c>
      <c r="C121" s="1" t="s">
        <v>435</v>
      </c>
      <c r="D121" s="98" t="s">
        <v>434</v>
      </c>
      <c r="E121" s="63">
        <v>215787</v>
      </c>
      <c r="F121" s="11">
        <v>204212.41325777111</v>
      </c>
      <c r="G121" s="11">
        <v>205650.65602862212</v>
      </c>
      <c r="H121" s="11">
        <v>207064.57213540669</v>
      </c>
      <c r="I121" s="11">
        <v>208374.22642255094</v>
      </c>
      <c r="J121" s="11">
        <v>209634.30694233754</v>
      </c>
      <c r="K121" s="88" t="s">
        <v>192</v>
      </c>
      <c r="L121" s="89">
        <v>4500</v>
      </c>
      <c r="M121" s="10">
        <f t="shared" si="6"/>
        <v>4506</v>
      </c>
      <c r="N121" s="10">
        <f t="shared" si="7"/>
        <v>4506</v>
      </c>
      <c r="O121" s="10">
        <f t="shared" si="8"/>
        <v>4504</v>
      </c>
      <c r="P121" s="10">
        <f t="shared" si="9"/>
        <v>4502</v>
      </c>
      <c r="Q121" s="10">
        <f t="shared" si="10"/>
        <v>4498</v>
      </c>
    </row>
    <row r="122" spans="1:17" x14ac:dyDescent="0.2">
      <c r="A122" s="1" t="s">
        <v>190</v>
      </c>
      <c r="B122" s="1" t="s">
        <v>531</v>
      </c>
      <c r="C122" s="1" t="s">
        <v>435</v>
      </c>
      <c r="D122" s="98" t="s">
        <v>434</v>
      </c>
      <c r="E122" s="63">
        <v>233578</v>
      </c>
      <c r="F122" s="11">
        <v>229942.87372110272</v>
      </c>
      <c r="G122" s="11">
        <v>232111.26112273772</v>
      </c>
      <c r="H122" s="11">
        <v>234285.17064109319</v>
      </c>
      <c r="I122" s="11">
        <v>236432.55287921923</v>
      </c>
      <c r="J122" s="11">
        <v>238603.00135278213</v>
      </c>
      <c r="K122" s="88" t="s">
        <v>190</v>
      </c>
      <c r="L122" s="89">
        <v>5055</v>
      </c>
      <c r="M122" s="10">
        <f t="shared" si="6"/>
        <v>5074</v>
      </c>
      <c r="N122" s="10">
        <f t="shared" si="7"/>
        <v>5086</v>
      </c>
      <c r="O122" s="10">
        <f t="shared" si="8"/>
        <v>5097</v>
      </c>
      <c r="P122" s="10">
        <f t="shared" si="9"/>
        <v>5108</v>
      </c>
      <c r="Q122" s="10">
        <f t="shared" si="10"/>
        <v>5120</v>
      </c>
    </row>
    <row r="123" spans="1:17" x14ac:dyDescent="0.2">
      <c r="A123" s="1" t="s">
        <v>188</v>
      </c>
      <c r="B123" s="1" t="s">
        <v>530</v>
      </c>
      <c r="C123" s="1" t="s">
        <v>435</v>
      </c>
      <c r="D123" s="98" t="s">
        <v>434</v>
      </c>
      <c r="E123" s="63">
        <v>170549</v>
      </c>
      <c r="F123" s="11">
        <v>167341.86261458593</v>
      </c>
      <c r="G123" s="11">
        <v>169074.88205958297</v>
      </c>
      <c r="H123" s="11">
        <v>170831.74727220772</v>
      </c>
      <c r="I123" s="11">
        <v>172596.42204888875</v>
      </c>
      <c r="J123" s="11">
        <v>174379.40777841469</v>
      </c>
      <c r="K123" s="88" t="s">
        <v>188</v>
      </c>
      <c r="L123" s="89">
        <v>3727</v>
      </c>
      <c r="M123" s="10">
        <f t="shared" si="6"/>
        <v>3693</v>
      </c>
      <c r="N123" s="10">
        <f t="shared" si="7"/>
        <v>3704</v>
      </c>
      <c r="O123" s="10">
        <f t="shared" si="8"/>
        <v>3716</v>
      </c>
      <c r="P123" s="10">
        <f t="shared" si="9"/>
        <v>3729</v>
      </c>
      <c r="Q123" s="10">
        <f t="shared" si="10"/>
        <v>3742</v>
      </c>
    </row>
    <row r="124" spans="1:17" x14ac:dyDescent="0.2">
      <c r="A124" s="1" t="s">
        <v>186</v>
      </c>
      <c r="B124" s="1" t="s">
        <v>529</v>
      </c>
      <c r="C124" s="1" t="s">
        <v>435</v>
      </c>
      <c r="D124" s="98" t="s">
        <v>434</v>
      </c>
      <c r="E124" s="63">
        <v>303071</v>
      </c>
      <c r="F124" s="11">
        <v>289063.55352864432</v>
      </c>
      <c r="G124" s="11">
        <v>292105.3722361424</v>
      </c>
      <c r="H124" s="11">
        <v>295210.91296344786</v>
      </c>
      <c r="I124" s="11">
        <v>298366.23647058639</v>
      </c>
      <c r="J124" s="11">
        <v>301559.04135723255</v>
      </c>
      <c r="K124" s="88" t="s">
        <v>186</v>
      </c>
      <c r="L124" s="89">
        <v>6332</v>
      </c>
      <c r="M124" s="10">
        <f t="shared" si="6"/>
        <v>6379</v>
      </c>
      <c r="N124" s="10">
        <f t="shared" si="7"/>
        <v>6400</v>
      </c>
      <c r="O124" s="10">
        <f t="shared" si="8"/>
        <v>6422</v>
      </c>
      <c r="P124" s="10">
        <f t="shared" si="9"/>
        <v>6446</v>
      </c>
      <c r="Q124" s="10">
        <f t="shared" si="10"/>
        <v>6470</v>
      </c>
    </row>
    <row r="125" spans="1:17" x14ac:dyDescent="0.2">
      <c r="A125" s="1" t="s">
        <v>184</v>
      </c>
      <c r="B125" s="1" t="s">
        <v>528</v>
      </c>
      <c r="C125" s="1" t="s">
        <v>435</v>
      </c>
      <c r="D125" s="98" t="s">
        <v>434</v>
      </c>
      <c r="E125" s="63">
        <v>171846</v>
      </c>
      <c r="F125" s="11">
        <v>167691.61662070951</v>
      </c>
      <c r="G125" s="11">
        <v>168785.78137365315</v>
      </c>
      <c r="H125" s="11">
        <v>169888.27038786537</v>
      </c>
      <c r="I125" s="11">
        <v>171020.74604146779</v>
      </c>
      <c r="J125" s="11">
        <v>172159.90599056083</v>
      </c>
      <c r="K125" s="88" t="s">
        <v>184</v>
      </c>
      <c r="L125" s="89">
        <v>3678</v>
      </c>
      <c r="M125" s="10">
        <f t="shared" si="6"/>
        <v>3701</v>
      </c>
      <c r="N125" s="10">
        <f t="shared" si="7"/>
        <v>3698</v>
      </c>
      <c r="O125" s="10">
        <f t="shared" si="8"/>
        <v>3696</v>
      </c>
      <c r="P125" s="10">
        <f t="shared" si="9"/>
        <v>3695</v>
      </c>
      <c r="Q125" s="10">
        <f t="shared" si="10"/>
        <v>3694</v>
      </c>
    </row>
    <row r="126" spans="1:17" x14ac:dyDescent="0.2">
      <c r="A126" s="1" t="s">
        <v>182</v>
      </c>
      <c r="B126" s="1" t="s">
        <v>527</v>
      </c>
      <c r="C126" s="1" t="s">
        <v>435</v>
      </c>
      <c r="D126" s="98" t="s">
        <v>434</v>
      </c>
      <c r="E126" s="63">
        <v>245372</v>
      </c>
      <c r="F126" s="11">
        <v>250570.79924341448</v>
      </c>
      <c r="G126" s="11">
        <v>252399.54122839024</v>
      </c>
      <c r="H126" s="11">
        <v>254215.74228085665</v>
      </c>
      <c r="I126" s="11">
        <v>256023.79887167629</v>
      </c>
      <c r="J126" s="11">
        <v>257876.08853937493</v>
      </c>
      <c r="K126" s="88" t="s">
        <v>182</v>
      </c>
      <c r="L126" s="89">
        <v>5412</v>
      </c>
      <c r="M126" s="10">
        <f t="shared" si="6"/>
        <v>5529</v>
      </c>
      <c r="N126" s="10">
        <f t="shared" si="7"/>
        <v>5530</v>
      </c>
      <c r="O126" s="10">
        <f t="shared" si="8"/>
        <v>5530</v>
      </c>
      <c r="P126" s="10">
        <f t="shared" si="9"/>
        <v>5531</v>
      </c>
      <c r="Q126" s="10">
        <f t="shared" si="10"/>
        <v>5533</v>
      </c>
    </row>
    <row r="127" spans="1:17" x14ac:dyDescent="0.2">
      <c r="A127" s="1" t="s">
        <v>180</v>
      </c>
      <c r="B127" s="1" t="s">
        <v>526</v>
      </c>
      <c r="C127" s="1" t="s">
        <v>494</v>
      </c>
      <c r="D127" s="98" t="s">
        <v>493</v>
      </c>
      <c r="E127" s="63">
        <v>213963</v>
      </c>
      <c r="F127" s="11">
        <v>203951.77207822644</v>
      </c>
      <c r="G127" s="11">
        <v>207745.5791999003</v>
      </c>
      <c r="H127" s="11">
        <v>211551.63335274305</v>
      </c>
      <c r="I127" s="11">
        <v>215266.63233453</v>
      </c>
      <c r="J127" s="11">
        <v>218921.30534171607</v>
      </c>
      <c r="K127" s="88" t="s">
        <v>180</v>
      </c>
      <c r="L127" s="89">
        <v>4488</v>
      </c>
      <c r="M127" s="10">
        <f t="shared" si="6"/>
        <v>4501</v>
      </c>
      <c r="N127" s="10">
        <f t="shared" si="7"/>
        <v>4552</v>
      </c>
      <c r="O127" s="10">
        <f t="shared" si="8"/>
        <v>4602</v>
      </c>
      <c r="P127" s="10">
        <f t="shared" si="9"/>
        <v>4651</v>
      </c>
      <c r="Q127" s="10">
        <f t="shared" si="10"/>
        <v>4697</v>
      </c>
    </row>
    <row r="128" spans="1:17" x14ac:dyDescent="0.2">
      <c r="A128" s="1" t="s">
        <v>178</v>
      </c>
      <c r="B128" s="1" t="s">
        <v>525</v>
      </c>
      <c r="C128" s="1" t="s">
        <v>494</v>
      </c>
      <c r="D128" s="98" t="s">
        <v>493</v>
      </c>
      <c r="E128" s="63">
        <v>401016</v>
      </c>
      <c r="F128" s="11">
        <v>391896.16952484002</v>
      </c>
      <c r="G128" s="11">
        <v>397835.85026207188</v>
      </c>
      <c r="H128" s="11">
        <v>403744.30417866632</v>
      </c>
      <c r="I128" s="11">
        <v>409410.99278963706</v>
      </c>
      <c r="J128" s="11">
        <v>415023.83587104507</v>
      </c>
      <c r="K128" s="88" t="s">
        <v>178</v>
      </c>
      <c r="L128" s="89">
        <v>8546</v>
      </c>
      <c r="M128" s="10">
        <f t="shared" si="6"/>
        <v>8648</v>
      </c>
      <c r="N128" s="10">
        <f t="shared" si="7"/>
        <v>8717</v>
      </c>
      <c r="O128" s="10">
        <f t="shared" si="8"/>
        <v>8783</v>
      </c>
      <c r="P128" s="10">
        <f t="shared" si="9"/>
        <v>8845</v>
      </c>
      <c r="Q128" s="10">
        <f t="shared" si="10"/>
        <v>8905</v>
      </c>
    </row>
    <row r="129" spans="1:17" x14ac:dyDescent="0.2">
      <c r="A129" s="1" t="s">
        <v>176</v>
      </c>
      <c r="B129" s="1" t="s">
        <v>524</v>
      </c>
      <c r="C129" s="1" t="s">
        <v>494</v>
      </c>
      <c r="D129" s="98" t="s">
        <v>493</v>
      </c>
      <c r="E129" s="63">
        <v>234355</v>
      </c>
      <c r="F129" s="11">
        <v>231538.90102108286</v>
      </c>
      <c r="G129" s="11">
        <v>233802.44716041352</v>
      </c>
      <c r="H129" s="11">
        <v>236119.58669465236</v>
      </c>
      <c r="I129" s="11">
        <v>238431.27006132287</v>
      </c>
      <c r="J129" s="11">
        <v>240776.92938209779</v>
      </c>
      <c r="K129" s="88" t="s">
        <v>176</v>
      </c>
      <c r="L129" s="89">
        <v>5121</v>
      </c>
      <c r="M129" s="10">
        <f t="shared" si="6"/>
        <v>5109</v>
      </c>
      <c r="N129" s="10">
        <f t="shared" si="7"/>
        <v>5123</v>
      </c>
      <c r="O129" s="10">
        <f t="shared" si="8"/>
        <v>5136</v>
      </c>
      <c r="P129" s="10">
        <f t="shared" si="9"/>
        <v>5151</v>
      </c>
      <c r="Q129" s="10">
        <f t="shared" si="10"/>
        <v>5166</v>
      </c>
    </row>
    <row r="130" spans="1:17" x14ac:dyDescent="0.2">
      <c r="A130" s="1" t="s">
        <v>174</v>
      </c>
      <c r="B130" s="1" t="s">
        <v>523</v>
      </c>
      <c r="C130" s="1" t="s">
        <v>494</v>
      </c>
      <c r="D130" s="98" t="s">
        <v>493</v>
      </c>
      <c r="E130" s="63">
        <v>369744</v>
      </c>
      <c r="F130" s="11">
        <v>319641.7448976977</v>
      </c>
      <c r="G130" s="11">
        <v>322479.54059578321</v>
      </c>
      <c r="H130" s="11">
        <v>325384.43718820042</v>
      </c>
      <c r="I130" s="11">
        <v>328067.51693634305</v>
      </c>
      <c r="J130" s="11">
        <v>330720.48113363574</v>
      </c>
      <c r="K130" s="88" t="s">
        <v>174</v>
      </c>
      <c r="L130" s="89">
        <v>7009</v>
      </c>
      <c r="M130" s="10">
        <f t="shared" si="6"/>
        <v>7054</v>
      </c>
      <c r="N130" s="10">
        <f t="shared" si="7"/>
        <v>7066</v>
      </c>
      <c r="O130" s="10">
        <f t="shared" si="8"/>
        <v>7078</v>
      </c>
      <c r="P130" s="10">
        <f t="shared" si="9"/>
        <v>7087</v>
      </c>
      <c r="Q130" s="10">
        <f t="shared" si="10"/>
        <v>7096</v>
      </c>
    </row>
    <row r="131" spans="1:17" x14ac:dyDescent="0.2">
      <c r="A131" s="1" t="s">
        <v>172</v>
      </c>
      <c r="B131" s="1" t="s">
        <v>522</v>
      </c>
      <c r="C131" s="1" t="s">
        <v>494</v>
      </c>
      <c r="D131" s="98" t="s">
        <v>493</v>
      </c>
      <c r="E131" s="63">
        <v>340091</v>
      </c>
      <c r="F131" s="11">
        <v>328877.98636694584</v>
      </c>
      <c r="G131" s="11">
        <v>332526.72047487705</v>
      </c>
      <c r="H131" s="11">
        <v>336250.60666099575</v>
      </c>
      <c r="I131" s="11">
        <v>340020.64577888302</v>
      </c>
      <c r="J131" s="11">
        <v>343817.94964393461</v>
      </c>
      <c r="K131" s="88" t="s">
        <v>172</v>
      </c>
      <c r="L131" s="89">
        <v>7253</v>
      </c>
      <c r="M131" s="10">
        <f t="shared" si="6"/>
        <v>7257</v>
      </c>
      <c r="N131" s="10">
        <f t="shared" si="7"/>
        <v>7286</v>
      </c>
      <c r="O131" s="10">
        <f t="shared" si="8"/>
        <v>7315</v>
      </c>
      <c r="P131" s="10">
        <f t="shared" si="9"/>
        <v>7346</v>
      </c>
      <c r="Q131" s="10">
        <f t="shared" si="10"/>
        <v>7377</v>
      </c>
    </row>
    <row r="132" spans="1:17" x14ac:dyDescent="0.2">
      <c r="A132" s="1" t="s">
        <v>170</v>
      </c>
      <c r="B132" s="1" t="s">
        <v>521</v>
      </c>
      <c r="C132" s="1" t="s">
        <v>494</v>
      </c>
      <c r="D132" s="98" t="s">
        <v>493</v>
      </c>
      <c r="E132" s="63">
        <v>260149</v>
      </c>
      <c r="F132" s="11">
        <v>248637.69884548095</v>
      </c>
      <c r="G132" s="11">
        <v>251772.05677739682</v>
      </c>
      <c r="H132" s="11">
        <v>254830.99110326954</v>
      </c>
      <c r="I132" s="11">
        <v>257511.63655555653</v>
      </c>
      <c r="J132" s="11">
        <v>260031.53272336678</v>
      </c>
      <c r="K132" s="88" t="s">
        <v>170</v>
      </c>
      <c r="L132" s="89">
        <v>5580</v>
      </c>
      <c r="M132" s="10">
        <f t="shared" si="6"/>
        <v>5487</v>
      </c>
      <c r="N132" s="10">
        <f t="shared" si="7"/>
        <v>5516</v>
      </c>
      <c r="O132" s="10">
        <f t="shared" si="8"/>
        <v>5544</v>
      </c>
      <c r="P132" s="10">
        <f t="shared" si="9"/>
        <v>5563</v>
      </c>
      <c r="Q132" s="10">
        <f t="shared" si="10"/>
        <v>5579</v>
      </c>
    </row>
    <row r="133" spans="1:17" x14ac:dyDescent="0.2">
      <c r="A133" s="1" t="s">
        <v>168</v>
      </c>
      <c r="B133" s="1" t="s">
        <v>520</v>
      </c>
      <c r="C133" s="1" t="s">
        <v>494</v>
      </c>
      <c r="D133" s="98" t="s">
        <v>493</v>
      </c>
      <c r="E133" s="63">
        <v>297847</v>
      </c>
      <c r="F133" s="11">
        <v>279879.38957695558</v>
      </c>
      <c r="G133" s="11">
        <v>283660.14553736837</v>
      </c>
      <c r="H133" s="11">
        <v>287462.3034640702</v>
      </c>
      <c r="I133" s="11">
        <v>291054.66525556368</v>
      </c>
      <c r="J133" s="11">
        <v>294544.30103552336</v>
      </c>
      <c r="K133" s="88" t="s">
        <v>168</v>
      </c>
      <c r="L133" s="89">
        <v>5926</v>
      </c>
      <c r="M133" s="10">
        <f t="shared" si="6"/>
        <v>6176</v>
      </c>
      <c r="N133" s="10">
        <f t="shared" si="7"/>
        <v>6215</v>
      </c>
      <c r="O133" s="10">
        <f t="shared" si="8"/>
        <v>6253</v>
      </c>
      <c r="P133" s="10">
        <f t="shared" si="9"/>
        <v>6288</v>
      </c>
      <c r="Q133" s="10">
        <f t="shared" si="10"/>
        <v>6320</v>
      </c>
    </row>
    <row r="134" spans="1:17" x14ac:dyDescent="0.2">
      <c r="A134" s="1" t="s">
        <v>166</v>
      </c>
      <c r="B134" s="1" t="s">
        <v>519</v>
      </c>
      <c r="C134" s="1" t="s">
        <v>494</v>
      </c>
      <c r="D134" s="98" t="s">
        <v>493</v>
      </c>
      <c r="E134" s="63">
        <v>399966</v>
      </c>
      <c r="F134" s="11">
        <v>377904.23868918815</v>
      </c>
      <c r="G134" s="11">
        <v>382139.79253064975</v>
      </c>
      <c r="H134" s="11">
        <v>386407.14025109814</v>
      </c>
      <c r="I134" s="11">
        <v>390598.4721803721</v>
      </c>
      <c r="J134" s="11">
        <v>394802.00027132005</v>
      </c>
      <c r="K134" s="88" t="s">
        <v>166</v>
      </c>
      <c r="L134" s="89">
        <v>8208</v>
      </c>
      <c r="M134" s="10">
        <f t="shared" si="6"/>
        <v>8339</v>
      </c>
      <c r="N134" s="10">
        <f t="shared" si="7"/>
        <v>8373</v>
      </c>
      <c r="O134" s="10">
        <f t="shared" si="8"/>
        <v>8406</v>
      </c>
      <c r="P134" s="10">
        <f t="shared" si="9"/>
        <v>8438</v>
      </c>
      <c r="Q134" s="10">
        <f t="shared" si="10"/>
        <v>8471</v>
      </c>
    </row>
    <row r="135" spans="1:17" x14ac:dyDescent="0.2">
      <c r="A135" s="1" t="s">
        <v>164</v>
      </c>
      <c r="B135" s="1" t="s">
        <v>518</v>
      </c>
      <c r="C135" s="1" t="s">
        <v>494</v>
      </c>
      <c r="D135" s="98" t="s">
        <v>493</v>
      </c>
      <c r="E135" s="63">
        <v>426144</v>
      </c>
      <c r="F135" s="11">
        <v>373504.23553685116</v>
      </c>
      <c r="G135" s="11">
        <v>377487.24172356038</v>
      </c>
      <c r="H135" s="11">
        <v>381477.60308450629</v>
      </c>
      <c r="I135" s="11">
        <v>385247.06501501455</v>
      </c>
      <c r="J135" s="11">
        <v>388946.45349424984</v>
      </c>
      <c r="K135" s="88" t="s">
        <v>164</v>
      </c>
      <c r="L135" s="89">
        <v>8262</v>
      </c>
      <c r="M135" s="10">
        <f t="shared" si="6"/>
        <v>8242</v>
      </c>
      <c r="N135" s="10">
        <f t="shared" si="7"/>
        <v>8271</v>
      </c>
      <c r="O135" s="10">
        <f t="shared" si="8"/>
        <v>8299</v>
      </c>
      <c r="P135" s="10">
        <f t="shared" si="9"/>
        <v>8323</v>
      </c>
      <c r="Q135" s="10">
        <f t="shared" si="10"/>
        <v>8346</v>
      </c>
    </row>
    <row r="136" spans="1:17" x14ac:dyDescent="0.2">
      <c r="A136" s="1" t="s">
        <v>162</v>
      </c>
      <c r="B136" s="1" t="s">
        <v>517</v>
      </c>
      <c r="C136" s="1" t="s">
        <v>494</v>
      </c>
      <c r="D136" s="98" t="s">
        <v>493</v>
      </c>
      <c r="E136" s="63">
        <v>324249</v>
      </c>
      <c r="F136" s="11">
        <v>319291.04858529795</v>
      </c>
      <c r="G136" s="11">
        <v>323830.48376421252</v>
      </c>
      <c r="H136" s="11">
        <v>328374.98785378435</v>
      </c>
      <c r="I136" s="11">
        <v>332799.57946485706</v>
      </c>
      <c r="J136" s="11">
        <v>337168.25679556036</v>
      </c>
      <c r="K136" s="88" t="s">
        <v>162</v>
      </c>
      <c r="L136" s="89">
        <v>7019</v>
      </c>
      <c r="M136" s="10">
        <f t="shared" si="6"/>
        <v>7046</v>
      </c>
      <c r="N136" s="10">
        <f t="shared" si="7"/>
        <v>7095</v>
      </c>
      <c r="O136" s="10">
        <f t="shared" si="8"/>
        <v>7143</v>
      </c>
      <c r="P136" s="10">
        <f t="shared" si="9"/>
        <v>7190</v>
      </c>
      <c r="Q136" s="10">
        <f t="shared" si="10"/>
        <v>7235</v>
      </c>
    </row>
    <row r="137" spans="1:17" x14ac:dyDescent="0.2">
      <c r="A137" s="1" t="s">
        <v>160</v>
      </c>
      <c r="B137" s="1" t="s">
        <v>516</v>
      </c>
      <c r="C137" s="1" t="s">
        <v>494</v>
      </c>
      <c r="D137" s="98" t="s">
        <v>493</v>
      </c>
      <c r="E137" s="63">
        <v>305682</v>
      </c>
      <c r="F137" s="11">
        <v>272810.15195017366</v>
      </c>
      <c r="G137" s="11">
        <v>276768.87462159019</v>
      </c>
      <c r="H137" s="11">
        <v>280647.15781856078</v>
      </c>
      <c r="I137" s="11">
        <v>284298.02913880214</v>
      </c>
      <c r="J137" s="11">
        <v>287843.75685492164</v>
      </c>
      <c r="K137" s="88" t="s">
        <v>160</v>
      </c>
      <c r="L137" s="89">
        <v>5983</v>
      </c>
      <c r="M137" s="10">
        <f t="shared" si="6"/>
        <v>6020</v>
      </c>
      <c r="N137" s="10">
        <f t="shared" si="7"/>
        <v>6064</v>
      </c>
      <c r="O137" s="10">
        <f t="shared" si="8"/>
        <v>6105</v>
      </c>
      <c r="P137" s="10">
        <f t="shared" si="9"/>
        <v>6142</v>
      </c>
      <c r="Q137" s="10">
        <f t="shared" si="10"/>
        <v>6176</v>
      </c>
    </row>
    <row r="138" spans="1:17" x14ac:dyDescent="0.2">
      <c r="A138" s="1" t="s">
        <v>158</v>
      </c>
      <c r="B138" s="1" t="s">
        <v>515</v>
      </c>
      <c r="C138" s="1" t="s">
        <v>494</v>
      </c>
      <c r="D138" s="98" t="s">
        <v>493</v>
      </c>
      <c r="E138" s="63">
        <v>285790</v>
      </c>
      <c r="F138" s="11">
        <v>274949.10012969357</v>
      </c>
      <c r="G138" s="11">
        <v>278089.99906221079</v>
      </c>
      <c r="H138" s="11">
        <v>281268.58154306316</v>
      </c>
      <c r="I138" s="11">
        <v>284326.01526548009</v>
      </c>
      <c r="J138" s="11">
        <v>287344.10918701394</v>
      </c>
      <c r="K138" s="88" t="s">
        <v>158</v>
      </c>
      <c r="L138" s="89">
        <v>5884</v>
      </c>
      <c r="M138" s="10">
        <f t="shared" ref="M138:M201" si="11">ROUND(((M$4*F138)-M$6)/1000,0)</f>
        <v>6067</v>
      </c>
      <c r="N138" s="10">
        <f t="shared" ref="N138:N201" si="12">ROUND(((N$4*G138)-N$6)/1000,0)</f>
        <v>6093</v>
      </c>
      <c r="O138" s="10">
        <f t="shared" ref="O138:O201" si="13">ROUND(((O$4*H138)-O$6)/1000,0)</f>
        <v>6119</v>
      </c>
      <c r="P138" s="10">
        <f t="shared" ref="P138:P201" si="14">ROUND(((P$4*I138)-P$6)/1000,0)</f>
        <v>6142</v>
      </c>
      <c r="Q138" s="10">
        <f t="shared" ref="Q138:Q201" si="15">ROUND(((Q$4*J138)-Q$6)/1000,0)</f>
        <v>6165</v>
      </c>
    </row>
    <row r="139" spans="1:17" x14ac:dyDescent="0.2">
      <c r="A139" s="1" t="s">
        <v>156</v>
      </c>
      <c r="B139" s="1" t="s">
        <v>514</v>
      </c>
      <c r="C139" s="1" t="s">
        <v>494</v>
      </c>
      <c r="D139" s="98" t="s">
        <v>493</v>
      </c>
      <c r="E139" s="63">
        <v>209849</v>
      </c>
      <c r="F139" s="11">
        <v>176030.49687573488</v>
      </c>
      <c r="G139" s="11">
        <v>176705.69568353711</v>
      </c>
      <c r="H139" s="11">
        <v>177468.7407485891</v>
      </c>
      <c r="I139" s="11">
        <v>178149.91640426821</v>
      </c>
      <c r="J139" s="11">
        <v>178831.8820940057</v>
      </c>
      <c r="K139" s="88" t="s">
        <v>156</v>
      </c>
      <c r="L139" s="89">
        <v>3940</v>
      </c>
      <c r="M139" s="10">
        <f t="shared" si="11"/>
        <v>3885</v>
      </c>
      <c r="N139" s="10">
        <f t="shared" si="12"/>
        <v>3872</v>
      </c>
      <c r="O139" s="10">
        <f t="shared" si="13"/>
        <v>3861</v>
      </c>
      <c r="P139" s="10">
        <f t="shared" si="14"/>
        <v>3849</v>
      </c>
      <c r="Q139" s="10">
        <f t="shared" si="15"/>
        <v>3837</v>
      </c>
    </row>
    <row r="140" spans="1:17" x14ac:dyDescent="0.2">
      <c r="A140" s="1" t="s">
        <v>154</v>
      </c>
      <c r="B140" s="1" t="s">
        <v>513</v>
      </c>
      <c r="C140" s="1" t="s">
        <v>494</v>
      </c>
      <c r="D140" s="98" t="s">
        <v>493</v>
      </c>
      <c r="E140" s="63">
        <v>301740</v>
      </c>
      <c r="F140" s="11">
        <v>286709.8950904886</v>
      </c>
      <c r="G140" s="11">
        <v>290402.14938531077</v>
      </c>
      <c r="H140" s="11">
        <v>294103.61344699434</v>
      </c>
      <c r="I140" s="11">
        <v>297579.50986992934</v>
      </c>
      <c r="J140" s="11">
        <v>300967.49917509517</v>
      </c>
      <c r="K140" s="88" t="s">
        <v>154</v>
      </c>
      <c r="L140" s="89">
        <v>6274</v>
      </c>
      <c r="M140" s="10">
        <f t="shared" si="11"/>
        <v>6327</v>
      </c>
      <c r="N140" s="10">
        <f t="shared" si="12"/>
        <v>6363</v>
      </c>
      <c r="O140" s="10">
        <f t="shared" si="13"/>
        <v>6398</v>
      </c>
      <c r="P140" s="10">
        <f t="shared" si="14"/>
        <v>6429</v>
      </c>
      <c r="Q140" s="10">
        <f t="shared" si="15"/>
        <v>6458</v>
      </c>
    </row>
    <row r="141" spans="1:17" x14ac:dyDescent="0.2">
      <c r="A141" s="1" t="s">
        <v>152</v>
      </c>
      <c r="B141" s="1" t="s">
        <v>512</v>
      </c>
      <c r="C141" s="1" t="s">
        <v>494</v>
      </c>
      <c r="D141" s="98" t="s">
        <v>493</v>
      </c>
      <c r="E141" s="63">
        <v>259329</v>
      </c>
      <c r="F141" s="11">
        <v>237323.13261432131</v>
      </c>
      <c r="G141" s="11">
        <v>240055.8686386733</v>
      </c>
      <c r="H141" s="11">
        <v>242840.38798340195</v>
      </c>
      <c r="I141" s="11">
        <v>245528.96857387989</v>
      </c>
      <c r="J141" s="11">
        <v>248199.90947314521</v>
      </c>
      <c r="K141" s="88" t="s">
        <v>152</v>
      </c>
      <c r="L141" s="89">
        <v>5263</v>
      </c>
      <c r="M141" s="10">
        <f t="shared" si="11"/>
        <v>5237</v>
      </c>
      <c r="N141" s="10">
        <f t="shared" si="12"/>
        <v>5260</v>
      </c>
      <c r="O141" s="10">
        <f t="shared" si="13"/>
        <v>5283</v>
      </c>
      <c r="P141" s="10">
        <f t="shared" si="14"/>
        <v>5304</v>
      </c>
      <c r="Q141" s="10">
        <f t="shared" si="15"/>
        <v>5326</v>
      </c>
    </row>
    <row r="142" spans="1:17" x14ac:dyDescent="0.2">
      <c r="A142" s="1" t="s">
        <v>150</v>
      </c>
      <c r="B142" s="1" t="s">
        <v>511</v>
      </c>
      <c r="C142" s="1" t="s">
        <v>494</v>
      </c>
      <c r="D142" s="98" t="s">
        <v>493</v>
      </c>
      <c r="E142" s="63">
        <v>266586</v>
      </c>
      <c r="F142" s="11">
        <v>259527.98504709132</v>
      </c>
      <c r="G142" s="11">
        <v>262560.92741329176</v>
      </c>
      <c r="H142" s="11">
        <v>265652.90325914376</v>
      </c>
      <c r="I142" s="11">
        <v>268801.54995596106</v>
      </c>
      <c r="J142" s="11">
        <v>272003.7763777193</v>
      </c>
      <c r="K142" s="88" t="s">
        <v>150</v>
      </c>
      <c r="L142" s="89">
        <v>5727</v>
      </c>
      <c r="M142" s="10">
        <f t="shared" si="11"/>
        <v>5727</v>
      </c>
      <c r="N142" s="10">
        <f t="shared" si="12"/>
        <v>5753</v>
      </c>
      <c r="O142" s="10">
        <f t="shared" si="13"/>
        <v>5779</v>
      </c>
      <c r="P142" s="10">
        <f t="shared" si="14"/>
        <v>5807</v>
      </c>
      <c r="Q142" s="10">
        <f t="shared" si="15"/>
        <v>5836</v>
      </c>
    </row>
    <row r="143" spans="1:17" x14ac:dyDescent="0.2">
      <c r="A143" s="1" t="s">
        <v>148</v>
      </c>
      <c r="B143" s="1" t="s">
        <v>510</v>
      </c>
      <c r="C143" s="1" t="s">
        <v>494</v>
      </c>
      <c r="D143" s="98" t="s">
        <v>493</v>
      </c>
      <c r="E143" s="63">
        <v>304533</v>
      </c>
      <c r="F143" s="11">
        <v>284521.34686473594</v>
      </c>
      <c r="G143" s="11">
        <v>288707.28515677602</v>
      </c>
      <c r="H143" s="11">
        <v>292845.67474433186</v>
      </c>
      <c r="I143" s="11">
        <v>296810.71457310359</v>
      </c>
      <c r="J143" s="11">
        <v>300681.28110900417</v>
      </c>
      <c r="K143" s="88" t="s">
        <v>148</v>
      </c>
      <c r="L143" s="89">
        <v>6194</v>
      </c>
      <c r="M143" s="10">
        <f t="shared" si="11"/>
        <v>6279</v>
      </c>
      <c r="N143" s="10">
        <f t="shared" si="12"/>
        <v>6326</v>
      </c>
      <c r="O143" s="10">
        <f t="shared" si="13"/>
        <v>6370</v>
      </c>
      <c r="P143" s="10">
        <f t="shared" si="14"/>
        <v>6412</v>
      </c>
      <c r="Q143" s="10">
        <f t="shared" si="15"/>
        <v>6452</v>
      </c>
    </row>
    <row r="144" spans="1:17" x14ac:dyDescent="0.2">
      <c r="A144" s="1" t="s">
        <v>146</v>
      </c>
      <c r="B144" s="1" t="s">
        <v>509</v>
      </c>
      <c r="C144" s="1" t="s">
        <v>494</v>
      </c>
      <c r="D144" s="98" t="s">
        <v>493</v>
      </c>
      <c r="E144" s="63">
        <v>234315</v>
      </c>
      <c r="F144" s="11">
        <v>225668.65247000786</v>
      </c>
      <c r="G144" s="11">
        <v>229180.89920432155</v>
      </c>
      <c r="H144" s="11">
        <v>232585.77975328776</v>
      </c>
      <c r="I144" s="11">
        <v>235662.54163863682</v>
      </c>
      <c r="J144" s="11">
        <v>238569.13332501776</v>
      </c>
      <c r="K144" s="88" t="s">
        <v>146</v>
      </c>
      <c r="L144" s="89">
        <v>4871</v>
      </c>
      <c r="M144" s="10">
        <f t="shared" si="11"/>
        <v>4980</v>
      </c>
      <c r="N144" s="10">
        <f t="shared" si="12"/>
        <v>5021</v>
      </c>
      <c r="O144" s="10">
        <f t="shared" si="13"/>
        <v>5060</v>
      </c>
      <c r="P144" s="10">
        <f t="shared" si="14"/>
        <v>5091</v>
      </c>
      <c r="Q144" s="10">
        <f t="shared" si="15"/>
        <v>5119</v>
      </c>
    </row>
    <row r="145" spans="1:17" x14ac:dyDescent="0.2">
      <c r="A145" s="1" t="s">
        <v>144</v>
      </c>
      <c r="B145" s="1" t="s">
        <v>508</v>
      </c>
      <c r="C145" s="1" t="s">
        <v>494</v>
      </c>
      <c r="D145" s="98" t="s">
        <v>493</v>
      </c>
      <c r="E145" s="63">
        <v>202572</v>
      </c>
      <c r="F145" s="11">
        <v>192665.46878991622</v>
      </c>
      <c r="G145" s="11">
        <v>195543.14677899165</v>
      </c>
      <c r="H145" s="11">
        <v>198367.89821455139</v>
      </c>
      <c r="I145" s="11">
        <v>201030.68356903252</v>
      </c>
      <c r="J145" s="11">
        <v>203613.41616709498</v>
      </c>
      <c r="K145" s="88" t="s">
        <v>144</v>
      </c>
      <c r="L145" s="89">
        <v>4279</v>
      </c>
      <c r="M145" s="10">
        <f t="shared" si="11"/>
        <v>4252</v>
      </c>
      <c r="N145" s="10">
        <f t="shared" si="12"/>
        <v>4284</v>
      </c>
      <c r="O145" s="10">
        <f t="shared" si="13"/>
        <v>4315</v>
      </c>
      <c r="P145" s="10">
        <f t="shared" si="14"/>
        <v>4343</v>
      </c>
      <c r="Q145" s="10">
        <f t="shared" si="15"/>
        <v>4369</v>
      </c>
    </row>
    <row r="146" spans="1:17" x14ac:dyDescent="0.2">
      <c r="A146" s="1" t="s">
        <v>142</v>
      </c>
      <c r="B146" s="1" t="s">
        <v>507</v>
      </c>
      <c r="C146" s="1" t="s">
        <v>494</v>
      </c>
      <c r="D146" s="98" t="s">
        <v>493</v>
      </c>
      <c r="E146" s="63">
        <v>383939</v>
      </c>
      <c r="F146" s="11">
        <v>345622.8678773974</v>
      </c>
      <c r="G146" s="11">
        <v>349446.73874518665</v>
      </c>
      <c r="H146" s="11">
        <v>353245.83668048226</v>
      </c>
      <c r="I146" s="11">
        <v>356783.54832469928</v>
      </c>
      <c r="J146" s="11">
        <v>360205.97068275901</v>
      </c>
      <c r="K146" s="88" t="s">
        <v>142</v>
      </c>
      <c r="L146" s="89">
        <v>7489</v>
      </c>
      <c r="M146" s="10">
        <f t="shared" si="11"/>
        <v>7627</v>
      </c>
      <c r="N146" s="10">
        <f t="shared" si="12"/>
        <v>7656</v>
      </c>
      <c r="O146" s="10">
        <f t="shared" si="13"/>
        <v>7684</v>
      </c>
      <c r="P146" s="10">
        <f t="shared" si="14"/>
        <v>7708</v>
      </c>
      <c r="Q146" s="10">
        <f t="shared" si="15"/>
        <v>7729</v>
      </c>
    </row>
    <row r="147" spans="1:17" x14ac:dyDescent="0.2">
      <c r="A147" s="1" t="s">
        <v>140</v>
      </c>
      <c r="B147" s="1" t="s">
        <v>506</v>
      </c>
      <c r="C147" s="1" t="s">
        <v>494</v>
      </c>
      <c r="D147" s="98" t="s">
        <v>493</v>
      </c>
      <c r="E147" s="63">
        <v>312801</v>
      </c>
      <c r="F147" s="11">
        <v>299452.90666665405</v>
      </c>
      <c r="G147" s="11">
        <v>303582.40226220025</v>
      </c>
      <c r="H147" s="11">
        <v>307704.5293931723</v>
      </c>
      <c r="I147" s="11">
        <v>311673.31843279605</v>
      </c>
      <c r="J147" s="11">
        <v>315573.40201410261</v>
      </c>
      <c r="K147" s="88" t="s">
        <v>140</v>
      </c>
      <c r="L147" s="89">
        <v>6552</v>
      </c>
      <c r="M147" s="10">
        <f t="shared" si="11"/>
        <v>6608</v>
      </c>
      <c r="N147" s="10">
        <f t="shared" si="12"/>
        <v>6651</v>
      </c>
      <c r="O147" s="10">
        <f t="shared" si="13"/>
        <v>6694</v>
      </c>
      <c r="P147" s="10">
        <f t="shared" si="14"/>
        <v>6733</v>
      </c>
      <c r="Q147" s="10">
        <f t="shared" si="15"/>
        <v>6771</v>
      </c>
    </row>
    <row r="148" spans="1:17" x14ac:dyDescent="0.2">
      <c r="A148" s="1" t="s">
        <v>138</v>
      </c>
      <c r="B148" s="1" t="s">
        <v>505</v>
      </c>
      <c r="C148" s="1" t="s">
        <v>494</v>
      </c>
      <c r="D148" s="98" t="s">
        <v>493</v>
      </c>
      <c r="E148" s="63">
        <v>371376</v>
      </c>
      <c r="F148" s="11">
        <v>339889.26193767088</v>
      </c>
      <c r="G148" s="11">
        <v>345076.99690536736</v>
      </c>
      <c r="H148" s="11">
        <v>350217.96936484764</v>
      </c>
      <c r="I148" s="11">
        <v>354930.61172209674</v>
      </c>
      <c r="J148" s="11">
        <v>359490.56097215868</v>
      </c>
      <c r="K148" s="88" t="s">
        <v>138</v>
      </c>
      <c r="L148" s="89">
        <v>7284</v>
      </c>
      <c r="M148" s="10">
        <f t="shared" si="11"/>
        <v>7500</v>
      </c>
      <c r="N148" s="10">
        <f t="shared" si="12"/>
        <v>7561</v>
      </c>
      <c r="O148" s="10">
        <f t="shared" si="13"/>
        <v>7619</v>
      </c>
      <c r="P148" s="10">
        <f t="shared" si="14"/>
        <v>7668</v>
      </c>
      <c r="Q148" s="10">
        <f t="shared" si="15"/>
        <v>7714</v>
      </c>
    </row>
    <row r="149" spans="1:17" x14ac:dyDescent="0.2">
      <c r="A149" s="1" t="s">
        <v>136</v>
      </c>
      <c r="B149" s="1" t="s">
        <v>504</v>
      </c>
      <c r="C149" s="1" t="s">
        <v>494</v>
      </c>
      <c r="D149" s="98" t="s">
        <v>493</v>
      </c>
      <c r="E149" s="63">
        <v>300870</v>
      </c>
      <c r="F149" s="11">
        <v>292045.43752667867</v>
      </c>
      <c r="G149" s="11">
        <v>297123.42052127549</v>
      </c>
      <c r="H149" s="11">
        <v>302183.84539877228</v>
      </c>
      <c r="I149" s="11">
        <v>307165.18757128075</v>
      </c>
      <c r="J149" s="11">
        <v>312092.30148376792</v>
      </c>
      <c r="K149" s="88" t="s">
        <v>136</v>
      </c>
      <c r="L149" s="89">
        <v>6401</v>
      </c>
      <c r="M149" s="10">
        <f t="shared" si="11"/>
        <v>6445</v>
      </c>
      <c r="N149" s="10">
        <f t="shared" si="12"/>
        <v>6510</v>
      </c>
      <c r="O149" s="10">
        <f t="shared" si="13"/>
        <v>6574</v>
      </c>
      <c r="P149" s="10">
        <f t="shared" si="14"/>
        <v>6636</v>
      </c>
      <c r="Q149" s="10">
        <f t="shared" si="15"/>
        <v>6696</v>
      </c>
    </row>
    <row r="150" spans="1:17" x14ac:dyDescent="0.2">
      <c r="A150" s="1" t="s">
        <v>134</v>
      </c>
      <c r="B150" s="1" t="s">
        <v>503</v>
      </c>
      <c r="C150" s="1" t="s">
        <v>494</v>
      </c>
      <c r="D150" s="98" t="s">
        <v>493</v>
      </c>
      <c r="E150" s="63">
        <v>209786</v>
      </c>
      <c r="F150" s="11">
        <v>194339.98866353169</v>
      </c>
      <c r="G150" s="11">
        <v>196822.2661776286</v>
      </c>
      <c r="H150" s="11">
        <v>199257.72478356236</v>
      </c>
      <c r="I150" s="11">
        <v>201624.24106144192</v>
      </c>
      <c r="J150" s="11">
        <v>203963.14129691912</v>
      </c>
      <c r="K150" s="88" t="s">
        <v>134</v>
      </c>
      <c r="L150" s="89">
        <v>4287</v>
      </c>
      <c r="M150" s="10">
        <f t="shared" si="11"/>
        <v>4289</v>
      </c>
      <c r="N150" s="10">
        <f t="shared" si="12"/>
        <v>4312</v>
      </c>
      <c r="O150" s="10">
        <f t="shared" si="13"/>
        <v>4335</v>
      </c>
      <c r="P150" s="10">
        <f t="shared" si="14"/>
        <v>4356</v>
      </c>
      <c r="Q150" s="10">
        <f t="shared" si="15"/>
        <v>4376</v>
      </c>
    </row>
    <row r="151" spans="1:17" x14ac:dyDescent="0.2">
      <c r="A151" s="1" t="s">
        <v>132</v>
      </c>
      <c r="B151" s="1" t="s">
        <v>502</v>
      </c>
      <c r="C151" s="1" t="s">
        <v>494</v>
      </c>
      <c r="D151" s="98" t="s">
        <v>493</v>
      </c>
      <c r="E151" s="63">
        <v>312242</v>
      </c>
      <c r="F151" s="11">
        <v>292614.35354721081</v>
      </c>
      <c r="G151" s="11">
        <v>296491.82685518544</v>
      </c>
      <c r="H151" s="11">
        <v>300321.61206934077</v>
      </c>
      <c r="I151" s="11">
        <v>303872.27867053525</v>
      </c>
      <c r="J151" s="11">
        <v>307296.84437161929</v>
      </c>
      <c r="K151" s="88" t="s">
        <v>132</v>
      </c>
      <c r="L151" s="89">
        <v>6572</v>
      </c>
      <c r="M151" s="10">
        <f t="shared" si="11"/>
        <v>6457</v>
      </c>
      <c r="N151" s="10">
        <f t="shared" si="12"/>
        <v>6496</v>
      </c>
      <c r="O151" s="10">
        <f t="shared" si="13"/>
        <v>6533</v>
      </c>
      <c r="P151" s="10">
        <f t="shared" si="14"/>
        <v>6565</v>
      </c>
      <c r="Q151" s="10">
        <f t="shared" si="15"/>
        <v>6594</v>
      </c>
    </row>
    <row r="152" spans="1:17" x14ac:dyDescent="0.2">
      <c r="A152" s="1" t="s">
        <v>130</v>
      </c>
      <c r="B152" s="1" t="s">
        <v>501</v>
      </c>
      <c r="C152" s="1" t="s">
        <v>494</v>
      </c>
      <c r="D152" s="98" t="s">
        <v>493</v>
      </c>
      <c r="E152" s="63">
        <v>220663</v>
      </c>
      <c r="F152" s="11">
        <v>199235.79361392668</v>
      </c>
      <c r="G152" s="11">
        <v>201776.39526667524</v>
      </c>
      <c r="H152" s="11">
        <v>204340.54303086997</v>
      </c>
      <c r="I152" s="11">
        <v>206803.74287442837</v>
      </c>
      <c r="J152" s="11">
        <v>209214.01624794069</v>
      </c>
      <c r="K152" s="88" t="s">
        <v>130</v>
      </c>
      <c r="L152" s="89">
        <v>4544</v>
      </c>
      <c r="M152" s="10">
        <f t="shared" si="11"/>
        <v>4397</v>
      </c>
      <c r="N152" s="10">
        <f t="shared" si="12"/>
        <v>4421</v>
      </c>
      <c r="O152" s="10">
        <f t="shared" si="13"/>
        <v>4445</v>
      </c>
      <c r="P152" s="10">
        <f t="shared" si="14"/>
        <v>4468</v>
      </c>
      <c r="Q152" s="10">
        <f t="shared" si="15"/>
        <v>4489</v>
      </c>
    </row>
    <row r="153" spans="1:17" x14ac:dyDescent="0.2">
      <c r="A153" s="1" t="s">
        <v>128</v>
      </c>
      <c r="B153" s="1" t="s">
        <v>500</v>
      </c>
      <c r="C153" s="1" t="s">
        <v>494</v>
      </c>
      <c r="D153" s="98" t="s">
        <v>493</v>
      </c>
      <c r="E153" s="63">
        <v>190439</v>
      </c>
      <c r="F153" s="11">
        <v>185276.52461760555</v>
      </c>
      <c r="G153" s="11">
        <v>187798.79882746629</v>
      </c>
      <c r="H153" s="11">
        <v>190346.13471529353</v>
      </c>
      <c r="I153" s="11">
        <v>192874.55153838819</v>
      </c>
      <c r="J153" s="11">
        <v>195397.28805685317</v>
      </c>
      <c r="K153" s="88" t="s">
        <v>128</v>
      </c>
      <c r="L153" s="89">
        <v>4078</v>
      </c>
      <c r="M153" s="10">
        <f t="shared" si="11"/>
        <v>4089</v>
      </c>
      <c r="N153" s="10">
        <f t="shared" si="12"/>
        <v>4115</v>
      </c>
      <c r="O153" s="10">
        <f t="shared" si="13"/>
        <v>4141</v>
      </c>
      <c r="P153" s="10">
        <f t="shared" si="14"/>
        <v>4167</v>
      </c>
      <c r="Q153" s="10">
        <f t="shared" si="15"/>
        <v>4193</v>
      </c>
    </row>
    <row r="154" spans="1:17" x14ac:dyDescent="0.2">
      <c r="A154" s="1" t="s">
        <v>126</v>
      </c>
      <c r="B154" s="1" t="s">
        <v>499</v>
      </c>
      <c r="C154" s="1" t="s">
        <v>494</v>
      </c>
      <c r="D154" s="98" t="s">
        <v>493</v>
      </c>
      <c r="E154" s="63">
        <v>294757</v>
      </c>
      <c r="F154" s="11">
        <v>285460.37217565579</v>
      </c>
      <c r="G154" s="11">
        <v>291352.47071441892</v>
      </c>
      <c r="H154" s="11">
        <v>297084.50609150616</v>
      </c>
      <c r="I154" s="11">
        <v>302382.83206154103</v>
      </c>
      <c r="J154" s="11">
        <v>307436.97041262209</v>
      </c>
      <c r="K154" s="88" t="s">
        <v>126</v>
      </c>
      <c r="L154" s="89">
        <v>6178</v>
      </c>
      <c r="M154" s="10">
        <f t="shared" si="11"/>
        <v>6299</v>
      </c>
      <c r="N154" s="10">
        <f t="shared" si="12"/>
        <v>6384</v>
      </c>
      <c r="O154" s="10">
        <f t="shared" si="13"/>
        <v>6463</v>
      </c>
      <c r="P154" s="10">
        <f t="shared" si="14"/>
        <v>6533</v>
      </c>
      <c r="Q154" s="10">
        <f t="shared" si="15"/>
        <v>6597</v>
      </c>
    </row>
    <row r="155" spans="1:17" x14ac:dyDescent="0.2">
      <c r="A155" s="1" t="s">
        <v>124</v>
      </c>
      <c r="B155" s="1" t="s">
        <v>498</v>
      </c>
      <c r="C155" s="1" t="s">
        <v>494</v>
      </c>
      <c r="D155" s="98" t="s">
        <v>493</v>
      </c>
      <c r="E155" s="63">
        <v>297733</v>
      </c>
      <c r="F155" s="11">
        <v>282535.95795679733</v>
      </c>
      <c r="G155" s="11">
        <v>286037.59985495952</v>
      </c>
      <c r="H155" s="11">
        <v>289593.93133660697</v>
      </c>
      <c r="I155" s="11">
        <v>293006.92326312955</v>
      </c>
      <c r="J155" s="11">
        <v>296374.59013838094</v>
      </c>
      <c r="K155" s="88" t="s">
        <v>124</v>
      </c>
      <c r="L155" s="89">
        <v>6217</v>
      </c>
      <c r="M155" s="10">
        <f t="shared" si="11"/>
        <v>6235</v>
      </c>
      <c r="N155" s="10">
        <f t="shared" si="12"/>
        <v>6267</v>
      </c>
      <c r="O155" s="10">
        <f t="shared" si="13"/>
        <v>6300</v>
      </c>
      <c r="P155" s="10">
        <f t="shared" si="14"/>
        <v>6330</v>
      </c>
      <c r="Q155" s="10">
        <f t="shared" si="15"/>
        <v>6359</v>
      </c>
    </row>
    <row r="156" spans="1:17" x14ac:dyDescent="0.2">
      <c r="A156" s="1" t="s">
        <v>122</v>
      </c>
      <c r="B156" s="1" t="s">
        <v>497</v>
      </c>
      <c r="C156" s="1" t="s">
        <v>494</v>
      </c>
      <c r="D156" s="98" t="s">
        <v>493</v>
      </c>
      <c r="E156" s="63">
        <v>383066</v>
      </c>
      <c r="F156" s="11">
        <v>339002.76768404915</v>
      </c>
      <c r="G156" s="11">
        <v>342376.55824044917</v>
      </c>
      <c r="H156" s="11">
        <v>345742.54806020745</v>
      </c>
      <c r="I156" s="11">
        <v>348906.44189211668</v>
      </c>
      <c r="J156" s="11">
        <v>351954.44865764206</v>
      </c>
      <c r="K156" s="88" t="s">
        <v>122</v>
      </c>
      <c r="L156" s="89">
        <v>7516</v>
      </c>
      <c r="M156" s="10">
        <f t="shared" si="11"/>
        <v>7481</v>
      </c>
      <c r="N156" s="10">
        <f t="shared" si="12"/>
        <v>7501</v>
      </c>
      <c r="O156" s="10">
        <f t="shared" si="13"/>
        <v>7521</v>
      </c>
      <c r="P156" s="10">
        <f t="shared" si="14"/>
        <v>7538</v>
      </c>
      <c r="Q156" s="10">
        <f t="shared" si="15"/>
        <v>7552</v>
      </c>
    </row>
    <row r="157" spans="1:17" x14ac:dyDescent="0.2">
      <c r="A157" s="1" t="s">
        <v>120</v>
      </c>
      <c r="B157" s="1" t="s">
        <v>496</v>
      </c>
      <c r="C157" s="1" t="s">
        <v>494</v>
      </c>
      <c r="D157" s="98" t="s">
        <v>493</v>
      </c>
      <c r="E157" s="63">
        <v>244224</v>
      </c>
      <c r="F157" s="11">
        <v>225696.00702491801</v>
      </c>
      <c r="G157" s="11">
        <v>226769.96034049807</v>
      </c>
      <c r="H157" s="11">
        <v>227942.44081636262</v>
      </c>
      <c r="I157" s="11">
        <v>228936.45079475397</v>
      </c>
      <c r="J157" s="11">
        <v>229916.77490606185</v>
      </c>
      <c r="K157" s="88" t="s">
        <v>120</v>
      </c>
      <c r="L157" s="89">
        <v>5159</v>
      </c>
      <c r="M157" s="10">
        <f t="shared" si="11"/>
        <v>4981</v>
      </c>
      <c r="N157" s="10">
        <f t="shared" si="12"/>
        <v>4969</v>
      </c>
      <c r="O157" s="10">
        <f t="shared" si="13"/>
        <v>4959</v>
      </c>
      <c r="P157" s="10">
        <f t="shared" si="14"/>
        <v>4946</v>
      </c>
      <c r="Q157" s="10">
        <f t="shared" si="15"/>
        <v>4933</v>
      </c>
    </row>
    <row r="158" spans="1:17" x14ac:dyDescent="0.2">
      <c r="A158" s="1" t="s">
        <v>118</v>
      </c>
      <c r="B158" s="1" t="s">
        <v>495</v>
      </c>
      <c r="C158" s="1" t="s">
        <v>494</v>
      </c>
      <c r="D158" s="98" t="s">
        <v>493</v>
      </c>
      <c r="E158" s="63">
        <v>210572</v>
      </c>
      <c r="F158" s="11">
        <v>204067.36778565057</v>
      </c>
      <c r="G158" s="11">
        <v>206252.24671894393</v>
      </c>
      <c r="H158" s="11">
        <v>208408.06520134295</v>
      </c>
      <c r="I158" s="11">
        <v>210291.31462327667</v>
      </c>
      <c r="J158" s="11">
        <v>212084.49811987751</v>
      </c>
      <c r="K158" s="88" t="s">
        <v>118</v>
      </c>
      <c r="L158" s="89">
        <v>4371</v>
      </c>
      <c r="M158" s="10">
        <f t="shared" si="11"/>
        <v>4503</v>
      </c>
      <c r="N158" s="10">
        <f t="shared" si="12"/>
        <v>4519</v>
      </c>
      <c r="O158" s="10">
        <f t="shared" si="13"/>
        <v>4534</v>
      </c>
      <c r="P158" s="10">
        <f t="shared" si="14"/>
        <v>4543</v>
      </c>
      <c r="Q158" s="10">
        <f t="shared" si="15"/>
        <v>4551</v>
      </c>
    </row>
    <row r="159" spans="1:17" x14ac:dyDescent="0.2">
      <c r="A159" s="1" t="s">
        <v>116</v>
      </c>
      <c r="B159" s="1" t="s">
        <v>492</v>
      </c>
      <c r="C159" s="1" t="s">
        <v>430</v>
      </c>
      <c r="D159" s="98" t="s">
        <v>422</v>
      </c>
      <c r="E159" s="63">
        <v>127761</v>
      </c>
      <c r="F159" s="11">
        <v>124069.79690189731</v>
      </c>
      <c r="G159" s="11">
        <v>125357.72022042479</v>
      </c>
      <c r="H159" s="11">
        <v>126637.08259331304</v>
      </c>
      <c r="I159" s="11">
        <v>127916.64704529839</v>
      </c>
      <c r="J159" s="11">
        <v>129188.2084412386</v>
      </c>
      <c r="K159" s="88" t="s">
        <v>116</v>
      </c>
      <c r="L159" s="89">
        <v>2734</v>
      </c>
      <c r="M159" s="10">
        <f t="shared" si="11"/>
        <v>2738</v>
      </c>
      <c r="N159" s="10">
        <f t="shared" si="12"/>
        <v>2747</v>
      </c>
      <c r="O159" s="10">
        <f t="shared" si="13"/>
        <v>2755</v>
      </c>
      <c r="P159" s="10">
        <f t="shared" si="14"/>
        <v>2763</v>
      </c>
      <c r="Q159" s="10">
        <f t="shared" si="15"/>
        <v>2772</v>
      </c>
    </row>
    <row r="160" spans="1:17" x14ac:dyDescent="0.2">
      <c r="A160" s="1" t="s">
        <v>114</v>
      </c>
      <c r="B160" s="1" t="s">
        <v>491</v>
      </c>
      <c r="C160" s="1" t="s">
        <v>430</v>
      </c>
      <c r="D160" s="98" t="s">
        <v>422</v>
      </c>
      <c r="E160" s="63">
        <v>310410</v>
      </c>
      <c r="F160" s="11">
        <v>289374.64314199693</v>
      </c>
      <c r="G160" s="11">
        <v>291411.64653659513</v>
      </c>
      <c r="H160" s="11">
        <v>293471.99704550696</v>
      </c>
      <c r="I160" s="11">
        <v>295357.91381139058</v>
      </c>
      <c r="J160" s="11">
        <v>297151.33660134202</v>
      </c>
      <c r="K160" s="88" t="s">
        <v>114</v>
      </c>
      <c r="L160" s="89">
        <v>6325</v>
      </c>
      <c r="M160" s="10">
        <f t="shared" si="11"/>
        <v>6386</v>
      </c>
      <c r="N160" s="10">
        <f t="shared" si="12"/>
        <v>6385</v>
      </c>
      <c r="O160" s="10">
        <f t="shared" si="13"/>
        <v>6384</v>
      </c>
      <c r="P160" s="10">
        <f t="shared" si="14"/>
        <v>6381</v>
      </c>
      <c r="Q160" s="10">
        <f t="shared" si="15"/>
        <v>6376</v>
      </c>
    </row>
    <row r="161" spans="1:17" x14ac:dyDescent="0.2">
      <c r="A161" s="1" t="s">
        <v>112</v>
      </c>
      <c r="B161" s="1" t="s">
        <v>490</v>
      </c>
      <c r="C161" s="1" t="s">
        <v>430</v>
      </c>
      <c r="D161" s="98" t="s">
        <v>422</v>
      </c>
      <c r="E161" s="63">
        <v>217391</v>
      </c>
      <c r="F161" s="11">
        <v>206255.03513842524</v>
      </c>
      <c r="G161" s="11">
        <v>207422.70926908686</v>
      </c>
      <c r="H161" s="11">
        <v>208642.08222525154</v>
      </c>
      <c r="I161" s="11">
        <v>209753.73021065185</v>
      </c>
      <c r="J161" s="11">
        <v>210866.55650690416</v>
      </c>
      <c r="K161" s="88" t="s">
        <v>112</v>
      </c>
      <c r="L161" s="89">
        <v>4614</v>
      </c>
      <c r="M161" s="10">
        <f t="shared" si="11"/>
        <v>4552</v>
      </c>
      <c r="N161" s="10">
        <f t="shared" si="12"/>
        <v>4545</v>
      </c>
      <c r="O161" s="10">
        <f t="shared" si="13"/>
        <v>4539</v>
      </c>
      <c r="P161" s="10">
        <f t="shared" si="14"/>
        <v>4531</v>
      </c>
      <c r="Q161" s="10">
        <f t="shared" si="15"/>
        <v>4525</v>
      </c>
    </row>
    <row r="162" spans="1:17" x14ac:dyDescent="0.2">
      <c r="A162" s="1" t="s">
        <v>110</v>
      </c>
      <c r="B162" s="1" t="s">
        <v>489</v>
      </c>
      <c r="C162" s="1" t="s">
        <v>430</v>
      </c>
      <c r="D162" s="98" t="s">
        <v>422</v>
      </c>
      <c r="E162" s="63">
        <v>192396</v>
      </c>
      <c r="F162" s="11">
        <v>185704.12980126936</v>
      </c>
      <c r="G162" s="11">
        <v>187049.29296182291</v>
      </c>
      <c r="H162" s="11">
        <v>188401.15364856657</v>
      </c>
      <c r="I162" s="11">
        <v>189800.30280232651</v>
      </c>
      <c r="J162" s="11">
        <v>191243.44407436493</v>
      </c>
      <c r="K162" s="88" t="s">
        <v>110</v>
      </c>
      <c r="L162" s="89">
        <v>4074</v>
      </c>
      <c r="M162" s="10">
        <f t="shared" si="11"/>
        <v>4098</v>
      </c>
      <c r="N162" s="10">
        <f t="shared" si="12"/>
        <v>4098</v>
      </c>
      <c r="O162" s="10">
        <f t="shared" si="13"/>
        <v>4098</v>
      </c>
      <c r="P162" s="10">
        <f t="shared" si="14"/>
        <v>4100</v>
      </c>
      <c r="Q162" s="10">
        <f t="shared" si="15"/>
        <v>4103</v>
      </c>
    </row>
    <row r="163" spans="1:17" x14ac:dyDescent="0.2">
      <c r="A163" s="1" t="s">
        <v>108</v>
      </c>
      <c r="B163" s="1" t="s">
        <v>488</v>
      </c>
      <c r="C163" s="1" t="s">
        <v>430</v>
      </c>
      <c r="D163" s="98" t="s">
        <v>422</v>
      </c>
      <c r="E163" s="63">
        <v>503922</v>
      </c>
      <c r="F163" s="11">
        <v>477920.06954774278</v>
      </c>
      <c r="G163" s="11">
        <v>481745.61012553266</v>
      </c>
      <c r="H163" s="11">
        <v>485633.57846390567</v>
      </c>
      <c r="I163" s="11">
        <v>489532.61680422386</v>
      </c>
      <c r="J163" s="11">
        <v>493503.81075103965</v>
      </c>
      <c r="K163" s="88" t="s">
        <v>108</v>
      </c>
      <c r="L163" s="89">
        <v>10719</v>
      </c>
      <c r="M163" s="10">
        <f t="shared" si="11"/>
        <v>10547</v>
      </c>
      <c r="N163" s="10">
        <f t="shared" si="12"/>
        <v>10555</v>
      </c>
      <c r="O163" s="10">
        <f t="shared" si="13"/>
        <v>10564</v>
      </c>
      <c r="P163" s="10">
        <f t="shared" si="14"/>
        <v>10576</v>
      </c>
      <c r="Q163" s="10">
        <f t="shared" si="15"/>
        <v>10589</v>
      </c>
    </row>
    <row r="164" spans="1:17" x14ac:dyDescent="0.2">
      <c r="A164" s="1" t="s">
        <v>106</v>
      </c>
      <c r="B164" s="1" t="s">
        <v>487</v>
      </c>
      <c r="C164" s="1" t="s">
        <v>430</v>
      </c>
      <c r="D164" s="98" t="s">
        <v>422</v>
      </c>
      <c r="E164" s="63">
        <v>129088</v>
      </c>
      <c r="F164" s="11">
        <v>126942.97915198196</v>
      </c>
      <c r="G164" s="11">
        <v>128274.03471602868</v>
      </c>
      <c r="H164" s="11">
        <v>129607.22965536134</v>
      </c>
      <c r="I164" s="11">
        <v>130898.99809206095</v>
      </c>
      <c r="J164" s="11">
        <v>132174.6655027518</v>
      </c>
      <c r="K164" s="88" t="s">
        <v>106</v>
      </c>
      <c r="L164" s="89">
        <v>2818</v>
      </c>
      <c r="M164" s="10">
        <f t="shared" si="11"/>
        <v>2801</v>
      </c>
      <c r="N164" s="10">
        <f t="shared" si="12"/>
        <v>2810</v>
      </c>
      <c r="O164" s="10">
        <f t="shared" si="13"/>
        <v>2819</v>
      </c>
      <c r="P164" s="10">
        <f t="shared" si="14"/>
        <v>2828</v>
      </c>
      <c r="Q164" s="10">
        <f t="shared" si="15"/>
        <v>2836</v>
      </c>
    </row>
    <row r="165" spans="1:17" x14ac:dyDescent="0.2">
      <c r="A165" s="1" t="s">
        <v>104</v>
      </c>
      <c r="B165" s="1" t="s">
        <v>486</v>
      </c>
      <c r="C165" s="1" t="s">
        <v>430</v>
      </c>
      <c r="D165" s="98" t="s">
        <v>422</v>
      </c>
      <c r="E165" s="63">
        <v>259013</v>
      </c>
      <c r="F165" s="11">
        <v>254877.04770834331</v>
      </c>
      <c r="G165" s="11">
        <v>257390.45583019016</v>
      </c>
      <c r="H165" s="11">
        <v>259907.88734132057</v>
      </c>
      <c r="I165" s="11">
        <v>262448.77158088953</v>
      </c>
      <c r="J165" s="11">
        <v>264996.71355177194</v>
      </c>
      <c r="K165" s="88" t="s">
        <v>104</v>
      </c>
      <c r="L165" s="89">
        <v>5584</v>
      </c>
      <c r="M165" s="10">
        <f t="shared" si="11"/>
        <v>5624</v>
      </c>
      <c r="N165" s="10">
        <f t="shared" si="12"/>
        <v>5639</v>
      </c>
      <c r="O165" s="10">
        <f t="shared" si="13"/>
        <v>5654</v>
      </c>
      <c r="P165" s="10">
        <f t="shared" si="14"/>
        <v>5670</v>
      </c>
      <c r="Q165" s="10">
        <f t="shared" si="15"/>
        <v>5686</v>
      </c>
    </row>
    <row r="166" spans="1:17" x14ac:dyDescent="0.2">
      <c r="A166" s="1" t="s">
        <v>102</v>
      </c>
      <c r="B166" s="1" t="s">
        <v>485</v>
      </c>
      <c r="C166" s="1" t="s">
        <v>430</v>
      </c>
      <c r="D166" s="98" t="s">
        <v>422</v>
      </c>
      <c r="E166" s="63">
        <v>179262</v>
      </c>
      <c r="F166" s="11">
        <v>173130.96119156585</v>
      </c>
      <c r="G166" s="11">
        <v>175002.07642168319</v>
      </c>
      <c r="H166" s="11">
        <v>176885.53803991358</v>
      </c>
      <c r="I166" s="11">
        <v>178801.45681072876</v>
      </c>
      <c r="J166" s="11">
        <v>180729.144947519</v>
      </c>
      <c r="K166" s="88" t="s">
        <v>102</v>
      </c>
      <c r="L166" s="89">
        <v>3831</v>
      </c>
      <c r="M166" s="10">
        <f t="shared" si="11"/>
        <v>3821</v>
      </c>
      <c r="N166" s="10">
        <f t="shared" si="12"/>
        <v>3834</v>
      </c>
      <c r="O166" s="10">
        <f t="shared" si="13"/>
        <v>3848</v>
      </c>
      <c r="P166" s="10">
        <f t="shared" si="14"/>
        <v>3863</v>
      </c>
      <c r="Q166" s="10">
        <f t="shared" si="15"/>
        <v>3878</v>
      </c>
    </row>
    <row r="167" spans="1:17" x14ac:dyDescent="0.2">
      <c r="A167" s="1" t="s">
        <v>100</v>
      </c>
      <c r="B167" s="1" t="s">
        <v>484</v>
      </c>
      <c r="C167" s="1" t="s">
        <v>430</v>
      </c>
      <c r="D167" s="98" t="s">
        <v>422</v>
      </c>
      <c r="E167" s="63">
        <v>220564</v>
      </c>
      <c r="F167" s="11">
        <v>222358.73773522445</v>
      </c>
      <c r="G167" s="11">
        <v>224153.75641038484</v>
      </c>
      <c r="H167" s="11">
        <v>225904.55245879584</v>
      </c>
      <c r="I167" s="11">
        <v>227571.60707756356</v>
      </c>
      <c r="J167" s="11">
        <v>229205.13860309351</v>
      </c>
      <c r="K167" s="88" t="s">
        <v>100</v>
      </c>
      <c r="L167" s="89">
        <v>4764</v>
      </c>
      <c r="M167" s="10">
        <f t="shared" si="11"/>
        <v>4907</v>
      </c>
      <c r="N167" s="10">
        <f t="shared" si="12"/>
        <v>4911</v>
      </c>
      <c r="O167" s="10">
        <f t="shared" si="13"/>
        <v>4914</v>
      </c>
      <c r="P167" s="10">
        <f t="shared" si="14"/>
        <v>4916</v>
      </c>
      <c r="Q167" s="10">
        <f t="shared" si="15"/>
        <v>4918</v>
      </c>
    </row>
    <row r="168" spans="1:17" x14ac:dyDescent="0.2">
      <c r="A168" s="1" t="s">
        <v>98</v>
      </c>
      <c r="B168" s="1" t="s">
        <v>483</v>
      </c>
      <c r="C168" s="1" t="s">
        <v>430</v>
      </c>
      <c r="D168" s="98" t="s">
        <v>422</v>
      </c>
      <c r="E168" s="63">
        <v>186117</v>
      </c>
      <c r="F168" s="11">
        <v>182143.46095599633</v>
      </c>
      <c r="G168" s="11">
        <v>183287.60130787847</v>
      </c>
      <c r="H168" s="11">
        <v>184509.12838143809</v>
      </c>
      <c r="I168" s="11">
        <v>185780.83342952828</v>
      </c>
      <c r="J168" s="11">
        <v>187106.29774797833</v>
      </c>
      <c r="K168" s="88" t="s">
        <v>98</v>
      </c>
      <c r="L168" s="89">
        <v>4035</v>
      </c>
      <c r="M168" s="10">
        <f t="shared" si="11"/>
        <v>4019</v>
      </c>
      <c r="N168" s="10">
        <f t="shared" si="12"/>
        <v>4016</v>
      </c>
      <c r="O168" s="10">
        <f t="shared" si="13"/>
        <v>4014</v>
      </c>
      <c r="P168" s="10">
        <f t="shared" si="14"/>
        <v>4014</v>
      </c>
      <c r="Q168" s="10">
        <f t="shared" si="15"/>
        <v>4015</v>
      </c>
    </row>
    <row r="169" spans="1:17" x14ac:dyDescent="0.2">
      <c r="A169" s="1" t="s">
        <v>96</v>
      </c>
      <c r="B169" s="1" t="s">
        <v>482</v>
      </c>
      <c r="C169" s="1" t="s">
        <v>430</v>
      </c>
      <c r="D169" s="98" t="s">
        <v>422</v>
      </c>
      <c r="E169" s="63">
        <v>294094</v>
      </c>
      <c r="F169" s="11">
        <v>293166.3726082698</v>
      </c>
      <c r="G169" s="11">
        <v>295854.94333551591</v>
      </c>
      <c r="H169" s="11">
        <v>298572.583020185</v>
      </c>
      <c r="I169" s="11">
        <v>301277.76917351439</v>
      </c>
      <c r="J169" s="11">
        <v>303981.34789047192</v>
      </c>
      <c r="K169" s="88" t="s">
        <v>96</v>
      </c>
      <c r="L169" s="89">
        <v>6394</v>
      </c>
      <c r="M169" s="10">
        <f t="shared" si="11"/>
        <v>6469</v>
      </c>
      <c r="N169" s="10">
        <f t="shared" si="12"/>
        <v>6482</v>
      </c>
      <c r="O169" s="10">
        <f t="shared" si="13"/>
        <v>6495</v>
      </c>
      <c r="P169" s="10">
        <f t="shared" si="14"/>
        <v>6509</v>
      </c>
      <c r="Q169" s="10">
        <f t="shared" si="15"/>
        <v>6522</v>
      </c>
    </row>
    <row r="170" spans="1:17" x14ac:dyDescent="0.2">
      <c r="A170" s="1" t="s">
        <v>94</v>
      </c>
      <c r="B170" s="1" t="s">
        <v>481</v>
      </c>
      <c r="C170" s="1" t="s">
        <v>430</v>
      </c>
      <c r="D170" s="98" t="s">
        <v>422</v>
      </c>
      <c r="E170" s="63">
        <v>234157</v>
      </c>
      <c r="F170" s="11">
        <v>226034.2086178546</v>
      </c>
      <c r="G170" s="11">
        <v>227519.76923707515</v>
      </c>
      <c r="H170" s="11">
        <v>229068.94824975403</v>
      </c>
      <c r="I170" s="11">
        <v>230601.70813704864</v>
      </c>
      <c r="J170" s="11">
        <v>232203.32209993369</v>
      </c>
      <c r="K170" s="88" t="s">
        <v>94</v>
      </c>
      <c r="L170" s="89">
        <v>4971</v>
      </c>
      <c r="M170" s="10">
        <f t="shared" si="11"/>
        <v>4988</v>
      </c>
      <c r="N170" s="10">
        <f t="shared" si="12"/>
        <v>4985</v>
      </c>
      <c r="O170" s="10">
        <f t="shared" si="13"/>
        <v>4983</v>
      </c>
      <c r="P170" s="10">
        <f t="shared" si="14"/>
        <v>4982</v>
      </c>
      <c r="Q170" s="10">
        <f t="shared" si="15"/>
        <v>4982</v>
      </c>
    </row>
    <row r="171" spans="1:17" x14ac:dyDescent="0.2">
      <c r="A171" s="1" t="s">
        <v>92</v>
      </c>
      <c r="B171" s="1" t="s">
        <v>480</v>
      </c>
      <c r="C171" s="1" t="s">
        <v>430</v>
      </c>
      <c r="D171" s="98" t="s">
        <v>422</v>
      </c>
      <c r="E171" s="63">
        <v>365248</v>
      </c>
      <c r="F171" s="11">
        <v>344650.37656803784</v>
      </c>
      <c r="G171" s="11">
        <v>347431.47646801831</v>
      </c>
      <c r="H171" s="11">
        <v>350233.61341750162</v>
      </c>
      <c r="I171" s="11">
        <v>353044.15022136219</v>
      </c>
      <c r="J171" s="11">
        <v>355812.81791778834</v>
      </c>
      <c r="K171" s="88" t="s">
        <v>92</v>
      </c>
      <c r="L171" s="89">
        <v>7680</v>
      </c>
      <c r="M171" s="10">
        <f t="shared" si="11"/>
        <v>7606</v>
      </c>
      <c r="N171" s="10">
        <f t="shared" si="12"/>
        <v>7612</v>
      </c>
      <c r="O171" s="10">
        <f t="shared" si="13"/>
        <v>7619</v>
      </c>
      <c r="P171" s="10">
        <f t="shared" si="14"/>
        <v>7627</v>
      </c>
      <c r="Q171" s="10">
        <f t="shared" si="15"/>
        <v>7635</v>
      </c>
    </row>
    <row r="172" spans="1:17" x14ac:dyDescent="0.2">
      <c r="A172" s="1" t="s">
        <v>90</v>
      </c>
      <c r="B172" s="1" t="s">
        <v>479</v>
      </c>
      <c r="C172" s="1" t="s">
        <v>430</v>
      </c>
      <c r="D172" s="98" t="s">
        <v>422</v>
      </c>
      <c r="E172" s="63">
        <v>200358</v>
      </c>
      <c r="F172" s="11">
        <v>200034.72039175115</v>
      </c>
      <c r="G172" s="11">
        <v>200959.45307622058</v>
      </c>
      <c r="H172" s="11">
        <v>201956.2772557961</v>
      </c>
      <c r="I172" s="11">
        <v>202962.62730011015</v>
      </c>
      <c r="J172" s="11">
        <v>204037.84928887649</v>
      </c>
      <c r="K172" s="88" t="s">
        <v>90</v>
      </c>
      <c r="L172" s="89">
        <v>4404</v>
      </c>
      <c r="M172" s="10">
        <f t="shared" si="11"/>
        <v>4414</v>
      </c>
      <c r="N172" s="10">
        <f t="shared" si="12"/>
        <v>4403</v>
      </c>
      <c r="O172" s="10">
        <f t="shared" si="13"/>
        <v>4393</v>
      </c>
      <c r="P172" s="10">
        <f t="shared" si="14"/>
        <v>4385</v>
      </c>
      <c r="Q172" s="10">
        <f t="shared" si="15"/>
        <v>4378</v>
      </c>
    </row>
    <row r="173" spans="1:17" x14ac:dyDescent="0.2">
      <c r="A173" s="1" t="s">
        <v>88</v>
      </c>
      <c r="B173" s="1" t="s">
        <v>478</v>
      </c>
      <c r="C173" s="1" t="s">
        <v>430</v>
      </c>
      <c r="D173" s="98" t="s">
        <v>422</v>
      </c>
      <c r="E173" s="63">
        <v>94760</v>
      </c>
      <c r="F173" s="11">
        <v>90028.667210090745</v>
      </c>
      <c r="G173" s="11">
        <v>90506.554987335752</v>
      </c>
      <c r="H173" s="11">
        <v>90966.006012792554</v>
      </c>
      <c r="I173" s="11">
        <v>91444.139703224093</v>
      </c>
      <c r="J173" s="11">
        <v>91939.663826160569</v>
      </c>
      <c r="K173" s="88" t="s">
        <v>88</v>
      </c>
      <c r="L173" s="89">
        <v>1980</v>
      </c>
      <c r="M173" s="10">
        <f t="shared" si="11"/>
        <v>1987</v>
      </c>
      <c r="N173" s="10">
        <f t="shared" si="12"/>
        <v>1983</v>
      </c>
      <c r="O173" s="10">
        <f t="shared" si="13"/>
        <v>1979</v>
      </c>
      <c r="P173" s="10">
        <f t="shared" si="14"/>
        <v>1975</v>
      </c>
      <c r="Q173" s="10">
        <f t="shared" si="15"/>
        <v>1973</v>
      </c>
    </row>
    <row r="174" spans="1:17" x14ac:dyDescent="0.2">
      <c r="A174" s="1" t="s">
        <v>86</v>
      </c>
      <c r="B174" s="1" t="s">
        <v>477</v>
      </c>
      <c r="C174" s="1" t="s">
        <v>430</v>
      </c>
      <c r="D174" s="98" t="s">
        <v>422</v>
      </c>
      <c r="E174" s="63">
        <v>109237</v>
      </c>
      <c r="F174" s="11">
        <v>108880.03865441978</v>
      </c>
      <c r="G174" s="11">
        <v>110114.14591754362</v>
      </c>
      <c r="H174" s="11">
        <v>111333.14623502393</v>
      </c>
      <c r="I174" s="11">
        <v>112578.98962708155</v>
      </c>
      <c r="J174" s="11">
        <v>113807.48549039724</v>
      </c>
      <c r="K174" s="88" t="s">
        <v>86</v>
      </c>
      <c r="L174" s="89">
        <v>2374</v>
      </c>
      <c r="M174" s="10">
        <f t="shared" si="11"/>
        <v>2403</v>
      </c>
      <c r="N174" s="10">
        <f t="shared" si="12"/>
        <v>2413</v>
      </c>
      <c r="O174" s="10">
        <f t="shared" si="13"/>
        <v>2422</v>
      </c>
      <c r="P174" s="10">
        <f t="shared" si="14"/>
        <v>2432</v>
      </c>
      <c r="Q174" s="10">
        <f t="shared" si="15"/>
        <v>2442</v>
      </c>
    </row>
    <row r="175" spans="1:17" x14ac:dyDescent="0.2">
      <c r="A175" s="1" t="s">
        <v>84</v>
      </c>
      <c r="B175" s="1" t="s">
        <v>476</v>
      </c>
      <c r="C175" s="1" t="s">
        <v>430</v>
      </c>
      <c r="D175" s="98" t="s">
        <v>422</v>
      </c>
      <c r="E175" s="63">
        <v>143694</v>
      </c>
      <c r="F175" s="11">
        <v>139839.95560166697</v>
      </c>
      <c r="G175" s="11">
        <v>141028.02053768653</v>
      </c>
      <c r="H175" s="11">
        <v>142252.61712403133</v>
      </c>
      <c r="I175" s="11">
        <v>143495.27323760386</v>
      </c>
      <c r="J175" s="11">
        <v>144766.26498625992</v>
      </c>
      <c r="K175" s="88" t="s">
        <v>84</v>
      </c>
      <c r="L175" s="89">
        <v>3058</v>
      </c>
      <c r="M175" s="10">
        <f t="shared" si="11"/>
        <v>3086</v>
      </c>
      <c r="N175" s="10">
        <f t="shared" si="12"/>
        <v>3090</v>
      </c>
      <c r="O175" s="10">
        <f t="shared" si="13"/>
        <v>3095</v>
      </c>
      <c r="P175" s="10">
        <f t="shared" si="14"/>
        <v>3100</v>
      </c>
      <c r="Q175" s="10">
        <f t="shared" si="15"/>
        <v>3106</v>
      </c>
    </row>
    <row r="176" spans="1:17" x14ac:dyDescent="0.2">
      <c r="A176" s="1" t="s">
        <v>82</v>
      </c>
      <c r="B176" s="1" t="s">
        <v>475</v>
      </c>
      <c r="C176" s="1" t="s">
        <v>426</v>
      </c>
      <c r="D176" s="98" t="s">
        <v>422</v>
      </c>
      <c r="E176" s="63">
        <v>140018</v>
      </c>
      <c r="F176" s="11">
        <v>135769.56129202465</v>
      </c>
      <c r="G176" s="11">
        <v>137051.39789184096</v>
      </c>
      <c r="H176" s="11">
        <v>138369.21129454963</v>
      </c>
      <c r="I176" s="11">
        <v>139665.11753860093</v>
      </c>
      <c r="J176" s="11">
        <v>140976.50611364483</v>
      </c>
      <c r="K176" s="88" t="s">
        <v>82</v>
      </c>
      <c r="L176" s="89">
        <v>3015</v>
      </c>
      <c r="M176" s="10">
        <f t="shared" si="11"/>
        <v>2996</v>
      </c>
      <c r="N176" s="10">
        <f t="shared" si="12"/>
        <v>3003</v>
      </c>
      <c r="O176" s="10">
        <f t="shared" si="13"/>
        <v>3010</v>
      </c>
      <c r="P176" s="10">
        <f t="shared" si="14"/>
        <v>3017</v>
      </c>
      <c r="Q176" s="10">
        <f t="shared" si="15"/>
        <v>3025</v>
      </c>
    </row>
    <row r="177" spans="1:17" x14ac:dyDescent="0.2">
      <c r="A177" s="1" t="s">
        <v>80</v>
      </c>
      <c r="B177" s="1" t="s">
        <v>474</v>
      </c>
      <c r="C177" s="1" t="s">
        <v>426</v>
      </c>
      <c r="D177" s="98" t="s">
        <v>422</v>
      </c>
      <c r="E177" s="63">
        <v>337703</v>
      </c>
      <c r="F177" s="11">
        <v>325351.62872292887</v>
      </c>
      <c r="G177" s="11">
        <v>327360.98874813004</v>
      </c>
      <c r="H177" s="11">
        <v>329414.64460169792</v>
      </c>
      <c r="I177" s="11">
        <v>331456.60982540733</v>
      </c>
      <c r="J177" s="11">
        <v>333557.64823685854</v>
      </c>
      <c r="K177" s="88" t="s">
        <v>80</v>
      </c>
      <c r="L177" s="89">
        <v>7059</v>
      </c>
      <c r="M177" s="10">
        <f t="shared" si="11"/>
        <v>7180</v>
      </c>
      <c r="N177" s="10">
        <f t="shared" si="12"/>
        <v>7172</v>
      </c>
      <c r="O177" s="10">
        <f t="shared" si="13"/>
        <v>7166</v>
      </c>
      <c r="P177" s="10">
        <f t="shared" si="14"/>
        <v>7161</v>
      </c>
      <c r="Q177" s="10">
        <f t="shared" si="15"/>
        <v>7157</v>
      </c>
    </row>
    <row r="178" spans="1:17" x14ac:dyDescent="0.2">
      <c r="A178" s="1" t="s">
        <v>78</v>
      </c>
      <c r="B178" s="1" t="s">
        <v>473</v>
      </c>
      <c r="C178" s="1" t="s">
        <v>428</v>
      </c>
      <c r="D178" s="98" t="s">
        <v>422</v>
      </c>
      <c r="E178" s="63">
        <v>221519</v>
      </c>
      <c r="F178" s="11">
        <v>214615.71313445235</v>
      </c>
      <c r="G178" s="11">
        <v>216749.5821154661</v>
      </c>
      <c r="H178" s="11">
        <v>218839.8996630359</v>
      </c>
      <c r="I178" s="11">
        <v>220895.10221235748</v>
      </c>
      <c r="J178" s="11">
        <v>222954.93541913113</v>
      </c>
      <c r="K178" s="88" t="s">
        <v>78</v>
      </c>
      <c r="L178" s="89">
        <v>4718</v>
      </c>
      <c r="M178" s="10">
        <f t="shared" si="11"/>
        <v>4736</v>
      </c>
      <c r="N178" s="10">
        <f t="shared" si="12"/>
        <v>4749</v>
      </c>
      <c r="O178" s="10">
        <f t="shared" si="13"/>
        <v>4761</v>
      </c>
      <c r="P178" s="10">
        <f t="shared" si="14"/>
        <v>4772</v>
      </c>
      <c r="Q178" s="10">
        <f t="shared" si="15"/>
        <v>4784</v>
      </c>
    </row>
    <row r="179" spans="1:17" x14ac:dyDescent="0.2">
      <c r="A179" s="1" t="s">
        <v>76</v>
      </c>
      <c r="B179" s="1" t="s">
        <v>472</v>
      </c>
      <c r="C179" s="1" t="s">
        <v>428</v>
      </c>
      <c r="D179" s="98" t="s">
        <v>422</v>
      </c>
      <c r="E179" s="63">
        <v>202953</v>
      </c>
      <c r="F179" s="11">
        <v>201964.25301513885</v>
      </c>
      <c r="G179" s="11">
        <v>203103.54584898896</v>
      </c>
      <c r="H179" s="11">
        <v>204254.90426336607</v>
      </c>
      <c r="I179" s="11">
        <v>205409.60846338162</v>
      </c>
      <c r="J179" s="11">
        <v>206577.70193519225</v>
      </c>
      <c r="K179" s="88" t="s">
        <v>76</v>
      </c>
      <c r="L179" s="89">
        <v>4454</v>
      </c>
      <c r="M179" s="10">
        <f t="shared" si="11"/>
        <v>4457</v>
      </c>
      <c r="N179" s="10">
        <f t="shared" si="12"/>
        <v>4450</v>
      </c>
      <c r="O179" s="10">
        <f t="shared" si="13"/>
        <v>4443</v>
      </c>
      <c r="P179" s="10">
        <f t="shared" si="14"/>
        <v>4438</v>
      </c>
      <c r="Q179" s="10">
        <f t="shared" si="15"/>
        <v>4432</v>
      </c>
    </row>
    <row r="180" spans="1:17" x14ac:dyDescent="0.2">
      <c r="A180" s="1" t="s">
        <v>74</v>
      </c>
      <c r="B180" s="1" t="s">
        <v>471</v>
      </c>
      <c r="C180" s="1" t="s">
        <v>428</v>
      </c>
      <c r="D180" s="98" t="s">
        <v>422</v>
      </c>
      <c r="E180" s="63">
        <v>142583</v>
      </c>
      <c r="F180" s="11">
        <v>140479.63942226907</v>
      </c>
      <c r="G180" s="11">
        <v>141051.77718610791</v>
      </c>
      <c r="H180" s="11">
        <v>141648.35495812166</v>
      </c>
      <c r="I180" s="11">
        <v>142276.40435300753</v>
      </c>
      <c r="J180" s="11">
        <v>142935.52334061734</v>
      </c>
      <c r="K180" s="88" t="s">
        <v>74</v>
      </c>
      <c r="L180" s="89">
        <v>3121</v>
      </c>
      <c r="M180" s="10">
        <f t="shared" si="11"/>
        <v>3100</v>
      </c>
      <c r="N180" s="10">
        <f t="shared" si="12"/>
        <v>3090</v>
      </c>
      <c r="O180" s="10">
        <f t="shared" si="13"/>
        <v>3081</v>
      </c>
      <c r="P180" s="10">
        <f t="shared" si="14"/>
        <v>3074</v>
      </c>
      <c r="Q180" s="10">
        <f t="shared" si="15"/>
        <v>3067</v>
      </c>
    </row>
    <row r="181" spans="1:17" x14ac:dyDescent="0.2">
      <c r="A181" s="1" t="s">
        <v>72</v>
      </c>
      <c r="B181" s="1" t="s">
        <v>470</v>
      </c>
      <c r="C181" s="1" t="s">
        <v>426</v>
      </c>
      <c r="D181" s="98" t="s">
        <v>422</v>
      </c>
      <c r="E181" s="63">
        <v>117329</v>
      </c>
      <c r="F181" s="11">
        <v>112404.19609744367</v>
      </c>
      <c r="G181" s="11">
        <v>113133.7938127582</v>
      </c>
      <c r="H181" s="11">
        <v>113837.69358674732</v>
      </c>
      <c r="I181" s="11">
        <v>114566.74178054655</v>
      </c>
      <c r="J181" s="11">
        <v>115317.0698904465</v>
      </c>
      <c r="K181" s="88" t="s">
        <v>72</v>
      </c>
      <c r="L181" s="89">
        <v>2511</v>
      </c>
      <c r="M181" s="10">
        <f t="shared" si="11"/>
        <v>2480</v>
      </c>
      <c r="N181" s="10">
        <f t="shared" si="12"/>
        <v>2479</v>
      </c>
      <c r="O181" s="10">
        <f t="shared" si="13"/>
        <v>2476</v>
      </c>
      <c r="P181" s="10">
        <f t="shared" si="14"/>
        <v>2475</v>
      </c>
      <c r="Q181" s="10">
        <f t="shared" si="15"/>
        <v>2474</v>
      </c>
    </row>
    <row r="182" spans="1:17" x14ac:dyDescent="0.2">
      <c r="A182" s="1" t="s">
        <v>70</v>
      </c>
      <c r="B182" s="1" t="s">
        <v>469</v>
      </c>
      <c r="C182" s="1" t="s">
        <v>426</v>
      </c>
      <c r="D182" s="98" t="s">
        <v>422</v>
      </c>
      <c r="E182" s="63">
        <v>109344</v>
      </c>
      <c r="F182" s="11">
        <v>100942.97010667546</v>
      </c>
      <c r="G182" s="11">
        <v>101598.36584508423</v>
      </c>
      <c r="H182" s="11">
        <v>102301.25776828881</v>
      </c>
      <c r="I182" s="11">
        <v>102933.32276017198</v>
      </c>
      <c r="J182" s="11">
        <v>103569.70521985435</v>
      </c>
      <c r="K182" s="88" t="s">
        <v>70</v>
      </c>
      <c r="L182" s="89">
        <v>2226</v>
      </c>
      <c r="M182" s="10">
        <f t="shared" si="11"/>
        <v>2228</v>
      </c>
      <c r="N182" s="10">
        <f t="shared" si="12"/>
        <v>2226</v>
      </c>
      <c r="O182" s="10">
        <f t="shared" si="13"/>
        <v>2225</v>
      </c>
      <c r="P182" s="10">
        <f t="shared" si="14"/>
        <v>2224</v>
      </c>
      <c r="Q182" s="10">
        <f t="shared" si="15"/>
        <v>2222</v>
      </c>
    </row>
    <row r="183" spans="1:17" x14ac:dyDescent="0.2">
      <c r="A183" s="1" t="s">
        <v>68</v>
      </c>
      <c r="B183" s="1" t="s">
        <v>468</v>
      </c>
      <c r="C183" s="1" t="s">
        <v>426</v>
      </c>
      <c r="D183" s="98" t="s">
        <v>422</v>
      </c>
      <c r="E183" s="63">
        <v>716193</v>
      </c>
      <c r="F183" s="11">
        <v>662690.02760027663</v>
      </c>
      <c r="G183" s="11">
        <v>666767.05728926777</v>
      </c>
      <c r="H183" s="11">
        <v>670933.70783983613</v>
      </c>
      <c r="I183" s="11">
        <v>674822.67776684207</v>
      </c>
      <c r="J183" s="11">
        <v>678679.78700449772</v>
      </c>
      <c r="K183" s="88" t="s">
        <v>68</v>
      </c>
      <c r="L183" s="89">
        <v>14510</v>
      </c>
      <c r="M183" s="10">
        <f t="shared" si="11"/>
        <v>14624</v>
      </c>
      <c r="N183" s="10">
        <f t="shared" si="12"/>
        <v>14609</v>
      </c>
      <c r="O183" s="10">
        <f t="shared" si="13"/>
        <v>14595</v>
      </c>
      <c r="P183" s="10">
        <f t="shared" si="14"/>
        <v>14579</v>
      </c>
      <c r="Q183" s="10">
        <f t="shared" si="15"/>
        <v>14562</v>
      </c>
    </row>
    <row r="184" spans="1:17" x14ac:dyDescent="0.2">
      <c r="A184" s="1" t="s">
        <v>66</v>
      </c>
      <c r="B184" s="1" t="s">
        <v>467</v>
      </c>
      <c r="C184" s="1" t="s">
        <v>428</v>
      </c>
      <c r="D184" s="98" t="s">
        <v>422</v>
      </c>
      <c r="E184" s="63">
        <v>221516</v>
      </c>
      <c r="F184" s="11">
        <v>212337.26099716494</v>
      </c>
      <c r="G184" s="11">
        <v>213758.80814639223</v>
      </c>
      <c r="H184" s="11">
        <v>215162.8478935716</v>
      </c>
      <c r="I184" s="11">
        <v>216444.66749380864</v>
      </c>
      <c r="J184" s="11">
        <v>217649.07004943158</v>
      </c>
      <c r="K184" s="88" t="s">
        <v>66</v>
      </c>
      <c r="L184" s="89">
        <v>4719</v>
      </c>
      <c r="M184" s="10">
        <f t="shared" si="11"/>
        <v>4686</v>
      </c>
      <c r="N184" s="10">
        <f t="shared" si="12"/>
        <v>4683</v>
      </c>
      <c r="O184" s="10">
        <f t="shared" si="13"/>
        <v>4681</v>
      </c>
      <c r="P184" s="10">
        <f t="shared" si="14"/>
        <v>4676</v>
      </c>
      <c r="Q184" s="10">
        <f t="shared" si="15"/>
        <v>4670</v>
      </c>
    </row>
    <row r="185" spans="1:17" x14ac:dyDescent="0.2">
      <c r="A185" s="1" t="s">
        <v>64</v>
      </c>
      <c r="B185" s="1" t="s">
        <v>466</v>
      </c>
      <c r="C185" s="1" t="s">
        <v>426</v>
      </c>
      <c r="D185" s="98" t="s">
        <v>422</v>
      </c>
      <c r="E185" s="63">
        <v>151802</v>
      </c>
      <c r="F185" s="11">
        <v>143374.31465231546</v>
      </c>
      <c r="G185" s="11">
        <v>145122.15427553692</v>
      </c>
      <c r="H185" s="11">
        <v>146866.13969000836</v>
      </c>
      <c r="I185" s="11">
        <v>148537.89296680351</v>
      </c>
      <c r="J185" s="11">
        <v>150178.09300741271</v>
      </c>
      <c r="K185" s="88" t="s">
        <v>64</v>
      </c>
      <c r="L185" s="89">
        <v>3156</v>
      </c>
      <c r="M185" s="10">
        <f t="shared" si="11"/>
        <v>3164</v>
      </c>
      <c r="N185" s="10">
        <f t="shared" si="12"/>
        <v>3180</v>
      </c>
      <c r="O185" s="10">
        <f t="shared" si="13"/>
        <v>3195</v>
      </c>
      <c r="P185" s="10">
        <f t="shared" si="14"/>
        <v>3209</v>
      </c>
      <c r="Q185" s="10">
        <f t="shared" si="15"/>
        <v>3222</v>
      </c>
    </row>
    <row r="186" spans="1:17" x14ac:dyDescent="0.2">
      <c r="A186" s="1" t="s">
        <v>62</v>
      </c>
      <c r="B186" s="1" t="s">
        <v>465</v>
      </c>
      <c r="C186" s="1" t="s">
        <v>428</v>
      </c>
      <c r="D186" s="98" t="s">
        <v>422</v>
      </c>
      <c r="E186" s="63">
        <v>212117</v>
      </c>
      <c r="F186" s="11">
        <v>205764.41683204926</v>
      </c>
      <c r="G186" s="11">
        <v>206778.2829294879</v>
      </c>
      <c r="H186" s="11">
        <v>207815.85821341872</v>
      </c>
      <c r="I186" s="11">
        <v>208903.28288323974</v>
      </c>
      <c r="J186" s="11">
        <v>209993.95299199343</v>
      </c>
      <c r="K186" s="88" t="s">
        <v>62</v>
      </c>
      <c r="L186" s="89">
        <v>4514</v>
      </c>
      <c r="M186" s="10">
        <f t="shared" si="11"/>
        <v>4541</v>
      </c>
      <c r="N186" s="10">
        <f t="shared" si="12"/>
        <v>4531</v>
      </c>
      <c r="O186" s="10">
        <f t="shared" si="13"/>
        <v>4521</v>
      </c>
      <c r="P186" s="10">
        <f t="shared" si="14"/>
        <v>4513</v>
      </c>
      <c r="Q186" s="10">
        <f t="shared" si="15"/>
        <v>4506</v>
      </c>
    </row>
    <row r="187" spans="1:17" x14ac:dyDescent="0.2">
      <c r="A187" s="1" t="s">
        <v>60</v>
      </c>
      <c r="B187" s="1" t="s">
        <v>464</v>
      </c>
      <c r="C187" s="1" t="s">
        <v>426</v>
      </c>
      <c r="D187" s="98" t="s">
        <v>422</v>
      </c>
      <c r="E187" s="63">
        <v>137978</v>
      </c>
      <c r="F187" s="11">
        <v>121718.09110511019</v>
      </c>
      <c r="G187" s="11">
        <v>122348.73211462109</v>
      </c>
      <c r="H187" s="11">
        <v>122982.81794151336</v>
      </c>
      <c r="I187" s="11">
        <v>123555.79704809621</v>
      </c>
      <c r="J187" s="11">
        <v>124090.17968456945</v>
      </c>
      <c r="K187" s="88" t="s">
        <v>60</v>
      </c>
      <c r="L187" s="89">
        <v>2660</v>
      </c>
      <c r="M187" s="10">
        <f t="shared" si="11"/>
        <v>2686</v>
      </c>
      <c r="N187" s="10">
        <f t="shared" si="12"/>
        <v>2681</v>
      </c>
      <c r="O187" s="10">
        <f t="shared" si="13"/>
        <v>2675</v>
      </c>
      <c r="P187" s="10">
        <f t="shared" si="14"/>
        <v>2669</v>
      </c>
      <c r="Q187" s="10">
        <f t="shared" si="15"/>
        <v>2663</v>
      </c>
    </row>
    <row r="188" spans="1:17" x14ac:dyDescent="0.2">
      <c r="A188" s="1" t="s">
        <v>58</v>
      </c>
      <c r="B188" s="1" t="s">
        <v>463</v>
      </c>
      <c r="C188" s="1" t="s">
        <v>428</v>
      </c>
      <c r="D188" s="98" t="s">
        <v>422</v>
      </c>
      <c r="E188" s="63">
        <v>274462</v>
      </c>
      <c r="F188" s="11">
        <v>260634.76748353645</v>
      </c>
      <c r="G188" s="11">
        <v>262243.15210678155</v>
      </c>
      <c r="H188" s="11">
        <v>263814.62425238901</v>
      </c>
      <c r="I188" s="11">
        <v>265164.28811440937</v>
      </c>
      <c r="J188" s="11">
        <v>266415.86205158039</v>
      </c>
      <c r="K188" s="88" t="s">
        <v>58</v>
      </c>
      <c r="L188" s="89">
        <v>5726</v>
      </c>
      <c r="M188" s="10">
        <f t="shared" si="11"/>
        <v>5752</v>
      </c>
      <c r="N188" s="10">
        <f t="shared" si="12"/>
        <v>5746</v>
      </c>
      <c r="O188" s="10">
        <f t="shared" si="13"/>
        <v>5739</v>
      </c>
      <c r="P188" s="10">
        <f t="shared" si="14"/>
        <v>5728</v>
      </c>
      <c r="Q188" s="10">
        <f t="shared" si="15"/>
        <v>5716</v>
      </c>
    </row>
    <row r="189" spans="1:17" x14ac:dyDescent="0.2">
      <c r="A189" s="1" t="s">
        <v>56</v>
      </c>
      <c r="B189" s="1" t="s">
        <v>462</v>
      </c>
      <c r="C189" s="1" t="s">
        <v>426</v>
      </c>
      <c r="D189" s="98" t="s">
        <v>422</v>
      </c>
      <c r="E189" s="63">
        <v>207438</v>
      </c>
      <c r="F189" s="11">
        <v>201118.44969528203</v>
      </c>
      <c r="G189" s="11">
        <v>203233.65676220131</v>
      </c>
      <c r="H189" s="11">
        <v>205329.35249825029</v>
      </c>
      <c r="I189" s="11">
        <v>207370.44318552237</v>
      </c>
      <c r="J189" s="11">
        <v>209436.37353184365</v>
      </c>
      <c r="K189" s="88" t="s">
        <v>56</v>
      </c>
      <c r="L189" s="89">
        <v>4425</v>
      </c>
      <c r="M189" s="10">
        <f t="shared" si="11"/>
        <v>4438</v>
      </c>
      <c r="N189" s="10">
        <f t="shared" si="12"/>
        <v>4453</v>
      </c>
      <c r="O189" s="10">
        <f t="shared" si="13"/>
        <v>4467</v>
      </c>
      <c r="P189" s="10">
        <f t="shared" si="14"/>
        <v>4480</v>
      </c>
      <c r="Q189" s="10">
        <f t="shared" si="15"/>
        <v>4494</v>
      </c>
    </row>
    <row r="190" spans="1:17" x14ac:dyDescent="0.2">
      <c r="A190" s="1" t="s">
        <v>54</v>
      </c>
      <c r="B190" s="1" t="s">
        <v>461</v>
      </c>
      <c r="C190" s="1" t="s">
        <v>428</v>
      </c>
      <c r="D190" s="98" t="s">
        <v>422</v>
      </c>
      <c r="E190" s="63">
        <v>551904</v>
      </c>
      <c r="F190" s="11">
        <v>539799.89821227489</v>
      </c>
      <c r="G190" s="11">
        <v>543458.08296925342</v>
      </c>
      <c r="H190" s="11">
        <v>547140.59964398481</v>
      </c>
      <c r="I190" s="11">
        <v>550839.96527545527</v>
      </c>
      <c r="J190" s="11">
        <v>554562.57945695391</v>
      </c>
      <c r="K190" s="88" t="s">
        <v>54</v>
      </c>
      <c r="L190" s="89">
        <v>11879</v>
      </c>
      <c r="M190" s="10">
        <f t="shared" si="11"/>
        <v>11912</v>
      </c>
      <c r="N190" s="10">
        <f t="shared" si="12"/>
        <v>11907</v>
      </c>
      <c r="O190" s="10">
        <f t="shared" si="13"/>
        <v>11902</v>
      </c>
      <c r="P190" s="10">
        <f t="shared" si="14"/>
        <v>11900</v>
      </c>
      <c r="Q190" s="10">
        <f t="shared" si="15"/>
        <v>11899</v>
      </c>
    </row>
    <row r="191" spans="1:17" x14ac:dyDescent="0.2">
      <c r="A191" s="1" t="s">
        <v>52</v>
      </c>
      <c r="B191" s="1" t="s">
        <v>460</v>
      </c>
      <c r="C191" s="1" t="s">
        <v>426</v>
      </c>
      <c r="D191" s="98" t="s">
        <v>422</v>
      </c>
      <c r="E191" s="63">
        <v>152038</v>
      </c>
      <c r="F191" s="11">
        <v>144477.92048867847</v>
      </c>
      <c r="G191" s="11">
        <v>145659.29667213079</v>
      </c>
      <c r="H191" s="11">
        <v>146913.12124388781</v>
      </c>
      <c r="I191" s="11">
        <v>148130.52359464805</v>
      </c>
      <c r="J191" s="11">
        <v>149305.603395807</v>
      </c>
      <c r="K191" s="88" t="s">
        <v>52</v>
      </c>
      <c r="L191" s="89">
        <v>3275</v>
      </c>
      <c r="M191" s="10">
        <f t="shared" si="11"/>
        <v>3188</v>
      </c>
      <c r="N191" s="10">
        <f t="shared" si="12"/>
        <v>3191</v>
      </c>
      <c r="O191" s="10">
        <f t="shared" si="13"/>
        <v>3196</v>
      </c>
      <c r="P191" s="10">
        <f t="shared" si="14"/>
        <v>3200</v>
      </c>
      <c r="Q191" s="10">
        <f t="shared" si="15"/>
        <v>3204</v>
      </c>
    </row>
    <row r="192" spans="1:17" x14ac:dyDescent="0.2">
      <c r="A192" s="1" t="s">
        <v>50</v>
      </c>
      <c r="B192" s="1" t="s">
        <v>459</v>
      </c>
      <c r="C192" s="1" t="s">
        <v>426</v>
      </c>
      <c r="D192" s="98" t="s">
        <v>422</v>
      </c>
      <c r="E192" s="63">
        <v>159629</v>
      </c>
      <c r="F192" s="11">
        <v>151938.04689335404</v>
      </c>
      <c r="G192" s="11">
        <v>153368.68803992658</v>
      </c>
      <c r="H192" s="11">
        <v>154743.17670887528</v>
      </c>
      <c r="I192" s="11">
        <v>156076.79757450707</v>
      </c>
      <c r="J192" s="11">
        <v>157392.61572808909</v>
      </c>
      <c r="K192" s="88" t="s">
        <v>50</v>
      </c>
      <c r="L192" s="89">
        <v>3445</v>
      </c>
      <c r="M192" s="10">
        <f t="shared" si="11"/>
        <v>3353</v>
      </c>
      <c r="N192" s="10">
        <f t="shared" si="12"/>
        <v>3360</v>
      </c>
      <c r="O192" s="10">
        <f t="shared" si="13"/>
        <v>3366</v>
      </c>
      <c r="P192" s="10">
        <f t="shared" si="14"/>
        <v>3372</v>
      </c>
      <c r="Q192" s="10">
        <f t="shared" si="15"/>
        <v>3377</v>
      </c>
    </row>
    <row r="193" spans="1:17" x14ac:dyDescent="0.2">
      <c r="A193" s="1" t="s">
        <v>48</v>
      </c>
      <c r="B193" s="1" t="s">
        <v>458</v>
      </c>
      <c r="C193" s="1" t="s">
        <v>426</v>
      </c>
      <c r="D193" s="98" t="s">
        <v>422</v>
      </c>
      <c r="E193" s="63">
        <v>203420</v>
      </c>
      <c r="F193" s="11">
        <v>190080.41013686403</v>
      </c>
      <c r="G193" s="11">
        <v>190952.44428122338</v>
      </c>
      <c r="H193" s="11">
        <v>191827.59479143031</v>
      </c>
      <c r="I193" s="11">
        <v>192619.13435441171</v>
      </c>
      <c r="J193" s="11">
        <v>193367.4750898371</v>
      </c>
      <c r="K193" s="88" t="s">
        <v>48</v>
      </c>
      <c r="L193" s="89">
        <v>4178</v>
      </c>
      <c r="M193" s="10">
        <f t="shared" si="11"/>
        <v>4195</v>
      </c>
      <c r="N193" s="10">
        <f t="shared" si="12"/>
        <v>4184</v>
      </c>
      <c r="O193" s="10">
        <f t="shared" si="13"/>
        <v>4173</v>
      </c>
      <c r="P193" s="10">
        <f t="shared" si="14"/>
        <v>4161</v>
      </c>
      <c r="Q193" s="10">
        <f t="shared" si="15"/>
        <v>4149</v>
      </c>
    </row>
    <row r="194" spans="1:17" x14ac:dyDescent="0.2">
      <c r="A194" s="1" t="s">
        <v>46</v>
      </c>
      <c r="B194" s="1" t="s">
        <v>457</v>
      </c>
      <c r="C194" s="1" t="s">
        <v>423</v>
      </c>
      <c r="D194" s="98" t="s">
        <v>422</v>
      </c>
      <c r="E194" s="63">
        <v>488623</v>
      </c>
      <c r="F194" s="11">
        <v>465613.96623041556</v>
      </c>
      <c r="G194" s="11">
        <v>470131.36216021923</v>
      </c>
      <c r="H194" s="11">
        <v>474527.95402051177</v>
      </c>
      <c r="I194" s="11">
        <v>478675.26447164838</v>
      </c>
      <c r="J194" s="11">
        <v>482647.7720651491</v>
      </c>
      <c r="K194" s="88" t="s">
        <v>46</v>
      </c>
      <c r="L194" s="89">
        <v>10229</v>
      </c>
      <c r="M194" s="10">
        <f t="shared" si="11"/>
        <v>10275</v>
      </c>
      <c r="N194" s="10">
        <f t="shared" si="12"/>
        <v>10301</v>
      </c>
      <c r="O194" s="10">
        <f t="shared" si="13"/>
        <v>10323</v>
      </c>
      <c r="P194" s="10">
        <f t="shared" si="14"/>
        <v>10341</v>
      </c>
      <c r="Q194" s="10">
        <f t="shared" si="15"/>
        <v>10356</v>
      </c>
    </row>
    <row r="195" spans="1:17" x14ac:dyDescent="0.2">
      <c r="A195" s="1" t="s">
        <v>44</v>
      </c>
      <c r="B195" s="1" t="s">
        <v>456</v>
      </c>
      <c r="C195" s="1" t="s">
        <v>428</v>
      </c>
      <c r="D195" s="98" t="s">
        <v>422</v>
      </c>
      <c r="E195" s="63">
        <v>786839</v>
      </c>
      <c r="F195" s="11">
        <v>761987.74617555179</v>
      </c>
      <c r="G195" s="11">
        <v>766435.5056247944</v>
      </c>
      <c r="H195" s="11">
        <v>771014.88040614186</v>
      </c>
      <c r="I195" s="11">
        <v>775578.01386251731</v>
      </c>
      <c r="J195" s="11">
        <v>780209.15764978027</v>
      </c>
      <c r="K195" s="88" t="s">
        <v>44</v>
      </c>
      <c r="L195" s="89">
        <v>16805</v>
      </c>
      <c r="M195" s="10">
        <f t="shared" si="11"/>
        <v>16815</v>
      </c>
      <c r="N195" s="10">
        <f t="shared" si="12"/>
        <v>16793</v>
      </c>
      <c r="O195" s="10">
        <f t="shared" si="13"/>
        <v>16772</v>
      </c>
      <c r="P195" s="10">
        <f t="shared" si="14"/>
        <v>16755</v>
      </c>
      <c r="Q195" s="10">
        <f t="shared" si="15"/>
        <v>16741</v>
      </c>
    </row>
    <row r="196" spans="1:17" x14ac:dyDescent="0.2">
      <c r="A196" s="1" t="s">
        <v>42</v>
      </c>
      <c r="B196" s="1" t="s">
        <v>455</v>
      </c>
      <c r="C196" s="1" t="s">
        <v>426</v>
      </c>
      <c r="D196" s="98" t="s">
        <v>422</v>
      </c>
      <c r="E196" s="63">
        <v>635360</v>
      </c>
      <c r="F196" s="11">
        <v>614620.93665471708</v>
      </c>
      <c r="G196" s="11">
        <v>618821.44170767826</v>
      </c>
      <c r="H196" s="11">
        <v>623043.83128041856</v>
      </c>
      <c r="I196" s="11">
        <v>627225.69340423448</v>
      </c>
      <c r="J196" s="11">
        <v>631412.0613199299</v>
      </c>
      <c r="K196" s="88" t="s">
        <v>42</v>
      </c>
      <c r="L196" s="89">
        <v>13535</v>
      </c>
      <c r="M196" s="10">
        <f t="shared" si="11"/>
        <v>13563</v>
      </c>
      <c r="N196" s="10">
        <f t="shared" si="12"/>
        <v>13558</v>
      </c>
      <c r="O196" s="10">
        <f t="shared" si="13"/>
        <v>13553</v>
      </c>
      <c r="P196" s="10">
        <f t="shared" si="14"/>
        <v>13550</v>
      </c>
      <c r="Q196" s="10">
        <f t="shared" si="15"/>
        <v>13548</v>
      </c>
    </row>
    <row r="197" spans="1:17" x14ac:dyDescent="0.2">
      <c r="A197" s="1" t="s">
        <v>40</v>
      </c>
      <c r="B197" s="1" t="s">
        <v>454</v>
      </c>
      <c r="C197" s="1" t="s">
        <v>423</v>
      </c>
      <c r="D197" s="98" t="s">
        <v>422</v>
      </c>
      <c r="E197" s="63">
        <v>560593</v>
      </c>
      <c r="F197" s="11">
        <v>552924.45294068172</v>
      </c>
      <c r="G197" s="11">
        <v>557432.61381106521</v>
      </c>
      <c r="H197" s="11">
        <v>561940.50727140193</v>
      </c>
      <c r="I197" s="11">
        <v>566427.80371457676</v>
      </c>
      <c r="J197" s="11">
        <v>570937.15557009773</v>
      </c>
      <c r="K197" s="88" t="s">
        <v>40</v>
      </c>
      <c r="L197" s="89">
        <v>12183</v>
      </c>
      <c r="M197" s="10">
        <f t="shared" si="11"/>
        <v>12202</v>
      </c>
      <c r="N197" s="10">
        <f t="shared" si="12"/>
        <v>12213</v>
      </c>
      <c r="O197" s="10">
        <f t="shared" si="13"/>
        <v>12224</v>
      </c>
      <c r="P197" s="10">
        <f t="shared" si="14"/>
        <v>12237</v>
      </c>
      <c r="Q197" s="10">
        <f t="shared" si="15"/>
        <v>12250</v>
      </c>
    </row>
    <row r="198" spans="1:17" x14ac:dyDescent="0.2">
      <c r="A198" s="1" t="s">
        <v>38</v>
      </c>
      <c r="B198" s="1" t="s">
        <v>453</v>
      </c>
      <c r="C198" s="1" t="s">
        <v>423</v>
      </c>
      <c r="D198" s="98" t="s">
        <v>422</v>
      </c>
      <c r="E198" s="63">
        <v>215640</v>
      </c>
      <c r="F198" s="11">
        <v>209636.1433255079</v>
      </c>
      <c r="G198" s="11">
        <v>211759.20252012264</v>
      </c>
      <c r="H198" s="11">
        <v>213895.6371966321</v>
      </c>
      <c r="I198" s="11">
        <v>216032.67878519362</v>
      </c>
      <c r="J198" s="11">
        <v>218194.60532396747</v>
      </c>
      <c r="K198" s="88" t="s">
        <v>38</v>
      </c>
      <c r="L198" s="89">
        <v>4689</v>
      </c>
      <c r="M198" s="10">
        <f t="shared" si="11"/>
        <v>4626</v>
      </c>
      <c r="N198" s="10">
        <f t="shared" si="12"/>
        <v>4640</v>
      </c>
      <c r="O198" s="10">
        <f t="shared" si="13"/>
        <v>4653</v>
      </c>
      <c r="P198" s="10">
        <f t="shared" si="14"/>
        <v>4667</v>
      </c>
      <c r="Q198" s="10">
        <f t="shared" si="15"/>
        <v>4682</v>
      </c>
    </row>
    <row r="199" spans="1:17" x14ac:dyDescent="0.2">
      <c r="A199" s="1" t="s">
        <v>36</v>
      </c>
      <c r="B199" s="1" t="s">
        <v>452</v>
      </c>
      <c r="C199" s="1" t="s">
        <v>423</v>
      </c>
      <c r="D199" s="98" t="s">
        <v>422</v>
      </c>
      <c r="E199" s="63">
        <v>561493</v>
      </c>
      <c r="F199" s="11">
        <v>537465.74736526923</v>
      </c>
      <c r="G199" s="11">
        <v>540829.01702357049</v>
      </c>
      <c r="H199" s="11">
        <v>544291.32527046162</v>
      </c>
      <c r="I199" s="11">
        <v>547803.59099390509</v>
      </c>
      <c r="J199" s="11">
        <v>551432.7972114766</v>
      </c>
      <c r="K199" s="88" t="s">
        <v>36</v>
      </c>
      <c r="L199" s="89">
        <v>11831</v>
      </c>
      <c r="M199" s="10">
        <f t="shared" si="11"/>
        <v>11861</v>
      </c>
      <c r="N199" s="10">
        <f t="shared" si="12"/>
        <v>11850</v>
      </c>
      <c r="O199" s="10">
        <f t="shared" si="13"/>
        <v>11840</v>
      </c>
      <c r="P199" s="10">
        <f t="shared" si="14"/>
        <v>11835</v>
      </c>
      <c r="Q199" s="10">
        <f t="shared" si="15"/>
        <v>11832</v>
      </c>
    </row>
    <row r="200" spans="1:17" x14ac:dyDescent="0.2">
      <c r="A200" s="1" t="s">
        <v>34</v>
      </c>
      <c r="B200" s="1" t="s">
        <v>451</v>
      </c>
      <c r="C200" s="1" t="s">
        <v>423</v>
      </c>
      <c r="D200" s="98" t="s">
        <v>422</v>
      </c>
      <c r="E200" s="63">
        <v>263959</v>
      </c>
      <c r="F200" s="11">
        <v>257987.52867009491</v>
      </c>
      <c r="G200" s="11">
        <v>260119.70160496133</v>
      </c>
      <c r="H200" s="11">
        <v>262262.00902096555</v>
      </c>
      <c r="I200" s="11">
        <v>264372.4540384945</v>
      </c>
      <c r="J200" s="11">
        <v>266457.18197828997</v>
      </c>
      <c r="K200" s="88" t="s">
        <v>34</v>
      </c>
      <c r="L200" s="89">
        <v>5690</v>
      </c>
      <c r="M200" s="10">
        <f t="shared" si="11"/>
        <v>5693</v>
      </c>
      <c r="N200" s="10">
        <f t="shared" si="12"/>
        <v>5699</v>
      </c>
      <c r="O200" s="10">
        <f t="shared" si="13"/>
        <v>5705</v>
      </c>
      <c r="P200" s="10">
        <f t="shared" si="14"/>
        <v>5711</v>
      </c>
      <c r="Q200" s="10">
        <f t="shared" si="15"/>
        <v>5717</v>
      </c>
    </row>
    <row r="201" spans="1:17" x14ac:dyDescent="0.2">
      <c r="A201" s="1" t="s">
        <v>32</v>
      </c>
      <c r="B201" s="1" t="s">
        <v>450</v>
      </c>
      <c r="C201" s="1" t="s">
        <v>426</v>
      </c>
      <c r="D201" s="98" t="s">
        <v>422</v>
      </c>
      <c r="E201" s="63">
        <v>231121</v>
      </c>
      <c r="F201" s="11">
        <v>226117.90406714255</v>
      </c>
      <c r="G201" s="11">
        <v>228711.87416340277</v>
      </c>
      <c r="H201" s="11">
        <v>231280.90998588296</v>
      </c>
      <c r="I201" s="11">
        <v>233814.32333218731</v>
      </c>
      <c r="J201" s="11">
        <v>236312.00413182972</v>
      </c>
      <c r="K201" s="88" t="s">
        <v>32</v>
      </c>
      <c r="L201" s="89">
        <v>4970</v>
      </c>
      <c r="M201" s="10">
        <f t="shared" si="11"/>
        <v>4990</v>
      </c>
      <c r="N201" s="10">
        <f t="shared" si="12"/>
        <v>5011</v>
      </c>
      <c r="O201" s="10">
        <f t="shared" si="13"/>
        <v>5031</v>
      </c>
      <c r="P201" s="10">
        <f t="shared" si="14"/>
        <v>5051</v>
      </c>
      <c r="Q201" s="10">
        <f t="shared" si="15"/>
        <v>5070</v>
      </c>
    </row>
    <row r="202" spans="1:17" x14ac:dyDescent="0.2">
      <c r="A202" s="1" t="s">
        <v>30</v>
      </c>
      <c r="B202" s="1" t="s">
        <v>449</v>
      </c>
      <c r="C202" s="1" t="s">
        <v>444</v>
      </c>
      <c r="D202" s="98" t="s">
        <v>441</v>
      </c>
      <c r="E202" s="63">
        <v>334489</v>
      </c>
      <c r="F202" s="11">
        <v>321692.00626172347</v>
      </c>
      <c r="G202" s="11">
        <v>322302.50646043953</v>
      </c>
      <c r="H202" s="11">
        <v>322939.14269367472</v>
      </c>
      <c r="I202" s="11">
        <v>323589.23952433025</v>
      </c>
      <c r="J202" s="11">
        <v>324286.75638755294</v>
      </c>
      <c r="K202" s="88" t="s">
        <v>30</v>
      </c>
      <c r="L202" s="89">
        <v>7085</v>
      </c>
      <c r="M202" s="10">
        <f t="shared" ref="M202:M217" si="16">ROUND(((M$4*F202)-M$6)/1000,0)</f>
        <v>7099</v>
      </c>
      <c r="N202" s="10">
        <f t="shared" ref="N202:N217" si="17">ROUND(((N$4*G202)-N$6)/1000,0)</f>
        <v>7062</v>
      </c>
      <c r="O202" s="10">
        <f t="shared" ref="O202:O217" si="18">ROUND(((O$4*H202)-O$6)/1000,0)</f>
        <v>7025</v>
      </c>
      <c r="P202" s="10">
        <f t="shared" ref="P202:P217" si="19">ROUND(((P$4*I202)-P$6)/1000,0)</f>
        <v>6991</v>
      </c>
      <c r="Q202" s="10">
        <f t="shared" ref="Q202:Q217" si="20">ROUND(((Q$4*J202)-Q$6)/1000,0)</f>
        <v>6958</v>
      </c>
    </row>
    <row r="203" spans="1:17" x14ac:dyDescent="0.2">
      <c r="A203" s="1" t="s">
        <v>28</v>
      </c>
      <c r="B203" s="1" t="s">
        <v>448</v>
      </c>
      <c r="C203" s="1" t="s">
        <v>447</v>
      </c>
      <c r="D203" s="98" t="s">
        <v>434</v>
      </c>
      <c r="E203" s="63">
        <v>717255</v>
      </c>
      <c r="F203" s="11">
        <v>667221.71016591752</v>
      </c>
      <c r="G203" s="11">
        <v>672057.39599704545</v>
      </c>
      <c r="H203" s="11">
        <v>676894.16685113637</v>
      </c>
      <c r="I203" s="11">
        <v>681515.02425010549</v>
      </c>
      <c r="J203" s="11">
        <v>686020.85768639646</v>
      </c>
      <c r="K203" s="88" t="s">
        <v>28</v>
      </c>
      <c r="L203" s="89">
        <v>15431</v>
      </c>
      <c r="M203" s="10">
        <f t="shared" si="16"/>
        <v>14724</v>
      </c>
      <c r="N203" s="10">
        <f t="shared" si="17"/>
        <v>14725</v>
      </c>
      <c r="O203" s="10">
        <f t="shared" si="18"/>
        <v>14725</v>
      </c>
      <c r="P203" s="10">
        <f t="shared" si="19"/>
        <v>14723</v>
      </c>
      <c r="Q203" s="10">
        <f t="shared" si="20"/>
        <v>14720</v>
      </c>
    </row>
    <row r="204" spans="1:17" x14ac:dyDescent="0.2">
      <c r="A204" s="1" t="s">
        <v>27</v>
      </c>
      <c r="B204" s="1" t="s">
        <v>446</v>
      </c>
      <c r="C204" s="1" t="s">
        <v>442</v>
      </c>
      <c r="D204" s="98" t="s">
        <v>441</v>
      </c>
      <c r="E204" s="63">
        <v>509214</v>
      </c>
      <c r="F204" s="11">
        <v>481867.5776591734</v>
      </c>
      <c r="G204" s="11">
        <v>483303.09581601911</v>
      </c>
      <c r="H204" s="11">
        <v>484768.96245768282</v>
      </c>
      <c r="I204" s="11">
        <v>486008.90242591989</v>
      </c>
      <c r="J204" s="11">
        <v>487141.55432723934</v>
      </c>
      <c r="K204" s="88" t="s">
        <v>27</v>
      </c>
      <c r="L204" s="89">
        <v>10716</v>
      </c>
      <c r="M204" s="10">
        <f t="shared" si="16"/>
        <v>10634</v>
      </c>
      <c r="N204" s="10">
        <f t="shared" si="17"/>
        <v>10589</v>
      </c>
      <c r="O204" s="10">
        <f t="shared" si="18"/>
        <v>10545</v>
      </c>
      <c r="P204" s="10">
        <f t="shared" si="19"/>
        <v>10500</v>
      </c>
      <c r="Q204" s="10">
        <f t="shared" si="20"/>
        <v>10452</v>
      </c>
    </row>
    <row r="205" spans="1:17" x14ac:dyDescent="0.2">
      <c r="A205" s="1" t="s">
        <v>25</v>
      </c>
      <c r="B205" s="1" t="s">
        <v>445</v>
      </c>
      <c r="C205" s="1" t="s">
        <v>444</v>
      </c>
      <c r="D205" s="98" t="s">
        <v>441</v>
      </c>
      <c r="E205" s="63">
        <v>506479</v>
      </c>
      <c r="F205" s="11">
        <v>481124.59279266791</v>
      </c>
      <c r="G205" s="11">
        <v>482040.96767476841</v>
      </c>
      <c r="H205" s="11">
        <v>482973.68751612282</v>
      </c>
      <c r="I205" s="11">
        <v>483788.03937013284</v>
      </c>
      <c r="J205" s="11">
        <v>484583.94101334776</v>
      </c>
      <c r="K205" s="88" t="s">
        <v>25</v>
      </c>
      <c r="L205" s="89">
        <v>10429</v>
      </c>
      <c r="M205" s="10">
        <f t="shared" si="16"/>
        <v>10617</v>
      </c>
      <c r="N205" s="10">
        <f t="shared" si="17"/>
        <v>10562</v>
      </c>
      <c r="O205" s="10">
        <f t="shared" si="18"/>
        <v>10506</v>
      </c>
      <c r="P205" s="10">
        <f t="shared" si="19"/>
        <v>10452</v>
      </c>
      <c r="Q205" s="10">
        <f t="shared" si="20"/>
        <v>10398</v>
      </c>
    </row>
    <row r="206" spans="1:17" x14ac:dyDescent="0.2">
      <c r="A206" s="1" t="s">
        <v>23</v>
      </c>
      <c r="B206" s="1" t="s">
        <v>443</v>
      </c>
      <c r="C206" s="1" t="s">
        <v>442</v>
      </c>
      <c r="D206" s="98" t="s">
        <v>441</v>
      </c>
      <c r="E206" s="63">
        <v>216748</v>
      </c>
      <c r="F206" s="11">
        <v>213032.08797708622</v>
      </c>
      <c r="G206" s="11">
        <v>214258.05777963725</v>
      </c>
      <c r="H206" s="11">
        <v>215492.06992875048</v>
      </c>
      <c r="I206" s="11">
        <v>216712.90886506616</v>
      </c>
      <c r="J206" s="11">
        <v>217917.13777561588</v>
      </c>
      <c r="K206" s="88" t="s">
        <v>23</v>
      </c>
      <c r="L206" s="89">
        <v>4724</v>
      </c>
      <c r="M206" s="10">
        <f t="shared" si="16"/>
        <v>4701</v>
      </c>
      <c r="N206" s="10">
        <f t="shared" si="17"/>
        <v>4694</v>
      </c>
      <c r="O206" s="10">
        <f t="shared" si="18"/>
        <v>4688</v>
      </c>
      <c r="P206" s="10">
        <f t="shared" si="19"/>
        <v>4682</v>
      </c>
      <c r="Q206" s="10">
        <f t="shared" si="20"/>
        <v>4676</v>
      </c>
    </row>
    <row r="207" spans="1:17" x14ac:dyDescent="0.2">
      <c r="A207" s="1" t="s">
        <v>21</v>
      </c>
      <c r="B207" s="1" t="s">
        <v>440</v>
      </c>
      <c r="C207" s="1" t="s">
        <v>439</v>
      </c>
      <c r="D207" s="98" t="s">
        <v>434</v>
      </c>
      <c r="E207" s="63">
        <v>163194</v>
      </c>
      <c r="F207" s="11">
        <v>157854.27209120482</v>
      </c>
      <c r="G207" s="11">
        <v>159185.25799734393</v>
      </c>
      <c r="H207" s="11">
        <v>160578.27647330795</v>
      </c>
      <c r="I207" s="11">
        <v>161921.82231508955</v>
      </c>
      <c r="J207" s="11">
        <v>163282.27157142505</v>
      </c>
      <c r="K207" s="88" t="s">
        <v>21</v>
      </c>
      <c r="L207" s="89">
        <v>3529</v>
      </c>
      <c r="M207" s="10">
        <f t="shared" si="16"/>
        <v>3483</v>
      </c>
      <c r="N207" s="10">
        <f t="shared" si="17"/>
        <v>3488</v>
      </c>
      <c r="O207" s="10">
        <f t="shared" si="18"/>
        <v>3493</v>
      </c>
      <c r="P207" s="10">
        <f t="shared" si="19"/>
        <v>3498</v>
      </c>
      <c r="Q207" s="10">
        <f t="shared" si="20"/>
        <v>3504</v>
      </c>
    </row>
    <row r="208" spans="1:17" x14ac:dyDescent="0.2">
      <c r="A208" s="1" t="s">
        <v>19</v>
      </c>
      <c r="B208" s="1" t="s">
        <v>438</v>
      </c>
      <c r="C208" s="1" t="s">
        <v>435</v>
      </c>
      <c r="D208" s="98" t="s">
        <v>434</v>
      </c>
      <c r="E208" s="63">
        <v>273360</v>
      </c>
      <c r="F208" s="11">
        <v>261014.31294651411</v>
      </c>
      <c r="G208" s="11">
        <v>262782.54835121962</v>
      </c>
      <c r="H208" s="11">
        <v>264634.21960463625</v>
      </c>
      <c r="I208" s="11">
        <v>266538.61326854915</v>
      </c>
      <c r="J208" s="11">
        <v>268471.65935882501</v>
      </c>
      <c r="K208" s="88" t="s">
        <v>19</v>
      </c>
      <c r="L208" s="89">
        <v>5743</v>
      </c>
      <c r="M208" s="10">
        <f t="shared" si="16"/>
        <v>5760</v>
      </c>
      <c r="N208" s="10">
        <f t="shared" si="17"/>
        <v>5758</v>
      </c>
      <c r="O208" s="10">
        <f t="shared" si="18"/>
        <v>5757</v>
      </c>
      <c r="P208" s="10">
        <f t="shared" si="19"/>
        <v>5758</v>
      </c>
      <c r="Q208" s="10">
        <f t="shared" si="20"/>
        <v>5761</v>
      </c>
    </row>
    <row r="209" spans="1:17" x14ac:dyDescent="0.2">
      <c r="A209" s="1" t="s">
        <v>17</v>
      </c>
      <c r="B209" s="1" t="s">
        <v>437</v>
      </c>
      <c r="C209" s="1" t="s">
        <v>435</v>
      </c>
      <c r="D209" s="98" t="s">
        <v>434</v>
      </c>
      <c r="E209" s="63">
        <v>183087</v>
      </c>
      <c r="F209" s="11">
        <v>176772.75786167328</v>
      </c>
      <c r="G209" s="11">
        <v>177569.41324882535</v>
      </c>
      <c r="H209" s="11">
        <v>178437.87747050551</v>
      </c>
      <c r="I209" s="11">
        <v>179339.4078449597</v>
      </c>
      <c r="J209" s="11">
        <v>180287.04815113335</v>
      </c>
      <c r="K209" s="88" t="s">
        <v>17</v>
      </c>
      <c r="L209" s="89">
        <v>3919</v>
      </c>
      <c r="M209" s="10">
        <f t="shared" si="16"/>
        <v>3901</v>
      </c>
      <c r="N209" s="10">
        <f t="shared" si="17"/>
        <v>3891</v>
      </c>
      <c r="O209" s="10">
        <f t="shared" si="18"/>
        <v>3882</v>
      </c>
      <c r="P209" s="10">
        <f t="shared" si="19"/>
        <v>3874</v>
      </c>
      <c r="Q209" s="10">
        <f t="shared" si="20"/>
        <v>3868</v>
      </c>
    </row>
    <row r="210" spans="1:17" x14ac:dyDescent="0.2">
      <c r="A210" s="1" t="s">
        <v>15</v>
      </c>
      <c r="B210" s="1" t="s">
        <v>436</v>
      </c>
      <c r="C210" s="1" t="s">
        <v>435</v>
      </c>
      <c r="D210" s="98" t="s">
        <v>434</v>
      </c>
      <c r="E210" s="63">
        <v>185302</v>
      </c>
      <c r="F210" s="11">
        <v>177502.59968329215</v>
      </c>
      <c r="G210" s="11">
        <v>178816.78737318568</v>
      </c>
      <c r="H210" s="11">
        <v>180148.01279089219</v>
      </c>
      <c r="I210" s="11">
        <v>181501.78884308704</v>
      </c>
      <c r="J210" s="11">
        <v>182879.88745314648</v>
      </c>
      <c r="K210" s="88" t="s">
        <v>15</v>
      </c>
      <c r="L210" s="89">
        <v>3922</v>
      </c>
      <c r="M210" s="10">
        <f t="shared" si="16"/>
        <v>3917</v>
      </c>
      <c r="N210" s="10">
        <f t="shared" si="17"/>
        <v>3918</v>
      </c>
      <c r="O210" s="10">
        <f t="shared" si="18"/>
        <v>3919</v>
      </c>
      <c r="P210" s="10">
        <f t="shared" si="19"/>
        <v>3921</v>
      </c>
      <c r="Q210" s="10">
        <f t="shared" si="20"/>
        <v>3924</v>
      </c>
    </row>
    <row r="211" spans="1:17" x14ac:dyDescent="0.2">
      <c r="A211" s="1" t="s">
        <v>13</v>
      </c>
      <c r="B211" s="1" t="s">
        <v>433</v>
      </c>
      <c r="C211" s="1" t="s">
        <v>430</v>
      </c>
      <c r="D211" s="98" t="s">
        <v>422</v>
      </c>
      <c r="E211" s="63">
        <v>302858</v>
      </c>
      <c r="F211" s="11">
        <v>289088.35876172082</v>
      </c>
      <c r="G211" s="11">
        <v>291670.24199341377</v>
      </c>
      <c r="H211" s="11">
        <v>294295.04485047807</v>
      </c>
      <c r="I211" s="11">
        <v>296923.53777933255</v>
      </c>
      <c r="J211" s="11">
        <v>299632.84420526307</v>
      </c>
      <c r="K211" s="88" t="s">
        <v>13</v>
      </c>
      <c r="L211" s="89">
        <v>6358</v>
      </c>
      <c r="M211" s="10">
        <f t="shared" si="16"/>
        <v>6379</v>
      </c>
      <c r="N211" s="10">
        <f t="shared" si="17"/>
        <v>6390</v>
      </c>
      <c r="O211" s="10">
        <f t="shared" si="18"/>
        <v>6402</v>
      </c>
      <c r="P211" s="10">
        <f t="shared" si="19"/>
        <v>6415</v>
      </c>
      <c r="Q211" s="10">
        <f t="shared" si="20"/>
        <v>6429</v>
      </c>
    </row>
    <row r="212" spans="1:17" x14ac:dyDescent="0.2">
      <c r="A212" s="1" t="s">
        <v>11</v>
      </c>
      <c r="B212" s="1" t="s">
        <v>432</v>
      </c>
      <c r="C212" s="1" t="s">
        <v>430</v>
      </c>
      <c r="D212" s="98" t="s">
        <v>422</v>
      </c>
      <c r="E212" s="63">
        <v>476577</v>
      </c>
      <c r="F212" s="11">
        <v>477913.54528339527</v>
      </c>
      <c r="G212" s="11">
        <v>482459.68916146067</v>
      </c>
      <c r="H212" s="11">
        <v>487124.24785621051</v>
      </c>
      <c r="I212" s="11">
        <v>491823.95023841073</v>
      </c>
      <c r="J212" s="11">
        <v>496577.65512876143</v>
      </c>
      <c r="K212" s="88" t="s">
        <v>11</v>
      </c>
      <c r="L212" s="89">
        <v>10566</v>
      </c>
      <c r="M212" s="10">
        <f t="shared" si="16"/>
        <v>10546</v>
      </c>
      <c r="N212" s="10">
        <f t="shared" si="17"/>
        <v>10571</v>
      </c>
      <c r="O212" s="10">
        <f t="shared" si="18"/>
        <v>10597</v>
      </c>
      <c r="P212" s="10">
        <f t="shared" si="19"/>
        <v>10625</v>
      </c>
      <c r="Q212" s="10">
        <f t="shared" si="20"/>
        <v>10655</v>
      </c>
    </row>
    <row r="213" spans="1:17" x14ac:dyDescent="0.2">
      <c r="A213" s="1" t="s">
        <v>9</v>
      </c>
      <c r="B213" s="1" t="s">
        <v>431</v>
      </c>
      <c r="C213" s="1" t="s">
        <v>430</v>
      </c>
      <c r="D213" s="98" t="s">
        <v>422</v>
      </c>
      <c r="E213" s="63">
        <v>168819</v>
      </c>
      <c r="F213" s="11">
        <v>166579.57491109005</v>
      </c>
      <c r="G213" s="11">
        <v>167716.181537775</v>
      </c>
      <c r="H213" s="11">
        <v>168911.17156129368</v>
      </c>
      <c r="I213" s="11">
        <v>170130.1082791537</v>
      </c>
      <c r="J213" s="11">
        <v>171368.87790044124</v>
      </c>
      <c r="K213" s="88" t="s">
        <v>9</v>
      </c>
      <c r="L213" s="89">
        <v>3639</v>
      </c>
      <c r="M213" s="10">
        <f t="shared" si="16"/>
        <v>3676</v>
      </c>
      <c r="N213" s="10">
        <f t="shared" si="17"/>
        <v>3675</v>
      </c>
      <c r="O213" s="10">
        <f t="shared" si="18"/>
        <v>3674</v>
      </c>
      <c r="P213" s="10">
        <f t="shared" si="19"/>
        <v>3675</v>
      </c>
      <c r="Q213" s="10">
        <f t="shared" si="20"/>
        <v>3677</v>
      </c>
    </row>
    <row r="214" spans="1:17" x14ac:dyDescent="0.2">
      <c r="A214" s="1" t="s">
        <v>7</v>
      </c>
      <c r="B214" s="1" t="s">
        <v>429</v>
      </c>
      <c r="C214" s="1" t="s">
        <v>428</v>
      </c>
      <c r="D214" s="98" t="s">
        <v>422</v>
      </c>
      <c r="E214" s="63">
        <v>223905</v>
      </c>
      <c r="F214" s="11">
        <v>212113.46129684112</v>
      </c>
      <c r="G214" s="11">
        <v>213229.44667517449</v>
      </c>
      <c r="H214" s="11">
        <v>214367.2586722523</v>
      </c>
      <c r="I214" s="11">
        <v>215515.92614896345</v>
      </c>
      <c r="J214" s="11">
        <v>216661.8851022778</v>
      </c>
      <c r="K214" s="88" t="s">
        <v>7</v>
      </c>
      <c r="L214" s="89">
        <v>4678</v>
      </c>
      <c r="M214" s="10">
        <f t="shared" si="16"/>
        <v>4681</v>
      </c>
      <c r="N214" s="10">
        <f t="shared" si="17"/>
        <v>4672</v>
      </c>
      <c r="O214" s="10">
        <f t="shared" si="18"/>
        <v>4663</v>
      </c>
      <c r="P214" s="10">
        <f t="shared" si="19"/>
        <v>4656</v>
      </c>
      <c r="Q214" s="10">
        <f t="shared" si="20"/>
        <v>4649</v>
      </c>
    </row>
    <row r="215" spans="1:17" x14ac:dyDescent="0.2">
      <c r="A215" s="1" t="s">
        <v>5</v>
      </c>
      <c r="B215" s="1" t="s">
        <v>427</v>
      </c>
      <c r="C215" s="1" t="s">
        <v>426</v>
      </c>
      <c r="D215" s="98" t="s">
        <v>422</v>
      </c>
      <c r="E215" s="63">
        <v>486027</v>
      </c>
      <c r="F215" s="11">
        <v>473966.06555211853</v>
      </c>
      <c r="G215" s="11">
        <v>476789.22065770841</v>
      </c>
      <c r="H215" s="11">
        <v>479668.67774667026</v>
      </c>
      <c r="I215" s="11">
        <v>482578.84286584746</v>
      </c>
      <c r="J215" s="11">
        <v>485584.1136389951</v>
      </c>
      <c r="K215" s="88" t="s">
        <v>5</v>
      </c>
      <c r="L215" s="89">
        <v>10451</v>
      </c>
      <c r="M215" s="10">
        <f t="shared" si="16"/>
        <v>10459</v>
      </c>
      <c r="N215" s="10">
        <f t="shared" si="17"/>
        <v>10446</v>
      </c>
      <c r="O215" s="10">
        <f t="shared" si="18"/>
        <v>10435</v>
      </c>
      <c r="P215" s="10">
        <f t="shared" si="19"/>
        <v>10425</v>
      </c>
      <c r="Q215" s="10">
        <f t="shared" si="20"/>
        <v>10419</v>
      </c>
    </row>
    <row r="216" spans="1:17" x14ac:dyDescent="0.2">
      <c r="A216" s="1" t="s">
        <v>3</v>
      </c>
      <c r="B216" s="1" t="s">
        <v>425</v>
      </c>
      <c r="C216" s="1" t="s">
        <v>423</v>
      </c>
      <c r="D216" s="98" t="s">
        <v>422</v>
      </c>
      <c r="E216" s="63">
        <v>901742</v>
      </c>
      <c r="F216" s="11">
        <v>878766.28279232606</v>
      </c>
      <c r="G216" s="11">
        <v>883303.34113884019</v>
      </c>
      <c r="H216" s="11">
        <v>887911.63268896018</v>
      </c>
      <c r="I216" s="11">
        <v>892381.89983143529</v>
      </c>
      <c r="J216" s="11">
        <v>896842.40211540379</v>
      </c>
      <c r="K216" s="88" t="s">
        <v>3</v>
      </c>
      <c r="L216" s="89">
        <v>19445</v>
      </c>
      <c r="M216" s="10">
        <f t="shared" si="16"/>
        <v>19392</v>
      </c>
      <c r="N216" s="10">
        <f t="shared" si="17"/>
        <v>19353</v>
      </c>
      <c r="O216" s="10">
        <f t="shared" si="18"/>
        <v>19315</v>
      </c>
      <c r="P216" s="10">
        <f t="shared" si="19"/>
        <v>19279</v>
      </c>
      <c r="Q216" s="10">
        <f t="shared" si="20"/>
        <v>19243</v>
      </c>
    </row>
    <row r="217" spans="1:17" x14ac:dyDescent="0.2">
      <c r="A217" s="1" t="s">
        <v>1</v>
      </c>
      <c r="B217" s="1" t="s">
        <v>424</v>
      </c>
      <c r="C217" s="1" t="s">
        <v>423</v>
      </c>
      <c r="D217" s="98" t="s">
        <v>422</v>
      </c>
      <c r="E217" s="63">
        <v>286719</v>
      </c>
      <c r="F217" s="11">
        <v>274651.27164597821</v>
      </c>
      <c r="G217" s="11">
        <v>275878.83014486544</v>
      </c>
      <c r="H217" s="11">
        <v>277169.67563683394</v>
      </c>
      <c r="I217" s="11">
        <v>278504.5239741393</v>
      </c>
      <c r="J217" s="11">
        <v>279901.33313742181</v>
      </c>
      <c r="K217" s="88" t="s">
        <v>1</v>
      </c>
      <c r="L217" s="89">
        <v>6083</v>
      </c>
      <c r="M217" s="10">
        <f t="shared" si="16"/>
        <v>6061</v>
      </c>
      <c r="N217" s="10">
        <f t="shared" si="17"/>
        <v>6044</v>
      </c>
      <c r="O217" s="10">
        <f t="shared" si="18"/>
        <v>6029</v>
      </c>
      <c r="P217" s="10">
        <f t="shared" si="19"/>
        <v>6017</v>
      </c>
      <c r="Q217" s="10">
        <f t="shared" si="20"/>
        <v>6006</v>
      </c>
    </row>
    <row r="218" spans="1:17" x14ac:dyDescent="0.2">
      <c r="E218" s="63"/>
      <c r="F218" s="11"/>
      <c r="G218" s="11"/>
      <c r="H218" s="11"/>
      <c r="I218" s="11"/>
      <c r="J218" s="11"/>
      <c r="N218" s="10"/>
      <c r="O218" s="10"/>
      <c r="P218" s="10"/>
      <c r="Q218" s="10"/>
    </row>
    <row r="219" spans="1:17" x14ac:dyDescent="0.2">
      <c r="E219" s="10">
        <f t="shared" ref="E219:J219" si="21">SUM(E9:E217)</f>
        <v>57329179</v>
      </c>
      <c r="F219" s="10">
        <f t="shared" si="21"/>
        <v>54862209.258933857</v>
      </c>
      <c r="G219" s="10">
        <f t="shared" si="21"/>
        <v>55256765.118801333</v>
      </c>
      <c r="H219" s="10">
        <f t="shared" si="21"/>
        <v>55653923.241250224</v>
      </c>
      <c r="I219" s="10">
        <f t="shared" si="21"/>
        <v>56040323.163402557</v>
      </c>
      <c r="J219" s="10">
        <f t="shared" si="21"/>
        <v>56424000.828400776</v>
      </c>
      <c r="L219" s="89">
        <f t="shared" ref="L219:Q219" si="22">SUM(L9:L217)</f>
        <v>1210678</v>
      </c>
      <c r="M219" s="10">
        <f t="shared" si="22"/>
        <v>1210678</v>
      </c>
      <c r="N219" s="10">
        <f t="shared" si="22"/>
        <v>1210678</v>
      </c>
      <c r="O219" s="10">
        <f t="shared" si="22"/>
        <v>1210678</v>
      </c>
      <c r="P219" s="10">
        <f t="shared" si="22"/>
        <v>1210678</v>
      </c>
      <c r="Q219" s="10">
        <f t="shared" si="22"/>
        <v>1210678</v>
      </c>
    </row>
    <row r="220" spans="1:17" x14ac:dyDescent="0.2">
      <c r="E220" s="63"/>
      <c r="F220" s="11"/>
      <c r="G220" s="11"/>
      <c r="H220" s="11"/>
      <c r="I220" s="11"/>
      <c r="J220" s="11"/>
      <c r="M220" s="10"/>
      <c r="N220" s="10"/>
      <c r="O220" s="10"/>
      <c r="P220" s="10"/>
      <c r="Q220" s="10"/>
    </row>
    <row r="221" spans="1:17" x14ac:dyDescent="0.2">
      <c r="E221" s="56"/>
      <c r="F221" s="56"/>
      <c r="G221" s="56"/>
      <c r="H221" s="56"/>
      <c r="I221" s="56"/>
      <c r="J221" s="56"/>
      <c r="M221" s="10"/>
      <c r="N221" s="10"/>
      <c r="O221" s="10"/>
      <c r="P221" s="10"/>
      <c r="Q221" s="10"/>
    </row>
    <row r="222" spans="1:17" x14ac:dyDescent="0.2">
      <c r="E222" s="1"/>
      <c r="F222" s="1"/>
      <c r="G222" s="1"/>
      <c r="H222" s="1"/>
      <c r="I222" s="1"/>
      <c r="J222" s="1"/>
    </row>
    <row r="223" spans="1:17" x14ac:dyDescent="0.2">
      <c r="F223" s="11"/>
      <c r="G223" s="11"/>
      <c r="H223" s="11"/>
      <c r="I223" s="11"/>
      <c r="J223" s="11"/>
    </row>
  </sheetData>
  <pageMargins left="0.23622047244094491" right="0.23622047244094491" top="0.23622047244094491" bottom="0.47244094488188981" header="0.31496062992125984" footer="0.23622047244094491"/>
  <pageSetup paperSize="9" scale="69" fitToHeight="4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Notes</vt:lpstr>
      <vt:lpstr>Military</vt:lpstr>
      <vt:lpstr>Cross-border flows</vt:lpstr>
      <vt:lpstr>Crosstab</vt:lpstr>
      <vt:lpstr>RCA FINAL SUMMARY</vt:lpstr>
      <vt:lpstr>Notes!Print_Area</vt:lpstr>
      <vt:lpstr>'Cross-border flows'!Print_Titles</vt:lpstr>
      <vt:lpstr>Crosstab!Print_Titles</vt:lpstr>
      <vt:lpstr>Military!Print_Titles</vt:lpstr>
      <vt:lpstr>'RCA FINAL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2016-04-06T12:49:15Z</dcterms:modified>
</cp:coreProperties>
</file>