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5" yWindow="-30" windowWidth="19125" windowHeight="11505" tabRatio="898"/>
  </bookViews>
  <sheets>
    <sheet name="i. Introduction" sheetId="7" r:id="rId1"/>
    <sheet name="ii. Overall Details" sheetId="6" r:id="rId2"/>
    <sheet name="(1) Application SE" sheetId="26" r:id="rId3"/>
    <sheet name="(1b) Costs" sheetId="23" state="hidden" r:id="rId4"/>
    <sheet name="(2) Application TT" sheetId="28" r:id="rId5"/>
    <sheet name="(3) Application MDFT" sheetId="24" r:id="rId6"/>
    <sheet name="(4) Application DISN" sheetId="5" r:id="rId7"/>
    <sheet name="Cost and savings summary" sheetId="25" r:id="rId8"/>
    <sheet name="Evaluation frameworks" sheetId="31" state="hidden" r:id="rId9"/>
    <sheet name="(3b) Costs" sheetId="27" state="hidden" r:id="rId10"/>
    <sheet name="(4b) Costs" sheetId="29" state="hidden" r:id="rId11"/>
    <sheet name="CCGs" sheetId="8" state="hidden" r:id="rId12"/>
    <sheet name="Providers" sheetId="10" state="hidden" r:id="rId13"/>
    <sheet name="Sheet1" sheetId="12" state="hidden" r:id="rId14"/>
    <sheet name="CCG names" sheetId="30" state="hidden" r:id="rId15"/>
    <sheet name="Summary" sheetId="32" state="hidden" r:id="rId16"/>
    <sheet name="Savings Calculations" sheetId="33" state="hidden" r:id="rId17"/>
  </sheets>
  <definedNames>
    <definedName name="_xlnm._FilterDatabase" localSheetId="14" hidden="1">'CCG names'!$A$2:$C$2</definedName>
    <definedName name="CCGList">CCGs!$A$2:$A$210</definedName>
    <definedName name="_xlnm.Print_Area" localSheetId="2">'(1) Application SE'!$A$1:$R$42</definedName>
    <definedName name="_xlnm.Print_Area" localSheetId="4">'(2) Application TT'!$A$1:$T$29</definedName>
    <definedName name="_xlnm.Print_Area" localSheetId="5">'(3) Application MDFT'!$A$1:$L$55</definedName>
    <definedName name="_xlnm.Print_Area" localSheetId="6">'(4) Application DISN'!$A$1:$R$47</definedName>
    <definedName name="_xlnm.Print_Area" localSheetId="7">'Cost and savings summary'!$A$1:$I$32</definedName>
    <definedName name="_xlnm.Print_Area" localSheetId="0">'i. Introduction'!$A$1:$D$72</definedName>
    <definedName name="_xlnm.Print_Area" localSheetId="1">'ii. Overall Details'!$A$1:$G$44</definedName>
    <definedName name="Providers">Providers!$A$2:$A$182</definedName>
  </definedNames>
  <calcPr calcId="145621"/>
</workbook>
</file>

<file path=xl/calcChain.xml><?xml version="1.0" encoding="utf-8"?>
<calcChain xmlns="http://schemas.openxmlformats.org/spreadsheetml/2006/main">
  <c r="F17" i="6" l="1"/>
  <c r="C21" i="6"/>
  <c r="D21" i="6"/>
  <c r="E21" i="6"/>
  <c r="F20" i="6"/>
  <c r="F19" i="6"/>
  <c r="F18" i="6"/>
  <c r="F21" i="6" l="1"/>
  <c r="E46" i="5"/>
  <c r="F46" i="5"/>
  <c r="G46" i="5"/>
  <c r="D46" i="5"/>
  <c r="C49" i="33" l="1"/>
  <c r="C46" i="33"/>
  <c r="G47" i="5"/>
  <c r="F47" i="5"/>
  <c r="E47" i="5"/>
  <c r="D47" i="5"/>
  <c r="G47" i="24"/>
  <c r="F47" i="24"/>
  <c r="E47" i="24"/>
  <c r="D47" i="24"/>
  <c r="D48" i="24"/>
  <c r="E48" i="24"/>
  <c r="F48" i="24"/>
  <c r="G48" i="24"/>
  <c r="G46" i="24"/>
  <c r="H48" i="24"/>
  <c r="H47" i="24"/>
  <c r="G45" i="5"/>
  <c r="F45" i="5"/>
  <c r="E45" i="5"/>
  <c r="D45" i="5"/>
  <c r="F23" i="28"/>
  <c r="E23" i="28"/>
  <c r="D23" i="28"/>
  <c r="G28" i="28"/>
  <c r="E28" i="28"/>
  <c r="F28" i="28"/>
  <c r="H28" i="28"/>
  <c r="I28" i="28"/>
  <c r="J28" i="28"/>
  <c r="K28" i="28"/>
  <c r="L28" i="28"/>
  <c r="M28" i="28"/>
  <c r="D28" i="28"/>
  <c r="D29" i="28" s="1"/>
  <c r="D41" i="26"/>
  <c r="C7" i="25"/>
  <c r="E29" i="28" l="1"/>
  <c r="F29" i="28"/>
  <c r="C30" i="25" l="1"/>
  <c r="D30" i="25"/>
  <c r="E30" i="25"/>
  <c r="F30" i="25"/>
  <c r="F28" i="25"/>
  <c r="E28" i="25"/>
  <c r="D28" i="25"/>
  <c r="C28" i="25"/>
  <c r="F27" i="25"/>
  <c r="E27" i="25"/>
  <c r="D27" i="25"/>
  <c r="D29" i="25" s="1"/>
  <c r="C27" i="25"/>
  <c r="C29" i="25" s="1"/>
  <c r="F29" i="25"/>
  <c r="E29" i="25"/>
  <c r="C22" i="25"/>
  <c r="D22" i="25"/>
  <c r="E22" i="25"/>
  <c r="F22" i="25"/>
  <c r="D21" i="25"/>
  <c r="F20" i="25"/>
  <c r="E20" i="25"/>
  <c r="D20" i="25"/>
  <c r="C20" i="25"/>
  <c r="F19" i="25"/>
  <c r="F21" i="25" s="1"/>
  <c r="E19" i="25"/>
  <c r="E21" i="25" s="1"/>
  <c r="D19" i="25"/>
  <c r="C19" i="25"/>
  <c r="C21" i="25" s="1"/>
  <c r="F13" i="25" l="1"/>
  <c r="E13" i="25"/>
  <c r="D13" i="25"/>
  <c r="C13" i="25"/>
  <c r="F12" i="25"/>
  <c r="E12" i="25"/>
  <c r="D12" i="25"/>
  <c r="C12" i="25"/>
  <c r="F11" i="25"/>
  <c r="F14" i="25" s="1"/>
  <c r="E11" i="25"/>
  <c r="D11" i="25"/>
  <c r="D14" i="25" s="1"/>
  <c r="C11" i="25"/>
  <c r="F5" i="25"/>
  <c r="F6" i="25" s="1"/>
  <c r="E5" i="25"/>
  <c r="E6" i="25" s="1"/>
  <c r="D5" i="25"/>
  <c r="D6" i="25" s="1"/>
  <c r="C5" i="25"/>
  <c r="C6" i="25" s="1"/>
  <c r="E41" i="24"/>
  <c r="D41" i="24"/>
  <c r="F40" i="24"/>
  <c r="F39" i="24"/>
  <c r="F41" i="24" s="1"/>
  <c r="I41" i="24"/>
  <c r="H41" i="24"/>
  <c r="J40" i="24"/>
  <c r="J39" i="24"/>
  <c r="J41" i="24" s="1"/>
  <c r="I35" i="24"/>
  <c r="H35" i="24"/>
  <c r="J34" i="24"/>
  <c r="J33" i="24"/>
  <c r="J35" i="24" s="1"/>
  <c r="E35" i="24"/>
  <c r="D35" i="24"/>
  <c r="F34" i="24"/>
  <c r="F33" i="24"/>
  <c r="F35" i="24" s="1"/>
  <c r="Q29" i="5"/>
  <c r="P29" i="5"/>
  <c r="R28" i="5"/>
  <c r="R27" i="5"/>
  <c r="R29" i="5" s="1"/>
  <c r="M29" i="5"/>
  <c r="L29" i="5"/>
  <c r="N28" i="5"/>
  <c r="N27" i="5"/>
  <c r="N29" i="5" s="1"/>
  <c r="I29" i="5"/>
  <c r="H29" i="5"/>
  <c r="J28" i="5"/>
  <c r="J27" i="5"/>
  <c r="J29" i="5" s="1"/>
  <c r="D29" i="5"/>
  <c r="E29" i="5"/>
  <c r="F29" i="5"/>
  <c r="F28" i="5"/>
  <c r="F27" i="5"/>
  <c r="F37" i="26"/>
  <c r="J37" i="26"/>
  <c r="N37" i="26"/>
  <c r="R37" i="26"/>
  <c r="Q23" i="28"/>
  <c r="P23" i="28"/>
  <c r="R21" i="28"/>
  <c r="R22" i="28"/>
  <c r="R20" i="28"/>
  <c r="M23" i="28"/>
  <c r="L23" i="28"/>
  <c r="N21" i="28"/>
  <c r="N22" i="28"/>
  <c r="N20" i="28"/>
  <c r="J21" i="28"/>
  <c r="J22" i="28"/>
  <c r="J20" i="28"/>
  <c r="F20" i="28"/>
  <c r="F21" i="28"/>
  <c r="F22" i="28"/>
  <c r="H23" i="28"/>
  <c r="I23" i="28"/>
  <c r="N23" i="28" l="1"/>
  <c r="R23" i="28"/>
  <c r="J23" i="28"/>
  <c r="C14" i="25"/>
  <c r="E14" i="25"/>
  <c r="G47" i="33" l="1"/>
  <c r="F47" i="33"/>
  <c r="C26" i="33" s="1"/>
  <c r="E47" i="33"/>
  <c r="D47" i="33"/>
  <c r="C24" i="33" s="1"/>
  <c r="C47" i="33"/>
  <c r="C23" i="33" s="1"/>
  <c r="G49" i="33"/>
  <c r="F49" i="33"/>
  <c r="E49" i="33"/>
  <c r="D49" i="33"/>
  <c r="G50" i="33"/>
  <c r="F50" i="33"/>
  <c r="E50" i="33"/>
  <c r="D50" i="33"/>
  <c r="C50" i="33"/>
  <c r="G46" i="33"/>
  <c r="F46" i="33"/>
  <c r="C37" i="33" s="1"/>
  <c r="E46" i="33"/>
  <c r="C36" i="33" s="1"/>
  <c r="D46" i="33"/>
  <c r="AA64" i="33"/>
  <c r="Z64" i="33"/>
  <c r="Y64" i="33"/>
  <c r="AA54" i="33"/>
  <c r="AA67" i="33" s="1"/>
  <c r="Z54" i="33"/>
  <c r="Y54" i="33"/>
  <c r="R25" i="33" l="1"/>
  <c r="Q51" i="33"/>
  <c r="Q25" i="33"/>
  <c r="Q60" i="33"/>
  <c r="Q35" i="33"/>
  <c r="R35" i="33" s="1"/>
  <c r="H27" i="33"/>
  <c r="C27" i="33"/>
  <c r="C34" i="33"/>
  <c r="M34" i="33" s="1"/>
  <c r="G38" i="33"/>
  <c r="C38" i="33"/>
  <c r="R26" i="33"/>
  <c r="Q52" i="33"/>
  <c r="Q26" i="33"/>
  <c r="Q36" i="33"/>
  <c r="Q61" i="33"/>
  <c r="F35" i="33"/>
  <c r="C35" i="33"/>
  <c r="Q49" i="33"/>
  <c r="R49" i="33" s="1"/>
  <c r="Q23" i="33"/>
  <c r="Q53" i="33"/>
  <c r="V53" i="33" s="1"/>
  <c r="Q27" i="33"/>
  <c r="Q37" i="33"/>
  <c r="Q62" i="33"/>
  <c r="G25" i="33"/>
  <c r="C25" i="33"/>
  <c r="Q24" i="33"/>
  <c r="Q50" i="33"/>
  <c r="T50" i="33" s="1"/>
  <c r="Q59" i="33"/>
  <c r="Q34" i="33"/>
  <c r="Q63" i="33"/>
  <c r="Q38" i="33"/>
  <c r="AA38" i="33" s="1"/>
  <c r="V36" i="33"/>
  <c r="Z36" i="33"/>
  <c r="S36" i="33"/>
  <c r="W36" i="33"/>
  <c r="AA36" i="33"/>
  <c r="R36" i="33"/>
  <c r="T36" i="33"/>
  <c r="X36" i="33"/>
  <c r="U36" i="33"/>
  <c r="Y36" i="33"/>
  <c r="U37" i="33"/>
  <c r="Y37" i="33"/>
  <c r="V37" i="33"/>
  <c r="Z37" i="33"/>
  <c r="S37" i="33"/>
  <c r="W37" i="33"/>
  <c r="AA37" i="33"/>
  <c r="R37" i="33"/>
  <c r="T37" i="33"/>
  <c r="X37" i="33"/>
  <c r="Y67" i="33"/>
  <c r="Z67" i="33"/>
  <c r="AA35" i="33"/>
  <c r="U35" i="33"/>
  <c r="J38" i="33"/>
  <c r="I38" i="33"/>
  <c r="D38" i="33"/>
  <c r="E38" i="33"/>
  <c r="M38" i="33"/>
  <c r="J25" i="33"/>
  <c r="E25" i="33"/>
  <c r="I35" i="33"/>
  <c r="U25" i="33"/>
  <c r="V25" i="33"/>
  <c r="S25" i="33"/>
  <c r="W25" i="33"/>
  <c r="AA25" i="33"/>
  <c r="T25" i="33"/>
  <c r="X25" i="33"/>
  <c r="Y25" i="33"/>
  <c r="Z25" i="33"/>
  <c r="M25" i="33"/>
  <c r="H25" i="33"/>
  <c r="L35" i="33"/>
  <c r="G35" i="33"/>
  <c r="X26" i="33"/>
  <c r="U26" i="33"/>
  <c r="V26" i="33"/>
  <c r="Z26" i="33"/>
  <c r="S26" i="33"/>
  <c r="W26" i="33"/>
  <c r="AA26" i="33"/>
  <c r="T26" i="33"/>
  <c r="Y26" i="33"/>
  <c r="L25" i="33"/>
  <c r="F25" i="33"/>
  <c r="D35" i="33"/>
  <c r="F38" i="33"/>
  <c r="K35" i="33"/>
  <c r="E35" i="33"/>
  <c r="D25" i="33"/>
  <c r="I25" i="33"/>
  <c r="M35" i="33"/>
  <c r="H35" i="33"/>
  <c r="H36" i="33"/>
  <c r="L36" i="33"/>
  <c r="E36" i="33"/>
  <c r="I36" i="33"/>
  <c r="M36" i="33"/>
  <c r="D36" i="33"/>
  <c r="F36" i="33"/>
  <c r="J36" i="33"/>
  <c r="G36" i="33"/>
  <c r="K36" i="33"/>
  <c r="G37" i="33"/>
  <c r="K37" i="33"/>
  <c r="H37" i="33"/>
  <c r="L37" i="33"/>
  <c r="E37" i="33"/>
  <c r="I37" i="33"/>
  <c r="M37" i="33"/>
  <c r="D37" i="33"/>
  <c r="F37" i="33"/>
  <c r="J37" i="33"/>
  <c r="H23" i="33"/>
  <c r="L23" i="33"/>
  <c r="E23" i="33"/>
  <c r="I23" i="33"/>
  <c r="M23" i="33"/>
  <c r="F23" i="33"/>
  <c r="J23" i="33"/>
  <c r="D23" i="33"/>
  <c r="G23" i="33"/>
  <c r="K23" i="33"/>
  <c r="K27" i="33"/>
  <c r="G27" i="33"/>
  <c r="L26" i="33"/>
  <c r="H26" i="33"/>
  <c r="J24" i="33"/>
  <c r="F24" i="33"/>
  <c r="D24" i="33"/>
  <c r="J27" i="33"/>
  <c r="F27" i="33"/>
  <c r="K26" i="33"/>
  <c r="G26" i="33"/>
  <c r="M24" i="33"/>
  <c r="I24" i="33"/>
  <c r="E24" i="33"/>
  <c r="L38" i="33"/>
  <c r="H38" i="33"/>
  <c r="W53" i="33"/>
  <c r="D27" i="33"/>
  <c r="M27" i="33"/>
  <c r="I27" i="33"/>
  <c r="E27" i="33"/>
  <c r="J26" i="33"/>
  <c r="F26" i="33"/>
  <c r="K25" i="33"/>
  <c r="L24" i="33"/>
  <c r="H24" i="33"/>
  <c r="K38" i="33"/>
  <c r="J35" i="33"/>
  <c r="U50" i="33"/>
  <c r="D26" i="33"/>
  <c r="L27" i="33"/>
  <c r="M26" i="33"/>
  <c r="I26" i="33"/>
  <c r="E26" i="33"/>
  <c r="K24" i="33"/>
  <c r="G24" i="33"/>
  <c r="R23" i="33"/>
  <c r="R27" i="33"/>
  <c r="R24" i="33"/>
  <c r="C28" i="33"/>
  <c r="S59" i="33" l="1"/>
  <c r="T59" i="33"/>
  <c r="R59" i="33"/>
  <c r="C39" i="33"/>
  <c r="J34" i="33"/>
  <c r="J39" i="33" s="1"/>
  <c r="E34" i="33"/>
  <c r="W35" i="33"/>
  <c r="U62" i="33"/>
  <c r="W62" i="33"/>
  <c r="W64" i="33" s="1"/>
  <c r="V62" i="33"/>
  <c r="V61" i="33"/>
  <c r="U61" i="33"/>
  <c r="T61" i="33"/>
  <c r="F34" i="33"/>
  <c r="S50" i="33"/>
  <c r="K34" i="33"/>
  <c r="K39" i="33" s="1"/>
  <c r="X53" i="33"/>
  <c r="X54" i="33" s="1"/>
  <c r="X67" i="33" s="1"/>
  <c r="L34" i="33"/>
  <c r="L39" i="33" s="1"/>
  <c r="L42" i="33" s="1"/>
  <c r="L70" i="33" s="1"/>
  <c r="D34" i="33"/>
  <c r="V35" i="33"/>
  <c r="T35" i="33"/>
  <c r="S35" i="33"/>
  <c r="W63" i="33"/>
  <c r="V63" i="33"/>
  <c r="X63" i="33"/>
  <c r="X64" i="33" s="1"/>
  <c r="G34" i="33"/>
  <c r="G39" i="33" s="1"/>
  <c r="H34" i="33"/>
  <c r="H39" i="33" s="1"/>
  <c r="I34" i="33"/>
  <c r="I39" i="33" s="1"/>
  <c r="Z35" i="33"/>
  <c r="X35" i="33"/>
  <c r="V60" i="33"/>
  <c r="V64" i="33" s="1"/>
  <c r="U60" i="33"/>
  <c r="T60" i="33"/>
  <c r="S60" i="33"/>
  <c r="Y35" i="33"/>
  <c r="AA34" i="33"/>
  <c r="AA39" i="33" s="1"/>
  <c r="R34" i="33"/>
  <c r="V34" i="33"/>
  <c r="U34" i="33"/>
  <c r="U39" i="33" s="1"/>
  <c r="S34" i="33"/>
  <c r="T34" i="33"/>
  <c r="X34" i="33"/>
  <c r="Y34" i="33"/>
  <c r="V39" i="33"/>
  <c r="Z34" i="33"/>
  <c r="W34" i="33"/>
  <c r="T38" i="33"/>
  <c r="X38" i="33"/>
  <c r="U38" i="33"/>
  <c r="Y38" i="33"/>
  <c r="V38" i="33"/>
  <c r="Z38" i="33"/>
  <c r="S38" i="33"/>
  <c r="W38" i="33"/>
  <c r="W39" i="33" s="1"/>
  <c r="R38" i="33"/>
  <c r="V24" i="33"/>
  <c r="S24" i="33"/>
  <c r="W24" i="33"/>
  <c r="T24" i="33"/>
  <c r="X24" i="33"/>
  <c r="U24" i="33"/>
  <c r="Y24" i="33"/>
  <c r="Z24" i="33"/>
  <c r="AA24" i="33"/>
  <c r="AA27" i="33"/>
  <c r="T27" i="33"/>
  <c r="U27" i="33"/>
  <c r="Y27" i="33"/>
  <c r="V27" i="33"/>
  <c r="Z27" i="33"/>
  <c r="S27" i="33"/>
  <c r="W27" i="33"/>
  <c r="X27" i="33"/>
  <c r="R54" i="33"/>
  <c r="T49" i="33"/>
  <c r="S49" i="33"/>
  <c r="S54" i="33" s="1"/>
  <c r="Q28" i="33"/>
  <c r="S23" i="33"/>
  <c r="W23" i="33"/>
  <c r="AA23" i="33"/>
  <c r="T23" i="33"/>
  <c r="U23" i="33"/>
  <c r="Y23" i="33"/>
  <c r="R28" i="33"/>
  <c r="V23" i="33"/>
  <c r="Z23" i="33"/>
  <c r="X23" i="33"/>
  <c r="Q54" i="33"/>
  <c r="R64" i="33"/>
  <c r="Q39" i="33"/>
  <c r="U52" i="33"/>
  <c r="W52" i="33"/>
  <c r="W54" i="33" s="1"/>
  <c r="V52" i="33"/>
  <c r="Q64" i="33"/>
  <c r="V51" i="33"/>
  <c r="U51" i="33"/>
  <c r="T51" i="33"/>
  <c r="T54" i="33" s="1"/>
  <c r="D28" i="33"/>
  <c r="D29" i="33" s="1"/>
  <c r="L28" i="33"/>
  <c r="E28" i="33"/>
  <c r="E39" i="33"/>
  <c r="D39" i="33"/>
  <c r="J28" i="33"/>
  <c r="K28" i="33"/>
  <c r="H28" i="33"/>
  <c r="I28" i="33"/>
  <c r="M39" i="33"/>
  <c r="M28" i="33"/>
  <c r="G28" i="33"/>
  <c r="F28" i="33"/>
  <c r="F39" i="33"/>
  <c r="Y39" i="33" l="1"/>
  <c r="T39" i="33"/>
  <c r="X39" i="33"/>
  <c r="Z39" i="33"/>
  <c r="Y28" i="33"/>
  <c r="AA28" i="33"/>
  <c r="S39" i="33"/>
  <c r="R67" i="33"/>
  <c r="U54" i="33"/>
  <c r="W67" i="33"/>
  <c r="X28" i="33"/>
  <c r="V28" i="33"/>
  <c r="V42" i="33" s="1"/>
  <c r="S28" i="33"/>
  <c r="R39" i="33"/>
  <c r="D42" i="33"/>
  <c r="D70" i="33" s="1"/>
  <c r="W28" i="33"/>
  <c r="W42" i="33" s="1"/>
  <c r="Y42" i="33"/>
  <c r="Y70" i="33" s="1"/>
  <c r="T28" i="33"/>
  <c r="Z28" i="33"/>
  <c r="U28" i="33"/>
  <c r="U42" i="33" s="1"/>
  <c r="S64" i="33"/>
  <c r="U64" i="33"/>
  <c r="E42" i="33"/>
  <c r="E70" i="33" s="1"/>
  <c r="I42" i="33"/>
  <c r="I70" i="33" s="1"/>
  <c r="F42" i="33"/>
  <c r="F70" i="33" s="1"/>
  <c r="J42" i="33"/>
  <c r="J70" i="33" s="1"/>
  <c r="H42" i="33"/>
  <c r="H70" i="33" s="1"/>
  <c r="K42" i="33"/>
  <c r="V54" i="33"/>
  <c r="V67" i="33" s="1"/>
  <c r="D40" i="33"/>
  <c r="D43" i="33" s="1"/>
  <c r="D71" i="33" s="1"/>
  <c r="L40" i="33"/>
  <c r="H40" i="33"/>
  <c r="M40" i="33"/>
  <c r="T55" i="33"/>
  <c r="S55" i="33"/>
  <c r="R55" i="33"/>
  <c r="M42" i="33"/>
  <c r="M70" i="33" s="1"/>
  <c r="R29" i="33"/>
  <c r="T64" i="33"/>
  <c r="T67" i="33" s="1"/>
  <c r="G42" i="33"/>
  <c r="G70" i="33" s="1"/>
  <c r="R65" i="33"/>
  <c r="E40" i="33"/>
  <c r="E29" i="33"/>
  <c r="F40" i="33"/>
  <c r="K40" i="33"/>
  <c r="I29" i="33"/>
  <c r="J40" i="33"/>
  <c r="I40" i="33"/>
  <c r="G29" i="33"/>
  <c r="F29" i="33"/>
  <c r="M29" i="33"/>
  <c r="J29" i="33"/>
  <c r="K29" i="33"/>
  <c r="G40" i="33"/>
  <c r="L29" i="33"/>
  <c r="H29" i="33"/>
  <c r="X42" i="33" l="1"/>
  <c r="X70" i="33" s="1"/>
  <c r="Y73" i="33" s="1"/>
  <c r="K41" i="26" s="1"/>
  <c r="W40" i="33"/>
  <c r="W70" i="33"/>
  <c r="X73" i="33" s="1"/>
  <c r="J41" i="26" s="1"/>
  <c r="Z40" i="33"/>
  <c r="X40" i="33"/>
  <c r="AA40" i="33"/>
  <c r="V40" i="33"/>
  <c r="S40" i="33"/>
  <c r="R40" i="33"/>
  <c r="R43" i="33" s="1"/>
  <c r="Y40" i="33"/>
  <c r="T40" i="33"/>
  <c r="R42" i="33"/>
  <c r="R70" i="33" s="1"/>
  <c r="S73" i="33" s="1"/>
  <c r="E41" i="26" s="1"/>
  <c r="Z29" i="33"/>
  <c r="V55" i="33"/>
  <c r="X65" i="33"/>
  <c r="AA29" i="33"/>
  <c r="AA42" i="33"/>
  <c r="AA70" i="33" s="1"/>
  <c r="V29" i="33"/>
  <c r="W55" i="33"/>
  <c r="U65" i="33"/>
  <c r="R68" i="33"/>
  <c r="U40" i="33"/>
  <c r="S29" i="33"/>
  <c r="U67" i="33"/>
  <c r="U70" i="33" s="1"/>
  <c r="V73" i="33" s="1"/>
  <c r="H41" i="26" s="1"/>
  <c r="S42" i="33"/>
  <c r="U29" i="33"/>
  <c r="U43" i="33" s="1"/>
  <c r="U55" i="33"/>
  <c r="W65" i="33"/>
  <c r="W68" i="33" s="1"/>
  <c r="K70" i="33"/>
  <c r="Z73" i="33" s="1"/>
  <c r="L41" i="26" s="1"/>
  <c r="W29" i="33"/>
  <c r="V70" i="33"/>
  <c r="W73" i="33" s="1"/>
  <c r="I41" i="26" s="1"/>
  <c r="Z42" i="33"/>
  <c r="Z70" i="33" s="1"/>
  <c r="AA73" i="33" s="1"/>
  <c r="M41" i="26" s="1"/>
  <c r="AA65" i="33"/>
  <c r="T65" i="33"/>
  <c r="T68" i="33" s="1"/>
  <c r="S67" i="33"/>
  <c r="S65" i="33"/>
  <c r="S68" i="33" s="1"/>
  <c r="T42" i="33"/>
  <c r="T70" i="33" s="1"/>
  <c r="U73" i="33" s="1"/>
  <c r="G41" i="26" s="1"/>
  <c r="X29" i="33"/>
  <c r="T29" i="33"/>
  <c r="Y29" i="33"/>
  <c r="Z65" i="33"/>
  <c r="X55" i="33"/>
  <c r="Y65" i="33"/>
  <c r="V65" i="33"/>
  <c r="Z55" i="33"/>
  <c r="L43" i="33"/>
  <c r="L71" i="33" s="1"/>
  <c r="K43" i="33"/>
  <c r="K71" i="33" s="1"/>
  <c r="I43" i="33"/>
  <c r="I71" i="33" s="1"/>
  <c r="F43" i="33"/>
  <c r="F71" i="33" s="1"/>
  <c r="Y55" i="33"/>
  <c r="M43" i="33"/>
  <c r="M71" i="33" s="1"/>
  <c r="J43" i="33"/>
  <c r="J71" i="33" s="1"/>
  <c r="E43" i="33"/>
  <c r="E71" i="33" s="1"/>
  <c r="AA55" i="33"/>
  <c r="H43" i="33"/>
  <c r="H71" i="33" s="1"/>
  <c r="G43" i="33"/>
  <c r="G71" i="33" s="1"/>
  <c r="W43" i="33"/>
  <c r="V68" i="33" l="1"/>
  <c r="Z43" i="33"/>
  <c r="X43" i="33"/>
  <c r="Y43" i="33"/>
  <c r="AA43" i="33"/>
  <c r="S43" i="33"/>
  <c r="S71" i="33" s="1"/>
  <c r="V43" i="33"/>
  <c r="R71" i="33"/>
  <c r="T43" i="33"/>
  <c r="T71" i="33" s="1"/>
  <c r="X68" i="33"/>
  <c r="X71" i="33" s="1"/>
  <c r="U68" i="33"/>
  <c r="U71" i="33" s="1"/>
  <c r="W71" i="33"/>
  <c r="Z68" i="33"/>
  <c r="S70" i="33"/>
  <c r="T73" i="33" s="1"/>
  <c r="F41" i="26" s="1"/>
  <c r="D42" i="26"/>
  <c r="AA68" i="33"/>
  <c r="Y68" i="33"/>
  <c r="E46" i="24"/>
  <c r="D46" i="24"/>
  <c r="V71" i="33" l="1"/>
  <c r="Z71" i="33"/>
  <c r="AA71" i="33"/>
  <c r="Y71" i="33"/>
  <c r="AA74" i="33"/>
  <c r="M42" i="26" s="1"/>
  <c r="V74" i="33"/>
  <c r="X74" i="33"/>
  <c r="J42" i="26" s="1"/>
  <c r="S74" i="33"/>
  <c r="E42" i="26" s="1"/>
  <c r="Y74" i="33"/>
  <c r="K42" i="26" s="1"/>
  <c r="W74" i="33"/>
  <c r="I42" i="26" s="1"/>
  <c r="T74" i="33"/>
  <c r="F42" i="26" s="1"/>
  <c r="U74" i="33"/>
  <c r="G42" i="26" s="1"/>
  <c r="Z74" i="33"/>
  <c r="L42" i="26" s="1"/>
  <c r="H42" i="26"/>
  <c r="F7" i="25"/>
  <c r="D7" i="25"/>
  <c r="E7" i="25"/>
  <c r="F46" i="24"/>
  <c r="E15" i="25"/>
  <c r="F15" i="25"/>
  <c r="C15" i="25"/>
  <c r="D15" i="25" l="1"/>
  <c r="M29" i="28"/>
  <c r="L29" i="28"/>
  <c r="H29" i="28"/>
  <c r="K29" i="28"/>
  <c r="G29" i="28"/>
  <c r="J29" i="28"/>
  <c r="I29" i="28"/>
  <c r="B35" i="6" l="1"/>
  <c r="B36" i="6"/>
  <c r="B34" i="6" l="1"/>
  <c r="B4" i="27"/>
  <c r="B4" i="29"/>
  <c r="C13" i="29"/>
  <c r="E13" i="29"/>
  <c r="D22" i="29"/>
  <c r="D27" i="29" s="1"/>
  <c r="E22" i="29"/>
  <c r="D23" i="29"/>
  <c r="D28" i="29" s="1"/>
  <c r="E23" i="29"/>
  <c r="C24" i="29"/>
  <c r="C25" i="29" s="1"/>
  <c r="C26" i="29" s="1"/>
  <c r="C31" i="29" s="1"/>
  <c r="D24" i="29"/>
  <c r="E24" i="29"/>
  <c r="E25" i="29" s="1"/>
  <c r="D25" i="29"/>
  <c r="D26" i="29" s="1"/>
  <c r="E28" i="29"/>
  <c r="E44" i="29"/>
  <c r="D44" i="29" s="1"/>
  <c r="D55" i="29" s="1"/>
  <c r="K44" i="29"/>
  <c r="J44" i="29" s="1"/>
  <c r="J55" i="29" s="1"/>
  <c r="Q44" i="29"/>
  <c r="P44" i="29" s="1"/>
  <c r="P55" i="29" s="1"/>
  <c r="E45" i="29"/>
  <c r="D45" i="29" s="1"/>
  <c r="K45" i="29"/>
  <c r="J45" i="29" s="1"/>
  <c r="Q45" i="29"/>
  <c r="P45" i="29" s="1"/>
  <c r="E46" i="29"/>
  <c r="D46" i="29" s="1"/>
  <c r="K46" i="29"/>
  <c r="J46" i="29" s="1"/>
  <c r="Q46" i="29"/>
  <c r="P46" i="29" s="1"/>
  <c r="E47" i="29"/>
  <c r="D47" i="29" s="1"/>
  <c r="K47" i="29"/>
  <c r="J47" i="29" s="1"/>
  <c r="Q47" i="29"/>
  <c r="P47" i="29" s="1"/>
  <c r="E48" i="29"/>
  <c r="D48" i="29" s="1"/>
  <c r="K48" i="29"/>
  <c r="J48" i="29" s="1"/>
  <c r="Q48" i="29"/>
  <c r="P48" i="29" s="1"/>
  <c r="E49" i="29"/>
  <c r="D49" i="29" s="1"/>
  <c r="K49" i="29"/>
  <c r="J49" i="29" s="1"/>
  <c r="Q49" i="29"/>
  <c r="P49" i="29" s="1"/>
  <c r="E50" i="29"/>
  <c r="D50" i="29" s="1"/>
  <c r="K50" i="29"/>
  <c r="J50" i="29" s="1"/>
  <c r="Q50" i="29"/>
  <c r="P50" i="29" s="1"/>
  <c r="E51" i="29"/>
  <c r="D51" i="29" s="1"/>
  <c r="K51" i="29"/>
  <c r="J51" i="29" s="1"/>
  <c r="Q51" i="29"/>
  <c r="P51" i="29" s="1"/>
  <c r="E52" i="29"/>
  <c r="D52" i="29" s="1"/>
  <c r="K52" i="29"/>
  <c r="J52" i="29" s="1"/>
  <c r="Q52" i="29"/>
  <c r="P52" i="29" s="1"/>
  <c r="E53" i="29"/>
  <c r="D53" i="29" s="1"/>
  <c r="K53" i="29"/>
  <c r="J53" i="29" s="1"/>
  <c r="Q53" i="29"/>
  <c r="P53" i="29" s="1"/>
  <c r="Q46" i="27"/>
  <c r="P46" i="27"/>
  <c r="P57" i="27" s="1"/>
  <c r="Q47" i="27"/>
  <c r="P47" i="27"/>
  <c r="Q48" i="27"/>
  <c r="P48" i="27"/>
  <c r="Q49" i="27"/>
  <c r="P49" i="27"/>
  <c r="Q50" i="27"/>
  <c r="P50" i="27"/>
  <c r="Q51" i="27"/>
  <c r="P51" i="27"/>
  <c r="Q52" i="27"/>
  <c r="P52" i="27"/>
  <c r="Q53" i="27"/>
  <c r="P53" i="27"/>
  <c r="Q54" i="27"/>
  <c r="P54" i="27"/>
  <c r="Q55" i="27"/>
  <c r="P55" i="27"/>
  <c r="K46" i="27"/>
  <c r="J46" i="27" s="1"/>
  <c r="J57" i="27" s="1"/>
  <c r="K47" i="27"/>
  <c r="J47" i="27" s="1"/>
  <c r="K48" i="27"/>
  <c r="J48" i="27" s="1"/>
  <c r="K49" i="27"/>
  <c r="J49" i="27" s="1"/>
  <c r="K50" i="27"/>
  <c r="J50" i="27" s="1"/>
  <c r="K51" i="27"/>
  <c r="J51" i="27" s="1"/>
  <c r="K52" i="27"/>
  <c r="J52" i="27" s="1"/>
  <c r="K53" i="27"/>
  <c r="J53" i="27" s="1"/>
  <c r="K54" i="27"/>
  <c r="J54" i="27" s="1"/>
  <c r="K55" i="27"/>
  <c r="J55" i="27" s="1"/>
  <c r="E46" i="27"/>
  <c r="D46" i="27"/>
  <c r="D57" i="27" s="1"/>
  <c r="E47" i="27"/>
  <c r="D47" i="27"/>
  <c r="E48" i="27"/>
  <c r="D48" i="27"/>
  <c r="E49" i="27"/>
  <c r="D49" i="27"/>
  <c r="E50" i="27"/>
  <c r="D50" i="27"/>
  <c r="E51" i="27"/>
  <c r="D51" i="27"/>
  <c r="E52" i="27"/>
  <c r="D52" i="27"/>
  <c r="E53" i="27"/>
  <c r="D53" i="27"/>
  <c r="E54" i="27"/>
  <c r="D54" i="27"/>
  <c r="E55" i="27"/>
  <c r="D55" i="27"/>
  <c r="E24" i="27"/>
  <c r="E25" i="27" s="1"/>
  <c r="E26" i="27" s="1"/>
  <c r="E22" i="27"/>
  <c r="D22" i="27"/>
  <c r="D27" i="27" s="1"/>
  <c r="E23" i="27"/>
  <c r="E28" i="27"/>
  <c r="D24" i="27"/>
  <c r="D25" i="27"/>
  <c r="D26" i="27" s="1"/>
  <c r="D23" i="27"/>
  <c r="D28" i="27" s="1"/>
  <c r="C24" i="27"/>
  <c r="C25" i="27" s="1"/>
  <c r="E13" i="27"/>
  <c r="C13" i="27"/>
  <c r="B4" i="23"/>
  <c r="E13" i="23"/>
  <c r="C13" i="23"/>
  <c r="Q43" i="23"/>
  <c r="P43" i="23"/>
  <c r="P54" i="23" s="1"/>
  <c r="Q44" i="23"/>
  <c r="P44" i="23"/>
  <c r="Q45" i="23"/>
  <c r="P45" i="23"/>
  <c r="Q46" i="23"/>
  <c r="P46" i="23"/>
  <c r="Q47" i="23"/>
  <c r="P47" i="23"/>
  <c r="Q48" i="23"/>
  <c r="P48" i="23"/>
  <c r="Q49" i="23"/>
  <c r="P49" i="23"/>
  <c r="Q50" i="23"/>
  <c r="P50" i="23"/>
  <c r="Q51" i="23"/>
  <c r="P51" i="23"/>
  <c r="Q52" i="23"/>
  <c r="P52" i="23"/>
  <c r="K43" i="23"/>
  <c r="J43" i="23" s="1"/>
  <c r="J54" i="23" s="1"/>
  <c r="K44" i="23"/>
  <c r="J44" i="23" s="1"/>
  <c r="K45" i="23"/>
  <c r="J45" i="23" s="1"/>
  <c r="K46" i="23"/>
  <c r="J46" i="23" s="1"/>
  <c r="K47" i="23"/>
  <c r="J47" i="23" s="1"/>
  <c r="K48" i="23"/>
  <c r="J48" i="23" s="1"/>
  <c r="K49" i="23"/>
  <c r="J49" i="23" s="1"/>
  <c r="K50" i="23"/>
  <c r="J50" i="23" s="1"/>
  <c r="K51" i="23"/>
  <c r="J51" i="23" s="1"/>
  <c r="K52" i="23"/>
  <c r="J52" i="23" s="1"/>
  <c r="E43" i="23"/>
  <c r="D43" i="23"/>
  <c r="D54" i="23" s="1"/>
  <c r="E44" i="23"/>
  <c r="D44" i="23"/>
  <c r="E45" i="23"/>
  <c r="D45" i="23"/>
  <c r="E46" i="23"/>
  <c r="D46" i="23"/>
  <c r="E47" i="23"/>
  <c r="D47" i="23"/>
  <c r="E48" i="23"/>
  <c r="D48" i="23"/>
  <c r="E49" i="23"/>
  <c r="D49" i="23"/>
  <c r="E50" i="23"/>
  <c r="D50" i="23"/>
  <c r="E51" i="23"/>
  <c r="D51" i="23"/>
  <c r="E52" i="23"/>
  <c r="D52" i="23"/>
  <c r="E24" i="23"/>
  <c r="E25" i="23" s="1"/>
  <c r="E26" i="23" s="1"/>
  <c r="D24" i="23"/>
  <c r="D25" i="23"/>
  <c r="D26" i="23" s="1"/>
  <c r="C24" i="23"/>
  <c r="C25" i="23" s="1"/>
  <c r="E22" i="23"/>
  <c r="D22" i="23"/>
  <c r="D27" i="23" s="1"/>
  <c r="E23" i="23"/>
  <c r="E28" i="23"/>
  <c r="D23" i="23"/>
  <c r="D28" i="23"/>
  <c r="D29" i="23" l="1"/>
  <c r="E27" i="23"/>
  <c r="E29" i="23" s="1"/>
  <c r="E31" i="23" s="1"/>
  <c r="D29" i="29"/>
  <c r="E27" i="29"/>
  <c r="E29" i="29" s="1"/>
  <c r="D31" i="27"/>
  <c r="E27" i="27"/>
  <c r="E29" i="27" s="1"/>
  <c r="D29" i="27"/>
  <c r="D31" i="29"/>
  <c r="D31" i="23"/>
  <c r="E31" i="27"/>
  <c r="C26" i="23"/>
  <c r="C31" i="23" s="1"/>
  <c r="C26" i="27"/>
  <c r="C31" i="27" s="1"/>
  <c r="E26" i="29"/>
  <c r="E31" i="29" s="1"/>
</calcChain>
</file>

<file path=xl/comments1.xml><?xml version="1.0" encoding="utf-8"?>
<comments xmlns="http://schemas.openxmlformats.org/spreadsheetml/2006/main">
  <authors>
    <author>Clare Helm</author>
  </authors>
  <commentList>
    <comment ref="C10" authorId="0">
      <text>
        <r>
          <rPr>
            <b/>
            <sz val="9"/>
            <color indexed="81"/>
            <rFont val="Tahoma"/>
            <family val="2"/>
          </rPr>
          <t>Data source: NDA / NPDA</t>
        </r>
      </text>
    </comment>
    <comment ref="C13" authorId="0">
      <text>
        <r>
          <rPr>
            <b/>
            <sz val="9"/>
            <color indexed="81"/>
            <rFont val="Tahoma"/>
            <family val="2"/>
          </rPr>
          <t>Available data may include NDA 2014/15 or 2015/16 or other local data sources</t>
        </r>
      </text>
    </comment>
    <comment ref="C15" authorId="0">
      <text>
        <r>
          <rPr>
            <b/>
            <sz val="9"/>
            <color indexed="81"/>
            <rFont val="Tahoma"/>
            <family val="2"/>
          </rPr>
          <t>Data available in GPPS or via a local measure</t>
        </r>
      </text>
    </comment>
  </commentList>
</comments>
</file>

<file path=xl/comments2.xml><?xml version="1.0" encoding="utf-8"?>
<comments xmlns="http://schemas.openxmlformats.org/spreadsheetml/2006/main">
  <authors>
    <author>Jeff Featherstone</author>
    <author>Drew, Freddie</author>
  </authors>
  <commentList>
    <comment ref="B10" authorId="0">
      <text>
        <r>
          <rPr>
            <b/>
            <sz val="9"/>
            <color indexed="81"/>
            <rFont val="Tahoma"/>
            <family val="2"/>
          </rPr>
          <t>Jeff Featherstone:</t>
        </r>
        <r>
          <rPr>
            <sz val="9"/>
            <color indexed="81"/>
            <rFont val="Tahoma"/>
            <family val="2"/>
          </rPr>
          <t xml:space="preserve">
As discussed, not sure we need this level of detail. Costs of posts should including banding plus on-costs, so not keen on encouraging providers to bump up on top of this.</t>
        </r>
      </text>
    </comment>
    <comment ref="A42" authorId="1">
      <text>
        <r>
          <rPr>
            <sz val="9"/>
            <color indexed="81"/>
            <rFont val="Tahoma"/>
            <family val="2"/>
          </rPr>
          <t xml:space="preserve">Please indicate whether CPD or trainee in relation to the numbers above.
</t>
        </r>
      </text>
    </comment>
    <comment ref="G42" authorId="1">
      <text>
        <r>
          <rPr>
            <sz val="9"/>
            <color indexed="81"/>
            <rFont val="Tahoma"/>
            <family val="2"/>
          </rPr>
          <t xml:space="preserve">Please indicate whether CPD or trainee in relation to the numbers above.
</t>
        </r>
      </text>
    </comment>
    <comment ref="M42" authorId="1">
      <text>
        <r>
          <rPr>
            <sz val="9"/>
            <color indexed="81"/>
            <rFont val="Tahoma"/>
            <family val="2"/>
          </rPr>
          <t xml:space="preserve">Please indicate whether CPD or trainee in relation to the numbers above.
</t>
        </r>
      </text>
    </comment>
  </commentList>
</comments>
</file>

<file path=xl/comments3.xml><?xml version="1.0" encoding="utf-8"?>
<comments xmlns="http://schemas.openxmlformats.org/spreadsheetml/2006/main">
  <authors>
    <author>Blackshaw, Rory</author>
    <author>Clare Helm</author>
  </authors>
  <commentList>
    <comment ref="C7" authorId="0">
      <text>
        <r>
          <rPr>
            <b/>
            <sz val="9"/>
            <color indexed="81"/>
            <rFont val="Tahoma"/>
            <family val="2"/>
          </rPr>
          <t>Data source: HES</t>
        </r>
      </text>
    </comment>
    <comment ref="C8" authorId="0">
      <text>
        <r>
          <rPr>
            <b/>
            <sz val="9"/>
            <color indexed="81"/>
            <rFont val="Tahoma"/>
            <family val="2"/>
          </rPr>
          <t>Data source: NaDIA</t>
        </r>
      </text>
    </comment>
    <comment ref="C9" authorId="0">
      <text>
        <r>
          <rPr>
            <b/>
            <sz val="9"/>
            <color indexed="81"/>
            <rFont val="Tahoma"/>
            <family val="2"/>
          </rPr>
          <t>Data source: NaDIA</t>
        </r>
      </text>
    </comment>
    <comment ref="C10" authorId="0">
      <text>
        <r>
          <rPr>
            <b/>
            <sz val="9"/>
            <color indexed="81"/>
            <rFont val="Tahoma"/>
            <family val="2"/>
          </rPr>
          <t>Data source: NaDIA or local</t>
        </r>
      </text>
    </comment>
    <comment ref="C11" authorId="1">
      <text>
        <r>
          <rPr>
            <b/>
            <sz val="9"/>
            <color indexed="81"/>
            <rFont val="Tahoma"/>
            <family val="2"/>
          </rPr>
          <t>Data source: NaDIA or local</t>
        </r>
      </text>
    </comment>
    <comment ref="C12" authorId="1">
      <text>
        <r>
          <rPr>
            <b/>
            <sz val="9"/>
            <color indexed="81"/>
            <rFont val="Tahoma"/>
            <family val="2"/>
          </rPr>
          <t>Data source: NaDIA or local</t>
        </r>
      </text>
    </comment>
  </commentList>
</comments>
</file>

<file path=xl/comments4.xml><?xml version="1.0" encoding="utf-8"?>
<comments xmlns="http://schemas.openxmlformats.org/spreadsheetml/2006/main">
  <authors>
    <author>Drew, Freddie</author>
  </authors>
  <commentList>
    <comment ref="A45" authorId="0">
      <text>
        <r>
          <rPr>
            <sz val="9"/>
            <color indexed="81"/>
            <rFont val="Tahoma"/>
            <family val="2"/>
          </rPr>
          <t xml:space="preserve">Please indicate whether CPD or trainee in relation to the numbers above.
</t>
        </r>
      </text>
    </comment>
    <comment ref="G45" authorId="0">
      <text>
        <r>
          <rPr>
            <sz val="9"/>
            <color indexed="81"/>
            <rFont val="Tahoma"/>
            <family val="2"/>
          </rPr>
          <t xml:space="preserve">Please indicate whether CPD or trainee in relation to the numbers above.
</t>
        </r>
      </text>
    </comment>
    <comment ref="M45" authorId="0">
      <text>
        <r>
          <rPr>
            <sz val="9"/>
            <color indexed="81"/>
            <rFont val="Tahoma"/>
            <family val="2"/>
          </rPr>
          <t xml:space="preserve">Please indicate whether CPD or trainee in relation to the numbers above.
</t>
        </r>
      </text>
    </comment>
  </commentList>
</comments>
</file>

<file path=xl/comments5.xml><?xml version="1.0" encoding="utf-8"?>
<comments xmlns="http://schemas.openxmlformats.org/spreadsheetml/2006/main">
  <authors>
    <author>Drew, Freddie</author>
  </authors>
  <commentList>
    <comment ref="A43" authorId="0">
      <text>
        <r>
          <rPr>
            <sz val="9"/>
            <color indexed="81"/>
            <rFont val="Tahoma"/>
            <family val="2"/>
          </rPr>
          <t xml:space="preserve">Please indicate whether CPD or trainee in relation to the numbers above.
</t>
        </r>
      </text>
    </comment>
    <comment ref="G43" authorId="0">
      <text>
        <r>
          <rPr>
            <sz val="9"/>
            <color indexed="81"/>
            <rFont val="Tahoma"/>
            <family val="2"/>
          </rPr>
          <t xml:space="preserve">Please indicate whether CPD or trainee in relation to the numbers above.
</t>
        </r>
      </text>
    </comment>
    <comment ref="M43" authorId="0">
      <text>
        <r>
          <rPr>
            <sz val="9"/>
            <color indexed="81"/>
            <rFont val="Tahoma"/>
            <family val="2"/>
          </rPr>
          <t xml:space="preserve">Please indicate whether CPD or trainee in relation to the numbers above.
</t>
        </r>
      </text>
    </comment>
  </commentList>
</comments>
</file>

<file path=xl/sharedStrings.xml><?xml version="1.0" encoding="utf-8"?>
<sst xmlns="http://schemas.openxmlformats.org/spreadsheetml/2006/main" count="2445" uniqueCount="1391">
  <si>
    <t>Total</t>
  </si>
  <si>
    <t>OrgCode</t>
  </si>
  <si>
    <t>Organisation</t>
  </si>
  <si>
    <t>02N</t>
  </si>
  <si>
    <t>NHS Airedale, Wharfedale And Craven CCG</t>
  </si>
  <si>
    <t>09C</t>
  </si>
  <si>
    <t>NHS Ashford CCG</t>
  </si>
  <si>
    <t>10Y</t>
  </si>
  <si>
    <t>NHS Aylesbury Vale CCG</t>
  </si>
  <si>
    <t>07L</t>
  </si>
  <si>
    <t>NHS Barking and Dagenham CCG</t>
  </si>
  <si>
    <t>07M</t>
  </si>
  <si>
    <t>NHS Barnet CCG</t>
  </si>
  <si>
    <t>02P</t>
  </si>
  <si>
    <t>NHS Barnsley CCG</t>
  </si>
  <si>
    <t>99E</t>
  </si>
  <si>
    <t>NHS Basildon and Brentwood CCG</t>
  </si>
  <si>
    <t>02Q</t>
  </si>
  <si>
    <t>NHS Bassetlaw CCG</t>
  </si>
  <si>
    <t>11E</t>
  </si>
  <si>
    <t>NHS Bath and North East Somerset CCG</t>
  </si>
  <si>
    <t>06F</t>
  </si>
  <si>
    <t>NHS Bedfordshire CCG</t>
  </si>
  <si>
    <t>07N</t>
  </si>
  <si>
    <t>NHS Bexley CCG</t>
  </si>
  <si>
    <t>13P</t>
  </si>
  <si>
    <t>NHS Birmingham Crosscity CCG</t>
  </si>
  <si>
    <t>04X</t>
  </si>
  <si>
    <t>NHS Birmingham South And Central CCG</t>
  </si>
  <si>
    <t>00Q</t>
  </si>
  <si>
    <t>NHS Blackburn With Darwen CCG</t>
  </si>
  <si>
    <t>00R</t>
  </si>
  <si>
    <t>NHS Blackpool CCG</t>
  </si>
  <si>
    <t>00T</t>
  </si>
  <si>
    <t>NHS Bolton CCG</t>
  </si>
  <si>
    <t>10G</t>
  </si>
  <si>
    <t>NHS Bracknell and Ascot CCG</t>
  </si>
  <si>
    <t>02W</t>
  </si>
  <si>
    <t>NHS Bradford City CCG</t>
  </si>
  <si>
    <t>02R</t>
  </si>
  <si>
    <t>NHS Bradford Districts CCG</t>
  </si>
  <si>
    <t>07P</t>
  </si>
  <si>
    <t>NHS Brent CCG</t>
  </si>
  <si>
    <t>09D</t>
  </si>
  <si>
    <t>NHS Brighton and Hove CCG</t>
  </si>
  <si>
    <t>11H</t>
  </si>
  <si>
    <t>NHS Bristol CCG</t>
  </si>
  <si>
    <t>07Q</t>
  </si>
  <si>
    <t>NHS Bromley CCG</t>
  </si>
  <si>
    <t>00V</t>
  </si>
  <si>
    <t>NHS Bury CCG</t>
  </si>
  <si>
    <t>02T</t>
  </si>
  <si>
    <t>NHS Calderdale CCG</t>
  </si>
  <si>
    <t>06H</t>
  </si>
  <si>
    <t>NHS Cambridgeshire and Peterborough CCG</t>
  </si>
  <si>
    <t>07R</t>
  </si>
  <si>
    <t>NHS Camden CCG</t>
  </si>
  <si>
    <t>04Y</t>
  </si>
  <si>
    <t>NHS Cannock Chase CCG</t>
  </si>
  <si>
    <t>09E</t>
  </si>
  <si>
    <t>NHS Canterbury and Coastal CCG</t>
  </si>
  <si>
    <t>99F</t>
  </si>
  <si>
    <t>NHS Castle Point and Rochford CCG</t>
  </si>
  <si>
    <t>09A</t>
  </si>
  <si>
    <t>NHS Central London (Westminster) CCG</t>
  </si>
  <si>
    <t>00W</t>
  </si>
  <si>
    <t>NHS Central Manchester CCG</t>
  </si>
  <si>
    <t>10H</t>
  </si>
  <si>
    <t>NHS Chiltern CCG</t>
  </si>
  <si>
    <t>00X</t>
  </si>
  <si>
    <t>NHS Chorley and South Ribble CCG</t>
  </si>
  <si>
    <t>07T</t>
  </si>
  <si>
    <t>NHS City and Hackney CCG</t>
  </si>
  <si>
    <t>09G</t>
  </si>
  <si>
    <t>NHS Coastal West Sussex CCG</t>
  </si>
  <si>
    <t>03V</t>
  </si>
  <si>
    <t>NHS Corby CCG</t>
  </si>
  <si>
    <t>05A</t>
  </si>
  <si>
    <t>NHS Coventry and Rugby CCG</t>
  </si>
  <si>
    <t>09H</t>
  </si>
  <si>
    <t>NHS Crawley CCG</t>
  </si>
  <si>
    <t>07V</t>
  </si>
  <si>
    <t>NHS Croydon CCG</t>
  </si>
  <si>
    <t>01H</t>
  </si>
  <si>
    <t>NHS Cumbria CCG</t>
  </si>
  <si>
    <t>00C</t>
  </si>
  <si>
    <t>NHS Darlington CCG</t>
  </si>
  <si>
    <t>09J</t>
  </si>
  <si>
    <t>NHS Dartford, Gravesham and Swanley CCG</t>
  </si>
  <si>
    <t>02X</t>
  </si>
  <si>
    <t>NHS Doncaster CCG</t>
  </si>
  <si>
    <t>11J</t>
  </si>
  <si>
    <t>NHS Dorset CCG</t>
  </si>
  <si>
    <t>05C</t>
  </si>
  <si>
    <t>NHS Dudley CCG</t>
  </si>
  <si>
    <t>00D</t>
  </si>
  <si>
    <t>NHS Durham Dales, Easington and Sedgefield CCG</t>
  </si>
  <si>
    <t>07W</t>
  </si>
  <si>
    <t>NHS Ealing CCG</t>
  </si>
  <si>
    <t>06K</t>
  </si>
  <si>
    <t>NHS East and North Hertfordshire CCG</t>
  </si>
  <si>
    <t>01A</t>
  </si>
  <si>
    <t>NHS East Lancashire CCG</t>
  </si>
  <si>
    <t>03W</t>
  </si>
  <si>
    <t>NHS East Leicestershire and Rutland CCG</t>
  </si>
  <si>
    <t>02Y</t>
  </si>
  <si>
    <t>NHS East Riding of Yorkshire CCG</t>
  </si>
  <si>
    <t>05D</t>
  </si>
  <si>
    <t>NHS East Staffordshire CCG</t>
  </si>
  <si>
    <t>09L</t>
  </si>
  <si>
    <t>NHS East Surrey CCG</t>
  </si>
  <si>
    <t>09F</t>
  </si>
  <si>
    <t>NHS Eastbourne, Hailsham and Seaford CCG</t>
  </si>
  <si>
    <t>01C</t>
  </si>
  <si>
    <t>NHS Eastern Cheshire CCG</t>
  </si>
  <si>
    <t>07X</t>
  </si>
  <si>
    <t>NHS Enfield CCG</t>
  </si>
  <si>
    <t>03X</t>
  </si>
  <si>
    <t>NHS Erewash CCG</t>
  </si>
  <si>
    <t>10K</t>
  </si>
  <si>
    <t>NHS Fareham and Gosport CCG</t>
  </si>
  <si>
    <t>02M</t>
  </si>
  <si>
    <t>NHS Fylde &amp; Wyre CCG</t>
  </si>
  <si>
    <t>11M</t>
  </si>
  <si>
    <t>NHS Gloucestershire CCG</t>
  </si>
  <si>
    <t>06M</t>
  </si>
  <si>
    <t>NHS Great Yarmouth and Waveney CCG</t>
  </si>
  <si>
    <t>03A</t>
  </si>
  <si>
    <t>NHS Greater Huddersfield CCG</t>
  </si>
  <si>
    <t>01E</t>
  </si>
  <si>
    <t>NHS Greater Preston CCG</t>
  </si>
  <si>
    <t>08A</t>
  </si>
  <si>
    <t>NHS Greenwich CCG</t>
  </si>
  <si>
    <t>09N</t>
  </si>
  <si>
    <t>NHS Guildford and Waverley CCG</t>
  </si>
  <si>
    <t>01F</t>
  </si>
  <si>
    <t>NHS Halton CCG</t>
  </si>
  <si>
    <t>03D</t>
  </si>
  <si>
    <t>NHS Hambleton, Richmondshire and Whitby CCG</t>
  </si>
  <si>
    <t>08C</t>
  </si>
  <si>
    <t>NHS Hammersmith and Fulham CCG</t>
  </si>
  <si>
    <t>03Y</t>
  </si>
  <si>
    <t>NHS Hardwick CCG</t>
  </si>
  <si>
    <t>08D</t>
  </si>
  <si>
    <t>NHS Haringey CCG</t>
  </si>
  <si>
    <t>03E</t>
  </si>
  <si>
    <t>NHS Harrogate and Rural District CCG</t>
  </si>
  <si>
    <t>08E</t>
  </si>
  <si>
    <t>NHS Harrow CCG</t>
  </si>
  <si>
    <t>00K</t>
  </si>
  <si>
    <t>NHS Hartlepool and Stockton-On-Tees CCG</t>
  </si>
  <si>
    <t>09P</t>
  </si>
  <si>
    <t>NHS Hastings and Rother CCG</t>
  </si>
  <si>
    <t>08F</t>
  </si>
  <si>
    <t>NHS Havering CCG</t>
  </si>
  <si>
    <t>05F</t>
  </si>
  <si>
    <t>NHS Herefordshire CCG</t>
  </si>
  <si>
    <t>06N</t>
  </si>
  <si>
    <t>NHS Herts Valleys CCG</t>
  </si>
  <si>
    <t>01D</t>
  </si>
  <si>
    <t>NHS Heywood, Middleton and Rochdale CCG</t>
  </si>
  <si>
    <t>99K</t>
  </si>
  <si>
    <t>NHS High Weald Lewes Havens CCG</t>
  </si>
  <si>
    <t>08G</t>
  </si>
  <si>
    <t>NHS Hillingdon CCG</t>
  </si>
  <si>
    <t>09X</t>
  </si>
  <si>
    <t>NHS Horsham and Mid Sussex CCG</t>
  </si>
  <si>
    <t>07Y</t>
  </si>
  <si>
    <t>NHS Hounslow CCG</t>
  </si>
  <si>
    <t>03F</t>
  </si>
  <si>
    <t>NHS Hull CCG</t>
  </si>
  <si>
    <t>06L</t>
  </si>
  <si>
    <t>NHS Ipswich and East Suffolk CCG</t>
  </si>
  <si>
    <t>10L</t>
  </si>
  <si>
    <t>NHS Isle of Wight CCG</t>
  </si>
  <si>
    <t>08H</t>
  </si>
  <si>
    <t>NHS Islington CCG</t>
  </si>
  <si>
    <t>11N</t>
  </si>
  <si>
    <t>NHS Kernow CCG</t>
  </si>
  <si>
    <t>08J</t>
  </si>
  <si>
    <t>NHS Kingston CCG</t>
  </si>
  <si>
    <t>01J</t>
  </si>
  <si>
    <t>NHS Knowsley CCG</t>
  </si>
  <si>
    <t>08K</t>
  </si>
  <si>
    <t>NHS Lambeth CCG</t>
  </si>
  <si>
    <t>01K</t>
  </si>
  <si>
    <t>NHS Lancashire North CCG</t>
  </si>
  <si>
    <t>02V</t>
  </si>
  <si>
    <t>NHS Leeds North CCG</t>
  </si>
  <si>
    <t>03G</t>
  </si>
  <si>
    <t>NHS Leeds South and East CCG</t>
  </si>
  <si>
    <t>03C</t>
  </si>
  <si>
    <t>NHS Leeds West CCG</t>
  </si>
  <si>
    <t>04C</t>
  </si>
  <si>
    <t>NHS Leicester City CCG</t>
  </si>
  <si>
    <t>08L</t>
  </si>
  <si>
    <t>NHS Lewisham CCG</t>
  </si>
  <si>
    <t>03T</t>
  </si>
  <si>
    <t>NHS Lincolnshire East CCG</t>
  </si>
  <si>
    <t>04D</t>
  </si>
  <si>
    <t>NHS Lincolnshire West CCG</t>
  </si>
  <si>
    <t>99A</t>
  </si>
  <si>
    <t>NHS Liverpool CCG</t>
  </si>
  <si>
    <t>06P</t>
  </si>
  <si>
    <t>NHS Luton CCG</t>
  </si>
  <si>
    <t>04E</t>
  </si>
  <si>
    <t>NHS Mansfield and Ashfield CCG</t>
  </si>
  <si>
    <t>09W</t>
  </si>
  <si>
    <t>NHS Medway CCG</t>
  </si>
  <si>
    <t>08R</t>
  </si>
  <si>
    <t>NHS Merton CCG</t>
  </si>
  <si>
    <t>06Q</t>
  </si>
  <si>
    <t>NHS Mid Essex CCG</t>
  </si>
  <si>
    <t>04F</t>
  </si>
  <si>
    <t>NHS Milton Keynes CCG</t>
  </si>
  <si>
    <t>04G</t>
  </si>
  <si>
    <t>NHS Nene CCG</t>
  </si>
  <si>
    <t>04H</t>
  </si>
  <si>
    <t>NHS Newark &amp; Sherwood CCG</t>
  </si>
  <si>
    <t>10M</t>
  </si>
  <si>
    <t>NHS Newbury and District CCG</t>
  </si>
  <si>
    <t>13T</t>
  </si>
  <si>
    <t>NHS Newcastle Gateshead CCG</t>
  </si>
  <si>
    <t>08M</t>
  </si>
  <si>
    <t>NHS Newham CCG</t>
  </si>
  <si>
    <t>10N</t>
  </si>
  <si>
    <t>NHS North &amp; West Reading CCG</t>
  </si>
  <si>
    <t>04J</t>
  </si>
  <si>
    <t>NHS North Derbyshire CCG</t>
  </si>
  <si>
    <t>00J</t>
  </si>
  <si>
    <t>NHS North Durham CCG</t>
  </si>
  <si>
    <t>06T</t>
  </si>
  <si>
    <t>NHS North East Essex CCG</t>
  </si>
  <si>
    <t>99M</t>
  </si>
  <si>
    <t>NHS North East Hampshire and Farnham CCG</t>
  </si>
  <si>
    <t>03H</t>
  </si>
  <si>
    <t>NHS North East Lincolnshire CCG</t>
  </si>
  <si>
    <t>10J</t>
  </si>
  <si>
    <t>NHS North Hampshire CCG</t>
  </si>
  <si>
    <t>03J</t>
  </si>
  <si>
    <t>NHS North Kirklees CCG</t>
  </si>
  <si>
    <t>03K</t>
  </si>
  <si>
    <t>NHS North Lincolnshire CCG</t>
  </si>
  <si>
    <t>01M</t>
  </si>
  <si>
    <t>NHS North Manchester CCG</t>
  </si>
  <si>
    <t>06V</t>
  </si>
  <si>
    <t>NHS North Norfolk CCG</t>
  </si>
  <si>
    <t>11T</t>
  </si>
  <si>
    <t>NHS North Somerset CCG</t>
  </si>
  <si>
    <t>05G</t>
  </si>
  <si>
    <t>NHS North Staffordshire CCG</t>
  </si>
  <si>
    <t>99C</t>
  </si>
  <si>
    <t>NHS North Tyneside CCG</t>
  </si>
  <si>
    <t>09Y</t>
  </si>
  <si>
    <t>NHS North West Surrey CCG</t>
  </si>
  <si>
    <t>99P</t>
  </si>
  <si>
    <t>NHS Northern, Eastern and Western Devon CCG</t>
  </si>
  <si>
    <t>00L</t>
  </si>
  <si>
    <t>NHS Northumberland CCG</t>
  </si>
  <si>
    <t>06W</t>
  </si>
  <si>
    <t>NHS Norwich CCG</t>
  </si>
  <si>
    <t>04K</t>
  </si>
  <si>
    <t>NHS Nottingham City CCG</t>
  </si>
  <si>
    <t>04L</t>
  </si>
  <si>
    <t>NHS Nottingham North and East CCG</t>
  </si>
  <si>
    <t>04M</t>
  </si>
  <si>
    <t>NHS Nottingham West CCG</t>
  </si>
  <si>
    <t>00Y</t>
  </si>
  <si>
    <t>NHS Oldham CCG</t>
  </si>
  <si>
    <t>10Q</t>
  </si>
  <si>
    <t>NHS Oxfordshire CCG</t>
  </si>
  <si>
    <t>10R</t>
  </si>
  <si>
    <t>NHS Portsmouth CCG</t>
  </si>
  <si>
    <t>08N</t>
  </si>
  <si>
    <t>NHS Redbridge CCG</t>
  </si>
  <si>
    <t>05J</t>
  </si>
  <si>
    <t>NHS Redditch and Bromsgrove CCG</t>
  </si>
  <si>
    <t>08P</t>
  </si>
  <si>
    <t>NHS Richmond CCG</t>
  </si>
  <si>
    <t>03L</t>
  </si>
  <si>
    <t>NHS Rotherham CCG</t>
  </si>
  <si>
    <t>04N</t>
  </si>
  <si>
    <t>NHS Rushcliffe CCG</t>
  </si>
  <si>
    <t>01G</t>
  </si>
  <si>
    <t>NHS Salford CCG</t>
  </si>
  <si>
    <t>05L</t>
  </si>
  <si>
    <t>NHS Sandwell and West Birmingham CCG</t>
  </si>
  <si>
    <t>03M</t>
  </si>
  <si>
    <t>NHS Scarborough and Ryedale CCG</t>
  </si>
  <si>
    <t>03N</t>
  </si>
  <si>
    <t>NHS Sheffield CCG</t>
  </si>
  <si>
    <t>05N</t>
  </si>
  <si>
    <t>NHS Shropshire CCG</t>
  </si>
  <si>
    <t>10T</t>
  </si>
  <si>
    <t>NHS Slough CCG</t>
  </si>
  <si>
    <t>05P</t>
  </si>
  <si>
    <t>NHS Solihull CCG</t>
  </si>
  <si>
    <t>11X</t>
  </si>
  <si>
    <t>NHS Somerset CCG</t>
  </si>
  <si>
    <t>01R</t>
  </si>
  <si>
    <t>NHS South Cheshire CCG</t>
  </si>
  <si>
    <t>99Q</t>
  </si>
  <si>
    <t>NHS South Devon and Torbay CCG</t>
  </si>
  <si>
    <t>05Q</t>
  </si>
  <si>
    <t>NHS South East Staffordshire and Seisdon Peninsula CCG</t>
  </si>
  <si>
    <t>10V</t>
  </si>
  <si>
    <t>NHS South Eastern Hampshire CCG</t>
  </si>
  <si>
    <t>12A</t>
  </si>
  <si>
    <t>NHS South Gloucestershire CCG</t>
  </si>
  <si>
    <t>10A</t>
  </si>
  <si>
    <t>NHS South Kent Coast CCG</t>
  </si>
  <si>
    <t>99D</t>
  </si>
  <si>
    <t>NHS South Lincolnshire CCG</t>
  </si>
  <si>
    <t>01N</t>
  </si>
  <si>
    <t>NHS South Manchester CCG</t>
  </si>
  <si>
    <t>06Y</t>
  </si>
  <si>
    <t>NHS South Norfolk CCG</t>
  </si>
  <si>
    <t>10W</t>
  </si>
  <si>
    <t>NHS South Reading CCG</t>
  </si>
  <si>
    <t>01T</t>
  </si>
  <si>
    <t>NHS South Sefton CCG</t>
  </si>
  <si>
    <t>00M</t>
  </si>
  <si>
    <t>NHS South Tees CCG</t>
  </si>
  <si>
    <t>00N</t>
  </si>
  <si>
    <t>NHS South Tyneside CCG</t>
  </si>
  <si>
    <t>05R</t>
  </si>
  <si>
    <t>NHS South Warwickshire CCG</t>
  </si>
  <si>
    <t>04Q</t>
  </si>
  <si>
    <t>NHS South West Lincolnshire CCG</t>
  </si>
  <si>
    <t>05T</t>
  </si>
  <si>
    <t>NHS South Worcestershire CCG</t>
  </si>
  <si>
    <t>10X</t>
  </si>
  <si>
    <t>NHS Southampton CCG</t>
  </si>
  <si>
    <t>99G</t>
  </si>
  <si>
    <t>NHS Southend CCG</t>
  </si>
  <si>
    <t>04R</t>
  </si>
  <si>
    <t>NHS Southern Derbyshire CCG</t>
  </si>
  <si>
    <t>01V</t>
  </si>
  <si>
    <t>NHS Southport and Formby CCG</t>
  </si>
  <si>
    <t>08Q</t>
  </si>
  <si>
    <t>NHS Southwark CCG</t>
  </si>
  <si>
    <t>01X</t>
  </si>
  <si>
    <t>NHS St Helens CCG</t>
  </si>
  <si>
    <t>05V</t>
  </si>
  <si>
    <t>NHS Stafford and Surrounds CCG</t>
  </si>
  <si>
    <t>01W</t>
  </si>
  <si>
    <t>NHS Stockport CCG</t>
  </si>
  <si>
    <t>05W</t>
  </si>
  <si>
    <t>NHS Stoke On Trent CCG</t>
  </si>
  <si>
    <t>00P</t>
  </si>
  <si>
    <t>NHS Sunderland CCG</t>
  </si>
  <si>
    <t>99H</t>
  </si>
  <si>
    <t>NHS Surrey Downs CCG</t>
  </si>
  <si>
    <t>10C</t>
  </si>
  <si>
    <t>NHS Surrey Heath CCG</t>
  </si>
  <si>
    <t>08T</t>
  </si>
  <si>
    <t>NHS Sutton CCG</t>
  </si>
  <si>
    <t>10D</t>
  </si>
  <si>
    <t>NHS Swale CCG</t>
  </si>
  <si>
    <t>12D</t>
  </si>
  <si>
    <t>NHS Swindon CCG</t>
  </si>
  <si>
    <t>01Y</t>
  </si>
  <si>
    <t>NHS Tameside and Glossop CCG</t>
  </si>
  <si>
    <t>05X</t>
  </si>
  <si>
    <t>NHS Telford and Wrekin CCG</t>
  </si>
  <si>
    <t>10E</t>
  </si>
  <si>
    <t>NHS Thanet CCG</t>
  </si>
  <si>
    <t>07G</t>
  </si>
  <si>
    <t>NHS Thurrock CCG</t>
  </si>
  <si>
    <t>08V</t>
  </si>
  <si>
    <t>NHS Tower Hamlets CCG</t>
  </si>
  <si>
    <t>02A</t>
  </si>
  <si>
    <t>NHS Trafford CCG</t>
  </si>
  <si>
    <t>03Q</t>
  </si>
  <si>
    <t>NHS Vale of York CCG</t>
  </si>
  <si>
    <t>02D</t>
  </si>
  <si>
    <t>NHS Vale Royal CCG</t>
  </si>
  <si>
    <t>03R</t>
  </si>
  <si>
    <t>NHS Wakefield CCG</t>
  </si>
  <si>
    <t>05Y</t>
  </si>
  <si>
    <t>NHS Walsall CCG</t>
  </si>
  <si>
    <t>08W</t>
  </si>
  <si>
    <t>NHS Waltham Forest CCG</t>
  </si>
  <si>
    <t>08X</t>
  </si>
  <si>
    <t>NHS Wandsworth CCG</t>
  </si>
  <si>
    <t>02E</t>
  </si>
  <si>
    <t>NHS Warrington CCG</t>
  </si>
  <si>
    <t>05H</t>
  </si>
  <si>
    <t>NHS Warwickshire North CCG</t>
  </si>
  <si>
    <t>02F</t>
  </si>
  <si>
    <t>NHS West Cheshire CCG</t>
  </si>
  <si>
    <t>07H</t>
  </si>
  <si>
    <t>NHS West Essex CCG</t>
  </si>
  <si>
    <t>11A</t>
  </si>
  <si>
    <t>NHS West Hampshire CCG</t>
  </si>
  <si>
    <t>99J</t>
  </si>
  <si>
    <t>NHS West Kent CCG</t>
  </si>
  <si>
    <t>02G</t>
  </si>
  <si>
    <t>NHS West Lancashire CCG</t>
  </si>
  <si>
    <t>04V</t>
  </si>
  <si>
    <t>NHS West Leicestershire CCG</t>
  </si>
  <si>
    <t>08Y</t>
  </si>
  <si>
    <t>NHS West London CCG</t>
  </si>
  <si>
    <t>07J</t>
  </si>
  <si>
    <t>NHS West Norfolk CCG</t>
  </si>
  <si>
    <t>07K</t>
  </si>
  <si>
    <t>NHS West Suffolk CCG</t>
  </si>
  <si>
    <t>02H</t>
  </si>
  <si>
    <t>NHS Wigan Borough CCG</t>
  </si>
  <si>
    <t>99N</t>
  </si>
  <si>
    <t>NHS Wiltshire CCG</t>
  </si>
  <si>
    <t>11C</t>
  </si>
  <si>
    <t>NHS Windsor, Ascot and Maidenhead CCG</t>
  </si>
  <si>
    <t>12F</t>
  </si>
  <si>
    <t>NHS Wirral CCG</t>
  </si>
  <si>
    <t>11D</t>
  </si>
  <si>
    <t>NHS Wokingham CCG</t>
  </si>
  <si>
    <t>06A</t>
  </si>
  <si>
    <t>NHS Wolverhampton CCG</t>
  </si>
  <si>
    <t>06D</t>
  </si>
  <si>
    <t>NHS Wyre Forest CCG</t>
  </si>
  <si>
    <t>1829 Building</t>
  </si>
  <si>
    <t>RXA52</t>
  </si>
  <si>
    <t>1Point (North West) Ltd</t>
  </si>
  <si>
    <t>8J495</t>
  </si>
  <si>
    <t>2gether NHS Foundation Trust</t>
  </si>
  <si>
    <t>RTQ</t>
  </si>
  <si>
    <t>5 Boroughs Partnership NHS Foundation Trust</t>
  </si>
  <si>
    <t>RTV</t>
  </si>
  <si>
    <t>Alliance Psychology Services Ltd</t>
  </si>
  <si>
    <t>NJG</t>
  </si>
  <si>
    <t>AMH Dover</t>
  </si>
  <si>
    <t>RXY52</t>
  </si>
  <si>
    <t>AMH Swale</t>
  </si>
  <si>
    <t>RXY67</t>
  </si>
  <si>
    <t>AMH Swanley</t>
  </si>
  <si>
    <t>RXY69</t>
  </si>
  <si>
    <t>Avon And Wiltshire Mental Health Partnership NHS Trust</t>
  </si>
  <si>
    <t>RVN</t>
  </si>
  <si>
    <t>Barnet IAPT</t>
  </si>
  <si>
    <t>RXXY1</t>
  </si>
  <si>
    <t>Berkshire Healthcare NHS Foundation Trust</t>
  </si>
  <si>
    <t>RWX</t>
  </si>
  <si>
    <t>BICS Mental Health Gateway</t>
  </si>
  <si>
    <t>NWX08</t>
  </si>
  <si>
    <t>Birmingham And Solihull Mental Health NHS Foundation Trust</t>
  </si>
  <si>
    <t>RXT</t>
  </si>
  <si>
    <t>Birmingham Mental Health Consortium (herbert Road)</t>
  </si>
  <si>
    <t>ALR01</t>
  </si>
  <si>
    <t>Black Country Partnership NHS Foundation Trust</t>
  </si>
  <si>
    <t>TAJ</t>
  </si>
  <si>
    <t>Blackpool Teaching Hospitals NHS Foundation Trust</t>
  </si>
  <si>
    <t>RXL</t>
  </si>
  <si>
    <t>Blakenall Village Centre</t>
  </si>
  <si>
    <t>RYK14</t>
  </si>
  <si>
    <t>Bolton Metropolitan Borough Council</t>
  </si>
  <si>
    <t>V160</t>
  </si>
  <si>
    <t>Bournemouth And Poole Primary Care Medical Team</t>
  </si>
  <si>
    <t>RDYLK</t>
  </si>
  <si>
    <t>Bradford District Care Trust</t>
  </si>
  <si>
    <t>TAD</t>
  </si>
  <si>
    <t>Bridgewater Community Healthcare NHS Trust</t>
  </si>
  <si>
    <t>RY2</t>
  </si>
  <si>
    <t>Brocklebank Group Practice (HQ)</t>
  </si>
  <si>
    <t>AN2</t>
  </si>
  <si>
    <t>Bromley Healthcare</t>
  </si>
  <si>
    <t>NQV</t>
  </si>
  <si>
    <t>Calderdale Primary Care Psychological Therapies</t>
  </si>
  <si>
    <t>NDC03</t>
  </si>
  <si>
    <t>Cambridgeshire And Peterborough NHS Foundation Trust</t>
  </si>
  <si>
    <t>RT1</t>
  </si>
  <si>
    <t>Camden IAPT</t>
  </si>
  <si>
    <t>TAF88</t>
  </si>
  <si>
    <t>Central London Community Healthcare NHS Trust</t>
  </si>
  <si>
    <t>RYX</t>
  </si>
  <si>
    <t>Central London Primary Care Counsellors</t>
  </si>
  <si>
    <t>ANJ</t>
  </si>
  <si>
    <t>City Health Care Partnership CIC</t>
  </si>
  <si>
    <t>NNF</t>
  </si>
  <si>
    <t>Compass Wellbeing CIC</t>
  </si>
  <si>
    <t>AA5</t>
  </si>
  <si>
    <t>Conifers</t>
  </si>
  <si>
    <t>RDYEV</t>
  </si>
  <si>
    <t>Cornwall Partnership NHS Foundation Trust</t>
  </si>
  <si>
    <t>RJ8</t>
  </si>
  <si>
    <t>Counselling Team Ltd</t>
  </si>
  <si>
    <t>NAF</t>
  </si>
  <si>
    <t>Coventry And Warwickshire Partnership NHS Trust</t>
  </si>
  <si>
    <t>RYG</t>
  </si>
  <si>
    <t>Croydon Psychological Therapies Service (croydon IAPT)</t>
  </si>
  <si>
    <t>RV5CJ</t>
  </si>
  <si>
    <t>Cumbria Partnership NHS Foundation Trust</t>
  </si>
  <si>
    <t>RNN</t>
  </si>
  <si>
    <t>Dartford, Gravesham And Swanley Mind</t>
  </si>
  <si>
    <t>8J766</t>
  </si>
  <si>
    <t>Denton House</t>
  </si>
  <si>
    <t>RXA29</t>
  </si>
  <si>
    <t>Derbyshire Healthcare NHS Foundation Trust</t>
  </si>
  <si>
    <t>RXM</t>
  </si>
  <si>
    <t>Devon Partnership NHS Trust</t>
  </si>
  <si>
    <t>RWV</t>
  </si>
  <si>
    <t>Dorking Healthcare Limited</t>
  </si>
  <si>
    <t>NNE</t>
  </si>
  <si>
    <t>Dover Counselling Centre HQ</t>
  </si>
  <si>
    <t>AJA</t>
  </si>
  <si>
    <t>Dudley And Walsall Mental Health Partnership NHS Trust</t>
  </si>
  <si>
    <t>RYK</t>
  </si>
  <si>
    <t>Ealing Hospital NHS Trust</t>
  </si>
  <si>
    <t>RC3</t>
  </si>
  <si>
    <t>Ealing IAPT</t>
  </si>
  <si>
    <t>RKL07</t>
  </si>
  <si>
    <t>East Dorset Steps To Wellbeing (IAPT)</t>
  </si>
  <si>
    <t>RDYLL</t>
  </si>
  <si>
    <t>East Lancashire Women's Centre</t>
  </si>
  <si>
    <t>8HV57</t>
  </si>
  <si>
    <t>Elmsleigh Lodge</t>
  </si>
  <si>
    <t>RXYE2</t>
  </si>
  <si>
    <t>Faversham Counselling Service Ltd</t>
  </si>
  <si>
    <t>NIW</t>
  </si>
  <si>
    <t>Fieldhead Hospital</t>
  </si>
  <si>
    <t>RXG10</t>
  </si>
  <si>
    <t>Gloucester House</t>
  </si>
  <si>
    <t>RKL42</t>
  </si>
  <si>
    <t>Good Thinking Therapy</t>
  </si>
  <si>
    <t>NO602</t>
  </si>
  <si>
    <t>Grafton Medical Partners (HQ)</t>
  </si>
  <si>
    <t>AN4</t>
  </si>
  <si>
    <t>Greater Manchester West Mental Health NHS Foundation Trust</t>
  </si>
  <si>
    <t>RXV</t>
  </si>
  <si>
    <t>Hartlepool And East Durham Mind</t>
  </si>
  <si>
    <t>NFL</t>
  </si>
  <si>
    <t>Health In Mind</t>
  </si>
  <si>
    <t>NO603</t>
  </si>
  <si>
    <t>Healthshare Ltd</t>
  </si>
  <si>
    <t>NMK</t>
  </si>
  <si>
    <t>Healthy Minds</t>
  </si>
  <si>
    <t>RNUDV</t>
  </si>
  <si>
    <t>Heathbridge Practice</t>
  </si>
  <si>
    <t>ANA01</t>
  </si>
  <si>
    <t>Hertfordshire Partnership University NHS Foundation Trust</t>
  </si>
  <si>
    <t>RWR</t>
  </si>
  <si>
    <t>Homerton University Hospital NHS Foundation Trust</t>
  </si>
  <si>
    <t>RQX</t>
  </si>
  <si>
    <t>Hope Centre</t>
  </si>
  <si>
    <t>RLYD7</t>
  </si>
  <si>
    <t>Horizon Health Choices Ltd</t>
  </si>
  <si>
    <t>NV802</t>
  </si>
  <si>
    <t>Humber NHS Foundation Trust</t>
  </si>
  <si>
    <t>RV9</t>
  </si>
  <si>
    <t>IAPT Services</t>
  </si>
  <si>
    <t>RV3HC</t>
  </si>
  <si>
    <t>ICCS</t>
  </si>
  <si>
    <t>RV3CH</t>
  </si>
  <si>
    <t>Insight Healthcare - East Riding Of Yorkshire</t>
  </si>
  <si>
    <t>NDC11</t>
  </si>
  <si>
    <t>Insight Healthcare - Nottingham City Obesity Project</t>
  </si>
  <si>
    <t>NDC12</t>
  </si>
  <si>
    <t>Insight Healthcare - Primary Care Mental Health Service (wirral)</t>
  </si>
  <si>
    <t>NDC04</t>
  </si>
  <si>
    <t>Isle Of Wight NHS Trust</t>
  </si>
  <si>
    <t>R1F</t>
  </si>
  <si>
    <t>Islington IAPT</t>
  </si>
  <si>
    <t>TAF87</t>
  </si>
  <si>
    <t>K&amp;C Primary Care Mental Health</t>
  </si>
  <si>
    <t>RV3H8</t>
  </si>
  <si>
    <t>NAG01</t>
  </si>
  <si>
    <t>Kendray Hospital</t>
  </si>
  <si>
    <t>RXG82</t>
  </si>
  <si>
    <t>Kent And Medway NHS And Social Care Partnership Trust</t>
  </si>
  <si>
    <t>RXY</t>
  </si>
  <si>
    <t>Kingston Drug &amp; Alcohol Service</t>
  </si>
  <si>
    <t>TAF90</t>
  </si>
  <si>
    <t>Lakeside Unit</t>
  </si>
  <si>
    <t>RKL14</t>
  </si>
  <si>
    <t>Lambeth Psychological Therapies Service (lambeth IAPT)</t>
  </si>
  <si>
    <t>RV5CK</t>
  </si>
  <si>
    <t>Lancashire Care NHS Foundation Trust</t>
  </si>
  <si>
    <t>RW5</t>
  </si>
  <si>
    <t>Lea Vale Medical Group</t>
  </si>
  <si>
    <t>8HY89</t>
  </si>
  <si>
    <t>Leeds And York Partnership NHS Foundation Trust</t>
  </si>
  <si>
    <t>RGD</t>
  </si>
  <si>
    <t>Leeds Community Healthcare NHS Trust</t>
  </si>
  <si>
    <t>RY6</t>
  </si>
  <si>
    <t>Leicestershire Partnership NHS Trust</t>
  </si>
  <si>
    <t>RT5</t>
  </si>
  <si>
    <t>Lewisham Psychological Therapies Service (lewisham IAPT)</t>
  </si>
  <si>
    <t>RV5CH</t>
  </si>
  <si>
    <t>Lincolnshire Partnership NHS Foundation Trust</t>
  </si>
  <si>
    <t>RP7</t>
  </si>
  <si>
    <t>Luton Wellbeing Service</t>
  </si>
  <si>
    <t>RWK1J</t>
  </si>
  <si>
    <t>Making Space</t>
  </si>
  <si>
    <t>NMQ</t>
  </si>
  <si>
    <t>Manchester Mental Health And Social Care Trust</t>
  </si>
  <si>
    <t>TAE</t>
  </si>
  <si>
    <t>Medway Community Healthcare</t>
  </si>
  <si>
    <t>NQ7</t>
  </si>
  <si>
    <t>MHCo - Aqp - Primary Care Psycholgical Therapies (Teeside)</t>
  </si>
  <si>
    <t>NDC06</t>
  </si>
  <si>
    <t>MHCo - Oakdale Psychological Therapies (P'boro)</t>
  </si>
  <si>
    <t>NDC05</t>
  </si>
  <si>
    <t>MHCo - Primary Care Psychological Therapies (Kent-Medway)</t>
  </si>
  <si>
    <t>NDC07</t>
  </si>
  <si>
    <t>MHCo - Primary Care Psychological Therapies (Nottingham)</t>
  </si>
  <si>
    <t>NDC08</t>
  </si>
  <si>
    <t>MHCo - Primary Care Psychological Therapies (Nottinghamshire)</t>
  </si>
  <si>
    <t>NDC09</t>
  </si>
  <si>
    <t>MHCo Northumberland</t>
  </si>
  <si>
    <t>NDC01</t>
  </si>
  <si>
    <t>MHCo-Derby / Derbyshire</t>
  </si>
  <si>
    <t>NDC10</t>
  </si>
  <si>
    <t>Mind Centre</t>
  </si>
  <si>
    <t>NFG</t>
  </si>
  <si>
    <t>Mind In Bexley</t>
  </si>
  <si>
    <t>8HX24</t>
  </si>
  <si>
    <t>National Commissioning Group</t>
  </si>
  <si>
    <t>YDD82</t>
  </si>
  <si>
    <t>Navigo</t>
  </si>
  <si>
    <t>NQL</t>
  </si>
  <si>
    <t>Newcastle Talking Therapies</t>
  </si>
  <si>
    <t>8HT03</t>
  </si>
  <si>
    <t>Newham IAPT</t>
  </si>
  <si>
    <t>RWK79</t>
  </si>
  <si>
    <t>NHS England</t>
  </si>
  <si>
    <t>X24</t>
  </si>
  <si>
    <t>Norfolk And Suffolk NHS Foundation Trust</t>
  </si>
  <si>
    <t>RMY</t>
  </si>
  <si>
    <t>North East London NHS Foundation Trust</t>
  </si>
  <si>
    <t>RAT</t>
  </si>
  <si>
    <t>Northamptonshire Healthcare NHS Foundation Trust</t>
  </si>
  <si>
    <t>RP1</t>
  </si>
  <si>
    <t>Northumberland, Tyne And Wear NHS Foundation Trust</t>
  </si>
  <si>
    <t>RX4</t>
  </si>
  <si>
    <t>Northwick Park Hospital</t>
  </si>
  <si>
    <t>RV383</t>
  </si>
  <si>
    <t>Nottinghamshire Healthcare NHS Trust</t>
  </si>
  <si>
    <t>RHA</t>
  </si>
  <si>
    <t>Open Door Surgery (HQ)</t>
  </si>
  <si>
    <t>ANC</t>
  </si>
  <si>
    <t>Outlook South West LLP</t>
  </si>
  <si>
    <t>8HL38</t>
  </si>
  <si>
    <t>Oxleas NHS Foundation Trust</t>
  </si>
  <si>
    <t>RPG</t>
  </si>
  <si>
    <t>Peninsula Health LLP</t>
  </si>
  <si>
    <t>NTYH4</t>
  </si>
  <si>
    <t>Pennine Care NHS Foundation Trust</t>
  </si>
  <si>
    <t>RT2</t>
  </si>
  <si>
    <t>Pickard Joan (Counsellor)</t>
  </si>
  <si>
    <t>8ER41</t>
  </si>
  <si>
    <t>Plymouth Community Healthcare (CIC)</t>
  </si>
  <si>
    <t>NR5</t>
  </si>
  <si>
    <t>PML Counselling Service</t>
  </si>
  <si>
    <t>8HV88</t>
  </si>
  <si>
    <t>Psicon Limited</t>
  </si>
  <si>
    <t>NJJ</t>
  </si>
  <si>
    <t>Psychological Therapies Southhampton Office</t>
  </si>
  <si>
    <t>RDYDL</t>
  </si>
  <si>
    <t>Psychologyonline.co.uk Ltd</t>
  </si>
  <si>
    <t>8HR41</t>
  </si>
  <si>
    <t>PTP Ashford</t>
  </si>
  <si>
    <t>NAG02</t>
  </si>
  <si>
    <t>PTP Canterbury &amp; Coastal</t>
  </si>
  <si>
    <t>NAG03</t>
  </si>
  <si>
    <t>PTP Havering</t>
  </si>
  <si>
    <t>NAG09</t>
  </si>
  <si>
    <t>PTP Medway</t>
  </si>
  <si>
    <t>NAG06</t>
  </si>
  <si>
    <t>PTP Surrey (Reigate) - New Thoughts</t>
  </si>
  <si>
    <t>NAG07</t>
  </si>
  <si>
    <t>PTP Surrey (Woking) - New Thoughts</t>
  </si>
  <si>
    <t>NAG08</t>
  </si>
  <si>
    <t>PTP Swale</t>
  </si>
  <si>
    <t>NAG04</t>
  </si>
  <si>
    <t>PTP Thanet</t>
  </si>
  <si>
    <t>NAG05</t>
  </si>
  <si>
    <t>Putneymead Group Medical Practice (HQ)</t>
  </si>
  <si>
    <t>AN5</t>
  </si>
  <si>
    <t>Ready to Talk CIC</t>
  </si>
  <si>
    <t>8J603</t>
  </si>
  <si>
    <t>Relate (Bradford)</t>
  </si>
  <si>
    <t>8AC19</t>
  </si>
  <si>
    <t>8GH63</t>
  </si>
  <si>
    <t>Richmond Royal Hospital</t>
  </si>
  <si>
    <t>RWK1G</t>
  </si>
  <si>
    <t>Rotherham Doncaster And South Humber NHS Foundation Trust</t>
  </si>
  <si>
    <t>RXE</t>
  </si>
  <si>
    <t>Sandwell Mind</t>
  </si>
  <si>
    <t>8HX19</t>
  </si>
  <si>
    <t>Self Help Services</t>
  </si>
  <si>
    <t>8HW71</t>
  </si>
  <si>
    <t>Self Help Services (PBR)</t>
  </si>
  <si>
    <t>8HX43</t>
  </si>
  <si>
    <t>Sheffield Health &amp; Social Care NHS Foundation Trust</t>
  </si>
  <si>
    <t>TAH</t>
  </si>
  <si>
    <t>Sign Health</t>
  </si>
  <si>
    <t>8HR97</t>
  </si>
  <si>
    <t>Sirona Care &amp; Health</t>
  </si>
  <si>
    <t>NLX</t>
  </si>
  <si>
    <t>Six Degrees Social Enterprise CIC</t>
  </si>
  <si>
    <t>NCM</t>
  </si>
  <si>
    <t>Solent NHS Trust</t>
  </si>
  <si>
    <t>R1C</t>
  </si>
  <si>
    <t>Somerset Partnership NHS Foundation Trust</t>
  </si>
  <si>
    <t>RH5</t>
  </si>
  <si>
    <t>South Essex Partnership University NHS Foundation Trust</t>
  </si>
  <si>
    <t>RWN</t>
  </si>
  <si>
    <t>South Kensington &amp; Chelsea Mental Health Centre</t>
  </si>
  <si>
    <t>RV332</t>
  </si>
  <si>
    <t>South Staffordshire And Shropshire Healthcare NHS Foundation Trust</t>
  </si>
  <si>
    <t>RRE</t>
  </si>
  <si>
    <t>South Tyneside NHS Foundation Trust</t>
  </si>
  <si>
    <t>RE9</t>
  </si>
  <si>
    <t>South West London And St George's Mental Health NHS Trust</t>
  </si>
  <si>
    <t>RQY</t>
  </si>
  <si>
    <t>Southern Health NHS Foundation Trust</t>
  </si>
  <si>
    <t>RW1</t>
  </si>
  <si>
    <t>RV5CG</t>
  </si>
  <si>
    <t>Spa House</t>
  </si>
  <si>
    <t>RXYRL</t>
  </si>
  <si>
    <t>Starfish Health and Wellbeing</t>
  </si>
  <si>
    <t>8J293</t>
  </si>
  <si>
    <t>Surrey And Borders Partnership NHS Foundation Trust</t>
  </si>
  <si>
    <t>RXX</t>
  </si>
  <si>
    <t>Surrey IAPT</t>
  </si>
  <si>
    <t>RXX1Y</t>
  </si>
  <si>
    <t>Sussex Community NHS Trust</t>
  </si>
  <si>
    <t>RDR</t>
  </si>
  <si>
    <t>Sussex Partnership NHS Foundation Trust</t>
  </si>
  <si>
    <t>RX2</t>
  </si>
  <si>
    <t>Sutton &amp; Merton IAPT</t>
  </si>
  <si>
    <t>RQYPR</t>
  </si>
  <si>
    <t>NO203</t>
  </si>
  <si>
    <t>Talking Matters Tees</t>
  </si>
  <si>
    <t>NO201</t>
  </si>
  <si>
    <t>Talkingspace</t>
  </si>
  <si>
    <t>RNUDT</t>
  </si>
  <si>
    <t>Talkplus</t>
  </si>
  <si>
    <t>NCH</t>
  </si>
  <si>
    <t>Tees, Esk Wear Valley NHS Trust (Tees)</t>
  </si>
  <si>
    <t>RX302</t>
  </si>
  <si>
    <t>Tees, Esk, Wear Valley NHS Trust (Durham)</t>
  </si>
  <si>
    <t>RX301</t>
  </si>
  <si>
    <t>The Briary Unit</t>
  </si>
  <si>
    <t>RX3YE</t>
  </si>
  <si>
    <t>The Courtyard</t>
  </si>
  <si>
    <t>RXYT5</t>
  </si>
  <si>
    <t>The Earlsfield Practice (HQ)</t>
  </si>
  <si>
    <t>AN901</t>
  </si>
  <si>
    <t>The Newcastle Upon Tyne Hospitals NHS Foundation Trust</t>
  </si>
  <si>
    <t>RTD</t>
  </si>
  <si>
    <t>The Whittington Hospital NHS Trust</t>
  </si>
  <si>
    <t>RKE</t>
  </si>
  <si>
    <t>Trent CBT Services Ltd</t>
  </si>
  <si>
    <t>8HT29</t>
  </si>
  <si>
    <t>Trent PTS</t>
  </si>
  <si>
    <t>NLS</t>
  </si>
  <si>
    <t>Turning Point</t>
  </si>
  <si>
    <t>8HX68</t>
  </si>
  <si>
    <t>University Medical Centre</t>
  </si>
  <si>
    <t>NKT</t>
  </si>
  <si>
    <t>Virgin Care Services Ltd</t>
  </si>
  <si>
    <t>NDA</t>
  </si>
  <si>
    <t>Wallsend Health Centre</t>
  </si>
  <si>
    <t>RTF61</t>
  </si>
  <si>
    <t>Wandsworth IAPT</t>
  </si>
  <si>
    <t>RQY12</t>
  </si>
  <si>
    <t>Warrington Psychological Service</t>
  </si>
  <si>
    <t>NO202</t>
  </si>
  <si>
    <t>Wellbeing Centre</t>
  </si>
  <si>
    <t>RV3DD</t>
  </si>
  <si>
    <t>West Essex Mind</t>
  </si>
  <si>
    <t>8HY52</t>
  </si>
  <si>
    <t>Westminster Mind</t>
  </si>
  <si>
    <t>AD7</t>
  </si>
  <si>
    <t>Westminster Wellbeing Service</t>
  </si>
  <si>
    <t>RV3DG</t>
  </si>
  <si>
    <t>Worcestershire Health And Care NHS Trust</t>
  </si>
  <si>
    <t>R1A</t>
  </si>
  <si>
    <t>KCA PTP Medway And Swale</t>
  </si>
  <si>
    <t>Talking Matters Kent (MHM)</t>
  </si>
  <si>
    <t>Southwark Psychological Therapies Services (Southwark IAPT)</t>
  </si>
  <si>
    <t>Relate (Hull)</t>
  </si>
  <si>
    <t>Evaluation of  applications</t>
  </si>
  <si>
    <t>Provider details</t>
  </si>
  <si>
    <t>Assured, fully confident</t>
  </si>
  <si>
    <t xml:space="preserve">Not assured </t>
  </si>
  <si>
    <t>Diabetes</t>
  </si>
  <si>
    <t>Cardiovascular disease</t>
  </si>
  <si>
    <t xml:space="preserve">Respiratory disease </t>
  </si>
  <si>
    <t>Other (please specify)</t>
  </si>
  <si>
    <t>Costs</t>
  </si>
  <si>
    <t>2016/17</t>
  </si>
  <si>
    <t>2017/18</t>
  </si>
  <si>
    <t>2018/19</t>
  </si>
  <si>
    <t>Costs/(savings)</t>
  </si>
  <si>
    <t>Net Present Value (NPV)</t>
  </si>
  <si>
    <t>Total savings</t>
  </si>
  <si>
    <t>Hospital bed days</t>
  </si>
  <si>
    <t>Savings expected from activity reductions</t>
  </si>
  <si>
    <t xml:space="preserve">Total </t>
  </si>
  <si>
    <t>Overhead costs</t>
  </si>
  <si>
    <t>Recover rate of people treated</t>
  </si>
  <si>
    <t>Notes</t>
  </si>
  <si>
    <t>Grade</t>
  </si>
  <si>
    <t>Cost</t>
  </si>
  <si>
    <t>Per 1 month</t>
  </si>
  <si>
    <t>Total:</t>
  </si>
  <si>
    <t>Staff Type</t>
  </si>
  <si>
    <t>No. Months required</t>
  </si>
  <si>
    <t>Total from workforce calculator</t>
  </si>
  <si>
    <t>This sheet can be calculated to calculate workforce costs for the proposal: use it to calculate 2016/17 and 2017/18 costs seperately, taking into account the number of months salary needed in each year. For instance, trainees starting in November will only be employed for five months in 2016/17, and if their course finishes in July will spend four months as a trainee and eight months as a qualified practitioner in 2017/18.</t>
  </si>
  <si>
    <t xml:space="preserve">Staffing in 2016/17 financial year </t>
  </si>
  <si>
    <t>This is only a illustrative example</t>
  </si>
  <si>
    <t xml:space="preserve">Staffing in 2017/18 financial year </t>
  </si>
  <si>
    <t xml:space="preserve">Staffing in 2018/19 financial year </t>
  </si>
  <si>
    <t>NHS Diabetes Treatment and Care Programme 2017-18</t>
  </si>
  <si>
    <t>Confirmation of interest to participate in the NHS Diabetes Treatment and Care Programme: to be completed by CCGs and providers in partnership</t>
  </si>
  <si>
    <t>NHS Diabetes Treatment and Care Programme 2017-18: Details of applicant organisation(s)</t>
  </si>
  <si>
    <t>Total amount of funding requested</t>
  </si>
  <si>
    <t>Current provision</t>
  </si>
  <si>
    <t>Each area of the programme has a number of short and long term expected outcomes which include:</t>
  </si>
  <si>
    <t>Expected outcomes</t>
  </si>
  <si>
    <t>Overall total</t>
  </si>
  <si>
    <t>Submission details</t>
  </si>
  <si>
    <t>Currently employed nurses</t>
  </si>
  <si>
    <t>Additional nurses required</t>
  </si>
  <si>
    <t>This is a purely an illustrative example to give a guide of what could be submitted. Please overwrite this template including making your own notes. You can also add lines as you see fit.</t>
  </si>
  <si>
    <r>
      <t xml:space="preserve">Anticipated active and financial costs/benefits of the </t>
    </r>
    <r>
      <rPr>
        <b/>
        <sz val="16"/>
        <color theme="0"/>
        <rFont val="Arial"/>
        <family val="2"/>
      </rPr>
      <t>additional/new service which also includes your funding bid</t>
    </r>
  </si>
  <si>
    <t xml:space="preserve">Management and administration </t>
  </si>
  <si>
    <t>Other</t>
  </si>
  <si>
    <t>please add/remove/amend lines as needed in this section</t>
  </si>
  <si>
    <t>Recruitment and training</t>
  </si>
  <si>
    <t>Staff costs</t>
  </si>
  <si>
    <t xml:space="preserve">Non-staff resources and IT </t>
  </si>
  <si>
    <t>Total cost</t>
  </si>
  <si>
    <t>Please give a full breakdown of the costs that this amount will cover:</t>
  </si>
  <si>
    <t>Amount funded by this bid</t>
  </si>
  <si>
    <t>Amount funded locally</t>
  </si>
  <si>
    <t>Automatically populated based on the "Amount funded by this bid" column below</t>
  </si>
  <si>
    <t>Activity: New service</t>
  </si>
  <si>
    <t xml:space="preserve">Access rates </t>
  </si>
  <si>
    <t xml:space="preserve">Activity reduction </t>
  </si>
  <si>
    <t>Hospital bed days (length of stay)</t>
  </si>
  <si>
    <t>No. of patients referred to consultant/specialist registrar (treated by DISN instead)</t>
  </si>
  <si>
    <t>Number of people treated by DISN</t>
  </si>
  <si>
    <t>Workforce calculator below can be used to calculate this figure</t>
  </si>
  <si>
    <t>Workforce calculator</t>
  </si>
  <si>
    <r>
      <t xml:space="preserve">GUIDANCE: Complete this sheet if you wish to request funding for </t>
    </r>
    <r>
      <rPr>
        <b/>
        <u/>
        <sz val="12"/>
        <color rgb="FF000000"/>
        <rFont val="Arial"/>
        <family val="2"/>
      </rPr>
      <t>a diabetes inpatient specialist nursing service</t>
    </r>
  </si>
  <si>
    <t>1b) Costs/benefits to implementing a diabetes inpatient specialist nursing (DISN) service</t>
  </si>
  <si>
    <t xml:space="preserve">No. of patients referred to consultant/specialist registrar </t>
  </si>
  <si>
    <t>No. of patients referred to consultant/specialist registrar</t>
  </si>
  <si>
    <t>Please outline the clinical staff that will work in the new or expanded MDFT (WTE numbers and Agenda for Change bands).</t>
  </si>
  <si>
    <t>Please outline the clinical staff that will work in the new or expanded inpatient specialist nursing service (WTE numbers and Agenda for Change bands).</t>
  </si>
  <si>
    <t>Clinical director currently in place (Y/N)</t>
  </si>
  <si>
    <r>
      <t xml:space="preserve">GUIDANCE: Complete this sheet if you wish to request funding to </t>
    </r>
    <r>
      <rPr>
        <b/>
        <u/>
        <sz val="12"/>
        <color rgb="FF000000"/>
        <rFont val="Arial"/>
        <family val="2"/>
      </rPr>
      <t>increase attendance at structured education</t>
    </r>
  </si>
  <si>
    <t>GUIDANCE: Please read this page in full before beginning your application</t>
  </si>
  <si>
    <t>GUIDANCE: Click here to start your application - all applicants must complete the "ii. Overall Details" tab</t>
  </si>
  <si>
    <t>GUIDANCE: Once you have completed this sheet used the following tabs to complete bids in each area (as required):
(note, there is no requirement to bid in every area)</t>
  </si>
  <si>
    <t>1b) Costs/benefits to increasing attendance at structured education</t>
  </si>
  <si>
    <t>Number of people attending structured education</t>
  </si>
  <si>
    <t>Number of people referred for structured education</t>
  </si>
  <si>
    <t>Number of people who completed the full course</t>
  </si>
  <si>
    <t>Please outline the clinical staff that will be required to deliver the structured education (WTE numbers and Agenda for Change bands).</t>
  </si>
  <si>
    <t>Others (include details)</t>
  </si>
  <si>
    <t>Currently employed clinical staff</t>
  </si>
  <si>
    <t>Additional clinical staff required</t>
  </si>
  <si>
    <t>Currently employed non-clinical staff</t>
  </si>
  <si>
    <t>Additional non-clinical staff required</t>
  </si>
  <si>
    <t>GUIDANCE: Complete this sheet if you wish to request funding to enable an increase in achievement of the 3 NICE recommended treatment targets</t>
  </si>
  <si>
    <t>1b) Costs/benefits to increasing in achievement of the 3 NICE recommended treatment targets</t>
  </si>
  <si>
    <t>GUIDANCE: All applicants must complete this section</t>
  </si>
  <si>
    <r>
      <t>Additional Guidance</t>
    </r>
    <r>
      <rPr>
        <b/>
        <sz val="11"/>
        <color theme="1"/>
        <rFont val="Arial"/>
        <family val="2"/>
      </rPr>
      <t xml:space="preserve">  </t>
    </r>
  </si>
  <si>
    <t xml:space="preserve">Assurance / Quality Checklist </t>
  </si>
  <si>
    <t>Number of people treated</t>
  </si>
  <si>
    <t>DN: More work needed on this</t>
  </si>
  <si>
    <t xml:space="preserve">DN: More work needed on this </t>
  </si>
  <si>
    <t>DN: Need to clarify what the make up of the team should be if going to detail in this way</t>
  </si>
  <si>
    <t>CCG</t>
  </si>
  <si>
    <t>CCG Name</t>
  </si>
  <si>
    <t>Region</t>
  </si>
  <si>
    <t>NHS AIREDALE, WHARFEDALE AND CRAVEN CCG</t>
  </si>
  <si>
    <t>North Of England</t>
  </si>
  <si>
    <t>NHS ASHFORD CCG</t>
  </si>
  <si>
    <t>South of England</t>
  </si>
  <si>
    <t>NHS AYLESBURY VALE CCG</t>
  </si>
  <si>
    <t>NHS BARKING AND DAGENHAM CCG</t>
  </si>
  <si>
    <t>London</t>
  </si>
  <si>
    <t>NHS BARNET CCG</t>
  </si>
  <si>
    <t>NHS BARNSLEY CCG</t>
  </si>
  <si>
    <t>NHS BASILDON AND BRENTWOOD CCG</t>
  </si>
  <si>
    <t>Midlands and East of England</t>
  </si>
  <si>
    <t>NHS BASSETLAW CCG</t>
  </si>
  <si>
    <t>NHS BATH AND NORTH EAST SOMERSET CCG</t>
  </si>
  <si>
    <t>NHS BEDFORDSHIRE CCG</t>
  </si>
  <si>
    <t>NHS BEXLEY CCG</t>
  </si>
  <si>
    <t>NHS BIRMINGHAM CROSSCITY CCG</t>
  </si>
  <si>
    <t>NHS BIRMINGHAM SOUTH AND CENTRAL CCG</t>
  </si>
  <si>
    <t>NHS BLACKBURN WITH DARWEN CCG</t>
  </si>
  <si>
    <t>NHS BLACKPOOL CCG</t>
  </si>
  <si>
    <t>NHS BOLTON CCG</t>
  </si>
  <si>
    <t>NHS BRACKNELL AND ASCOT CCG</t>
  </si>
  <si>
    <t>NHS BRADFORD CITY CCG</t>
  </si>
  <si>
    <t>NHS BRADFORD DISTRICTS CCG</t>
  </si>
  <si>
    <t>NHS BRENT CCG</t>
  </si>
  <si>
    <t>NHS BRIGHTON AND HOVE CCG</t>
  </si>
  <si>
    <t>NHS BRISTOL CCG</t>
  </si>
  <si>
    <t>NHS BROMLEY CCG</t>
  </si>
  <si>
    <t>NHS CALDERDALE CCG</t>
  </si>
  <si>
    <t>NHS CAMBRIDGESHIRE AND PETERBOROUGH CCG</t>
  </si>
  <si>
    <t>NHS CAMDEN CCG</t>
  </si>
  <si>
    <t>NHS CANNOCK CHASE CCG</t>
  </si>
  <si>
    <t>NHS CANTERBURY AND COASTAL CCG</t>
  </si>
  <si>
    <t>NHS CASTLE POINT AND ROCHFORD CCG</t>
  </si>
  <si>
    <t>NHS CENTRAL LONDON (WESTMINSTER) CCG</t>
  </si>
  <si>
    <t>NHS CENTRAL MANCHESTER CCG</t>
  </si>
  <si>
    <t>NHS CHILTERN CCG</t>
  </si>
  <si>
    <t>NHS CHORLEY AND SOUTH RIBBLE CCG</t>
  </si>
  <si>
    <t>NHS CITY AND HACKNEY CCG</t>
  </si>
  <si>
    <t>NHS COASTAL WEST SUSSEX CCG</t>
  </si>
  <si>
    <t>NHS CORBY CCG</t>
  </si>
  <si>
    <t>NHS COVENTRY AND RUGBY CCG</t>
  </si>
  <si>
    <t>NHS CRAWLEY CCG</t>
  </si>
  <si>
    <t>NHS CROYDON CCG</t>
  </si>
  <si>
    <t>NHS CUMBRIA CCG</t>
  </si>
  <si>
    <t>NHS DARLINGTON CCG</t>
  </si>
  <si>
    <t>NHS DARTFORD, GRAVESHAM AND SWANLEY CCG</t>
  </si>
  <si>
    <t>NHS DONCASTER CCG</t>
  </si>
  <si>
    <t>NHS DORSET CCG</t>
  </si>
  <si>
    <t>NHS DUDLEY CCG</t>
  </si>
  <si>
    <t>NHS DURHAM DALES, EASINGTON AND SEDGEFIELD CCG</t>
  </si>
  <si>
    <t>NHS EALING CCG</t>
  </si>
  <si>
    <t>NHS EAST AND NORTH HERTFORDSHIRE CCG</t>
  </si>
  <si>
    <t>NHS EAST LANCASHIRE CCG</t>
  </si>
  <si>
    <t>NHS EAST LEICESTERSHIRE AND RUTLAND CCG</t>
  </si>
  <si>
    <t>NHS EAST RIDING OF YORKSHIRE CCG</t>
  </si>
  <si>
    <t>NHS EAST STAFFORDSHIRE CCG</t>
  </si>
  <si>
    <t>NHS EAST SURREY CCG</t>
  </si>
  <si>
    <t>NHS EASTBOURNE, HAILSHAM AND SEAFORD CCG</t>
  </si>
  <si>
    <t>NHS EASTERN CHESHIRE CCG</t>
  </si>
  <si>
    <t>NHS ENFIELD CCG</t>
  </si>
  <si>
    <t>NHS EREWASH CCG</t>
  </si>
  <si>
    <t>NHS FAREHAM AND GOSPORT CCG</t>
  </si>
  <si>
    <t>NHS FYLDE &amp; WYRE CCG</t>
  </si>
  <si>
    <t>NHS GLOUCESTERSHIRE CCG</t>
  </si>
  <si>
    <t>NHS GREAT YARMOUTH AND WAVENEY CCG</t>
  </si>
  <si>
    <t>NHS GREATER HUDDERSFIELD CCG</t>
  </si>
  <si>
    <t>NHS GREATER PRESTON CCG</t>
  </si>
  <si>
    <t>NHS GREENWICH CCG</t>
  </si>
  <si>
    <t>NHS GUILDFORD AND WAVERLEY CCG</t>
  </si>
  <si>
    <t>NHS HALTON CCG</t>
  </si>
  <si>
    <t>NHS HAMBLETON, RICHMONDSHIRE AND WHITBY CCG</t>
  </si>
  <si>
    <t>NHS HAMMERSMITH AND FULHAM CCG</t>
  </si>
  <si>
    <t>NHS HARDWICK CCG</t>
  </si>
  <si>
    <t>NHS HARINGEY CCG</t>
  </si>
  <si>
    <t>NHS HARROGATE AND RURAL DISTRICT CCG</t>
  </si>
  <si>
    <t>NHS HARROW CCG</t>
  </si>
  <si>
    <t>NHS HARTLEPOOL AND STOCKTON-ON-TEES CCG</t>
  </si>
  <si>
    <t>NHS HASTINGS AND ROTHER CCG</t>
  </si>
  <si>
    <t>NHS HAVERING CCG</t>
  </si>
  <si>
    <t>NHS HEREFORDSHIRE CCG</t>
  </si>
  <si>
    <t>NHS HERTS VALLEYS CCG</t>
  </si>
  <si>
    <t>NHS HIGH WEALD LEWES HAVENS CCG</t>
  </si>
  <si>
    <t>NHS HILLINGDON CCG</t>
  </si>
  <si>
    <t>NHS HORSHAM AND MID SUSSEX CCG</t>
  </si>
  <si>
    <t>NHS HOUNSLOW CCG</t>
  </si>
  <si>
    <t>NHS HULL CCG</t>
  </si>
  <si>
    <t>NHS IPSWICH AND EAST SUFFOLK CCG</t>
  </si>
  <si>
    <t>NHS ISLE OF WIGHT CCG</t>
  </si>
  <si>
    <t>NHS ISLINGTON CCG</t>
  </si>
  <si>
    <t>NHS KERNOW CCG</t>
  </si>
  <si>
    <t>NHS KINGSTON CCG</t>
  </si>
  <si>
    <t>NHS KNOWSLEY CCG</t>
  </si>
  <si>
    <t>NHS LAMBETH CCG</t>
  </si>
  <si>
    <t>NHS LANCASHIRE NORTH CCG</t>
  </si>
  <si>
    <t>NHS LEEDS NORTH CCG</t>
  </si>
  <si>
    <t>NHS LEEDS SOUTH AND EAST CCG</t>
  </si>
  <si>
    <t>NHS LEEDS WEST CCG</t>
  </si>
  <si>
    <t>NHS LEICESTER CITY CCG</t>
  </si>
  <si>
    <t>NHS LEWISHAM CCG</t>
  </si>
  <si>
    <t>NHS LINCOLNSHIRE EAST CCG</t>
  </si>
  <si>
    <t>NHS LINCOLNSHIRE WEST CCG</t>
  </si>
  <si>
    <t>NHS LIVERPOOL CCG</t>
  </si>
  <si>
    <t>NHS LUTON CCG</t>
  </si>
  <si>
    <t>NHS MANSFIELD AND ASHFIELD CCG</t>
  </si>
  <si>
    <t>NHS MEDWAY CCG</t>
  </si>
  <si>
    <t>NHS MERTON CCG</t>
  </si>
  <si>
    <t>NHS MID ESSEX CCG</t>
  </si>
  <si>
    <t>NHS MILTON KEYNES CCG</t>
  </si>
  <si>
    <t>NHS NENE CCG</t>
  </si>
  <si>
    <t>NHS NEWARK &amp; SHERWOOD CCG</t>
  </si>
  <si>
    <t>NHS NEWBURY AND DISTRICT CCG</t>
  </si>
  <si>
    <t>NHS NEWCASTLE GATESHEAD CCG</t>
  </si>
  <si>
    <t>NHS NEWHAM CCG</t>
  </si>
  <si>
    <t>NHS NORTH &amp; WEST READING CCG</t>
  </si>
  <si>
    <t>NHS NORTH DERBYSHIRE CCG</t>
  </si>
  <si>
    <t>NHS NORTH DURHAM CCG</t>
  </si>
  <si>
    <t>NHS NORTH EAST ESSEX CCG</t>
  </si>
  <si>
    <t>NHS NORTH EAST HAMPSHIRE AND FARNHAM CCG</t>
  </si>
  <si>
    <t>NHS NORTH EAST LINCOLNSHIRE CCG</t>
  </si>
  <si>
    <t>NHS NORTH HAMPSHIRE CCG</t>
  </si>
  <si>
    <t>NHS NORTH KIRKLEES CCG</t>
  </si>
  <si>
    <t>NHS NORTH LINCOLNSHIRE CCG</t>
  </si>
  <si>
    <t>NHS NORTH MANCHESTER CCG</t>
  </si>
  <si>
    <t>NHS NORTH NORFOLK CCG</t>
  </si>
  <si>
    <t>NHS NORTH SOMERSET CCG</t>
  </si>
  <si>
    <t>NHS NORTH STAFFORDSHIRE CCG</t>
  </si>
  <si>
    <t>NHS NORTH TYNESIDE CCG</t>
  </si>
  <si>
    <t>NHS NORTH WEST SURREY CCG</t>
  </si>
  <si>
    <t>NHS NORTHERN, EASTERN AND WESTERN DEVON CCG</t>
  </si>
  <si>
    <t>NHS NORTHUMBERLAND CCG</t>
  </si>
  <si>
    <t>NHS NORWICH CCG</t>
  </si>
  <si>
    <t>NHS NOTTINGHAM CITY CCG</t>
  </si>
  <si>
    <t>NHS NOTTINGHAM NORTH AND EAST CCG</t>
  </si>
  <si>
    <t>NHS NOTTINGHAM WEST CCG</t>
  </si>
  <si>
    <t>NHS OLDHAM CCG</t>
  </si>
  <si>
    <t>NHS OXFORDSHIRE CCG</t>
  </si>
  <si>
    <t>NHS PORTSMOUTH CCG</t>
  </si>
  <si>
    <t>NHS REDBRIDGE CCG</t>
  </si>
  <si>
    <t>NHS REDDITCH AND BROMSGROVE CCG</t>
  </si>
  <si>
    <t>NHS RICHMOND CCG</t>
  </si>
  <si>
    <t>NHS ROTHERHAM CCG</t>
  </si>
  <si>
    <t>NHS RUSHCLIFFE CCG</t>
  </si>
  <si>
    <t>NHS SALFORD CCG</t>
  </si>
  <si>
    <t>NHS SANDWELL AND WEST BIRMINGHAM CCG</t>
  </si>
  <si>
    <t>NHS SCARBOROUGH AND RYEDALE CCG</t>
  </si>
  <si>
    <t>NHS SHEFFIELD CCG</t>
  </si>
  <si>
    <t>NHS SHROPSHIRE CCG</t>
  </si>
  <si>
    <t>NHS SLOUGH CCG</t>
  </si>
  <si>
    <t>NHS SOLIHULL CCG</t>
  </si>
  <si>
    <t>NHS SOMERSET CCG</t>
  </si>
  <si>
    <t>NHS SOUTH CHESHIRE CCG</t>
  </si>
  <si>
    <t>NHS SOUTH DEVON AND TORBAY CCG</t>
  </si>
  <si>
    <t>NHS SOUTH EAST STAFFORDSHIRE AND SEISDON PENINSULA CCG</t>
  </si>
  <si>
    <t>NHS SOUTH EASTERN HAMPSHIRE CCG</t>
  </si>
  <si>
    <t>NHS SOUTH GLOUCESTERSHIRE CCG</t>
  </si>
  <si>
    <t>NHS SOUTH KENT COAST CCG</t>
  </si>
  <si>
    <t>NHS SOUTH LINCOLNSHIRE CCG</t>
  </si>
  <si>
    <t>NHS SOUTH MANCHESTER CCG</t>
  </si>
  <si>
    <t>NHS SOUTH NORFOLK CCG</t>
  </si>
  <si>
    <t>NHS SOUTH READING CCG</t>
  </si>
  <si>
    <t>NHS SOUTH SEFTON CCG</t>
  </si>
  <si>
    <t>NHS SOUTH TEES CCG</t>
  </si>
  <si>
    <t>NHS SOUTH WARWICKSHIRE CCG</t>
  </si>
  <si>
    <t>NHS SOUTH WEST LINCOLNSHIRE CCG</t>
  </si>
  <si>
    <t>NHS SOUTH WORCESTERSHIRE CCG</t>
  </si>
  <si>
    <t>NHS SOUTHAMPTON CCG</t>
  </si>
  <si>
    <t>NHS SOUTHEND CCG</t>
  </si>
  <si>
    <t>NHS SOUTHERN DERBYSHIRE CCG</t>
  </si>
  <si>
    <t>NHS SOUTHPORT AND FORMBY CCG</t>
  </si>
  <si>
    <t>NHS SOUTHWARK CCG</t>
  </si>
  <si>
    <t>NHS ST HELENS CCG</t>
  </si>
  <si>
    <t>NHS STAFFORD AND SURROUNDS CCG</t>
  </si>
  <si>
    <t>NHS STOCKPORT CCG</t>
  </si>
  <si>
    <t>NHS STOKE ON TRENT CCG</t>
  </si>
  <si>
    <t>NHS SUNDERLAND CCG</t>
  </si>
  <si>
    <t>NHS SURREY DOWNS CCG</t>
  </si>
  <si>
    <t>NHS SURREY HEATH CCG</t>
  </si>
  <si>
    <t>NHS SUTTON CCG</t>
  </si>
  <si>
    <t>NHS SWALE CCG</t>
  </si>
  <si>
    <t>NHS SWINDON CCG</t>
  </si>
  <si>
    <t>NHS TAMESIDE AND GLOSSOP CCG</t>
  </si>
  <si>
    <t>NHS TELFORD AND WREKIN CCG</t>
  </si>
  <si>
    <t>NHS THANET CCG</t>
  </si>
  <si>
    <t>NHS THURROCK CCG</t>
  </si>
  <si>
    <t>NHS TOWER HAMLETS CCG</t>
  </si>
  <si>
    <t>NHS TRAFFORD CCG</t>
  </si>
  <si>
    <t>NHS VALE OF YORK CCG</t>
  </si>
  <si>
    <t>NHS VALE ROYAL CCG</t>
  </si>
  <si>
    <t>NHS WAKEFIELD CCG</t>
  </si>
  <si>
    <t>NHS WALSALL CCG</t>
  </si>
  <si>
    <t>NHS WALTHAM FOREST CCG</t>
  </si>
  <si>
    <t>NHS WANDSWORTH CCG</t>
  </si>
  <si>
    <t>NHS WARRINGTON CCG</t>
  </si>
  <si>
    <t>NHS WARWICKSHIRE NORTH CCG</t>
  </si>
  <si>
    <t>NHS WEST CHESHIRE CCG</t>
  </si>
  <si>
    <t>NHS WEST ESSEX CCG</t>
  </si>
  <si>
    <t>NHS WEST HAMPSHIRE CCG</t>
  </si>
  <si>
    <t>NHS WEST KENT CCG</t>
  </si>
  <si>
    <t>NHS WEST LANCASHIRE CCG</t>
  </si>
  <si>
    <t>NHS WEST LEICESTERSHIRE CCG</t>
  </si>
  <si>
    <t>NHS WEST LONDON CCG</t>
  </si>
  <si>
    <t>NHS WEST NORFOLK CCG</t>
  </si>
  <si>
    <t>NHS WEST SUFFOLK CCG</t>
  </si>
  <si>
    <t>NHS WIGAN BOROUGH CCG</t>
  </si>
  <si>
    <t>NHS WILTSHIRE CCG</t>
  </si>
  <si>
    <t>NHS WINDSOR, ASCOT AND MAIDENHEAD CCG</t>
  </si>
  <si>
    <t>NHS WIRRAL CCG</t>
  </si>
  <si>
    <t>NHS WOKINGHAM CCG</t>
  </si>
  <si>
    <t>NHS WOLVERHAMPTON CCG</t>
  </si>
  <si>
    <t>NHS WYRE FOREST CCG</t>
  </si>
  <si>
    <t>NHS BURY CCG</t>
  </si>
  <si>
    <t>NHS HEYWOOD, MIDDLETON AND ROCHDALE CCG</t>
  </si>
  <si>
    <t>NHS SOUTH TYNESIDE CCG</t>
  </si>
  <si>
    <t>2019/20</t>
  </si>
  <si>
    <t>Additional information about your cost calculations</t>
  </si>
  <si>
    <t>Requested funding 2017/18</t>
  </si>
  <si>
    <t>Requested funding 2018/19</t>
  </si>
  <si>
    <t>Requested funding 2019/20</t>
  </si>
  <si>
    <t>Please give a full breakdown of the costs of the new or expanded service:</t>
  </si>
  <si>
    <t>Savings</t>
  </si>
  <si>
    <t>Related scoring criteria</t>
  </si>
  <si>
    <t>2020/21</t>
  </si>
  <si>
    <t>Requested funding 2020/21</t>
  </si>
  <si>
    <t>GUIDANCE: This summary will be automatically populated from your responses throughout this application</t>
  </si>
  <si>
    <t>Total funding requested</t>
  </si>
  <si>
    <t>Q</t>
  </si>
  <si>
    <t>(4) Application</t>
  </si>
  <si>
    <t>(3) Application</t>
  </si>
  <si>
    <t>(2) Application</t>
  </si>
  <si>
    <t>(1) Application</t>
  </si>
  <si>
    <t>Provider 1</t>
  </si>
  <si>
    <t>Data from GPPS or a local measure</t>
  </si>
  <si>
    <t>Non-staff resources</t>
  </si>
  <si>
    <t>Expected improvement</t>
  </si>
  <si>
    <t>Type 1</t>
  </si>
  <si>
    <t>Type 2</t>
  </si>
  <si>
    <r>
      <rPr>
        <b/>
        <u/>
        <sz val="11"/>
        <color theme="0"/>
        <rFont val="Arial"/>
        <family val="2"/>
        <scheme val="minor"/>
      </rPr>
      <t>Outcomes</t>
    </r>
    <r>
      <rPr>
        <b/>
        <sz val="11"/>
        <color theme="0"/>
        <rFont val="Arial"/>
        <family val="2"/>
        <scheme val="minor"/>
      </rPr>
      <t xml:space="preserve">
If your bid is successful,</t>
    </r>
  </si>
  <si>
    <t>CCG 1</t>
  </si>
  <si>
    <t>CCG 2</t>
  </si>
  <si>
    <t>CCG 3</t>
  </si>
  <si>
    <t>Provider 2</t>
  </si>
  <si>
    <t>Baseline (2014/15)</t>
  </si>
  <si>
    <t>Please give a full breakdown of the costs of the initiative:</t>
  </si>
  <si>
    <t>Cost per patient attending course</t>
  </si>
  <si>
    <t>a</t>
  </si>
  <si>
    <t>b</t>
  </si>
  <si>
    <t>c</t>
  </si>
  <si>
    <t>d</t>
  </si>
  <si>
    <t>Please give a summary of the costs of the new or expanded service:</t>
  </si>
  <si>
    <t>e</t>
  </si>
  <si>
    <r>
      <t xml:space="preserve">What is the expected total number of patients who will </t>
    </r>
    <r>
      <rPr>
        <b/>
        <u/>
        <sz val="11"/>
        <color theme="0"/>
        <rFont val="Arial"/>
        <family val="2"/>
        <scheme val="minor"/>
      </rPr>
      <t>attend</t>
    </r>
    <r>
      <rPr>
        <b/>
        <sz val="11"/>
        <color theme="0"/>
        <rFont val="Arial"/>
        <family val="2"/>
        <scheme val="minor"/>
      </rPr>
      <t xml:space="preserve"> structured education in each year?</t>
    </r>
  </si>
  <si>
    <t>Non-staff costs</t>
  </si>
  <si>
    <t>3) Costs/benefits to implementing a multidisciplinary foot care team (MDFT)</t>
  </si>
  <si>
    <t>4) Costs/benefits to implementing a diabetes inpatient specialist nursing (DISN) service in all NHS trusts</t>
  </si>
  <si>
    <t xml:space="preserve">The national team may wish to discuss bids in more detail with CCGs. </t>
  </si>
  <si>
    <t>The amount of funding awarded may differ from that sought dependent on the assessment of the bid and the amount of funding available.</t>
  </si>
  <si>
    <t>(3) multidisciplinary footcare teams (MDFT) with appropriate capacity in all CCG areas as part of an overall local footcare pathway
 - NICE guideline NG19: Diabetic foot problems: Prevention and management</t>
  </si>
  <si>
    <t>Summary of funding requested for each priority
Please indicate how much funding would be transferred to each CCG (if successful) - please add columns for additional CCGs as required</t>
  </si>
  <si>
    <t>2014/15</t>
  </si>
  <si>
    <t>2015/16</t>
  </si>
  <si>
    <t>3) Application for funding to implement or expand a multidisciplinary foot care team (MDFT)</t>
  </si>
  <si>
    <t>4) Application for funding to implement a diabetes inpatient specialist nursing service</t>
  </si>
  <si>
    <t>Excludes SE intervention</t>
  </si>
  <si>
    <t>Importance
(%)</t>
  </si>
  <si>
    <t>Value Metrics</t>
  </si>
  <si>
    <t>Confidence/Risk Metrics</t>
  </si>
  <si>
    <t>OUTCOMES</t>
  </si>
  <si>
    <t>Clinical</t>
  </si>
  <si>
    <t>Patient Experience</t>
  </si>
  <si>
    <t>Safety/quality</t>
  </si>
  <si>
    <t>Sustainability</t>
  </si>
  <si>
    <t>RESOURCES</t>
  </si>
  <si>
    <t>Note Leadership line removed and confidence measures added to Clinical Outcomes and Commitment to fund service, could be included elsewhere</t>
  </si>
  <si>
    <t>Criteria ID</t>
  </si>
  <si>
    <t>1) Increasing achievement of the 3 NICE recommended treatment targets and reducing variation</t>
  </si>
  <si>
    <t xml:space="preserve">2) Increasing attendance at structured education </t>
  </si>
  <si>
    <t>3) Reducing amputations by increasing availability of multidisciplinary footcare teams (MDFT) with appropriate capacity in all CCG areas</t>
  </si>
  <si>
    <t>4) Reducing length of stay, readmissions and/or complications by increasing availability of diabetes inpatient specialist nursing services in all CCG areas</t>
  </si>
  <si>
    <t xml:space="preserve">  </t>
  </si>
  <si>
    <t>add in auto-populated value metrics summary sheet</t>
  </si>
  <si>
    <t>Total additional cost of new or expanded service(s)</t>
  </si>
  <si>
    <t>Applicants requesting funding for multiple priorities should be aware that each aspect will be reviewed separately and successful CCGs may not receive funding for all the priority areas requested.</t>
  </si>
  <si>
    <t>Current annual commissioned capacity of structured education courses split by Type 1 and Type 2</t>
  </si>
  <si>
    <r>
      <t xml:space="preserve">GUIDANCE: Complete this sheet if you wish to request funding for a </t>
    </r>
    <r>
      <rPr>
        <b/>
        <u/>
        <sz val="12"/>
        <color rgb="FF000000"/>
        <rFont val="Arial"/>
        <family val="2"/>
      </rPr>
      <t xml:space="preserve">multidisciplinary foot care team (MDFT)
</t>
    </r>
    <r>
      <rPr>
        <b/>
        <sz val="12"/>
        <color rgb="FF000000"/>
        <rFont val="Arial"/>
        <family val="2"/>
      </rPr>
      <t>To enter details of more than one provider please duplicate this tab (right click on the tab, click "Move or Copy", click on the tab name and select the "Copy" box, click "ok")</t>
    </r>
  </si>
  <si>
    <t>To enter details of more than one provider please duplicate this tab as described in guidance notes above</t>
  </si>
  <si>
    <t>Number of inpatients seen by the MDFT (where one exists)</t>
  </si>
  <si>
    <t>Number of inpatients seen by the MDFT within 24 hours of referral</t>
  </si>
  <si>
    <r>
      <t xml:space="preserve">GUIDANCE: Complete this sheet if you wish to request funding to enable an </t>
    </r>
    <r>
      <rPr>
        <b/>
        <u/>
        <sz val="12"/>
        <color rgb="FF000000"/>
        <rFont val="Arial"/>
        <family val="2"/>
      </rPr>
      <t xml:space="preserve">increase in achievement of the 3 NICE recommended treatment targets (excluding funding for structured education which should be requested in tab 2)
</t>
    </r>
    <r>
      <rPr>
        <b/>
        <sz val="12"/>
        <color rgb="FF000000"/>
        <rFont val="Arial"/>
        <family val="2"/>
      </rPr>
      <t>To enter details of more than one CCG please duplicate this tab (right click on the tab, click "Move or Copy", click on the tab name and select the "Copy" box, click "ok")</t>
    </r>
  </si>
  <si>
    <t xml:space="preserve">What percentage of your patients with diabetes say they feel they are supported to manage their long term condition? </t>
  </si>
  <si>
    <r>
      <t xml:space="preserve">GUIDANCE: Complete this sheet if you wish to request funding to </t>
    </r>
    <r>
      <rPr>
        <b/>
        <u/>
        <sz val="12"/>
        <color rgb="FF000000"/>
        <rFont val="Arial"/>
        <family val="2"/>
      </rPr>
      <t xml:space="preserve">increase attendance at structured education
</t>
    </r>
    <r>
      <rPr>
        <b/>
        <sz val="12"/>
        <color rgb="FF000000"/>
        <rFont val="Arial"/>
        <family val="2"/>
      </rPr>
      <t>To enter details of more than one CCG please duplicate this tab (right click on the tab, click "Move or Copy", click on the tab name and select the "Copy" box, click "ok")</t>
    </r>
  </si>
  <si>
    <t>Which CCG are the details within this tab referring to?
Please add a new tab for each CCG included in your bid</t>
  </si>
  <si>
    <t>Name of provider that will operate the new/expanded MDFT
Please add a new tab for each provider included in your bid</t>
  </si>
  <si>
    <t>Name of provider that will operate the new/expanded DISN
Please add a new tab for each provider included in your bid</t>
  </si>
  <si>
    <r>
      <t xml:space="preserve">GUIDANCE: Complete this sheet if you wish to request funding for a </t>
    </r>
    <r>
      <rPr>
        <b/>
        <u/>
        <sz val="12"/>
        <color rgb="FF000000"/>
        <rFont val="Arial"/>
        <family val="2"/>
      </rPr>
      <t xml:space="preserve">diabetes inpatient specialist nursing service
</t>
    </r>
    <r>
      <rPr>
        <b/>
        <sz val="12"/>
        <color rgb="FF000000"/>
        <rFont val="Arial"/>
        <family val="2"/>
      </rPr>
      <t>To enter details of more than one provider please duplicate this tab (right click on the tab, click "Move or Copy", click on the tab name and select the "Copy" box, click "ok")</t>
    </r>
  </si>
  <si>
    <t>How many inpatient beds does the provider currently have?</t>
  </si>
  <si>
    <t xml:space="preserve">On average, how many of these beds are usually occupied by patients with diabetes? </t>
  </si>
  <si>
    <t>How satisfied are your diabetic patients with the overall diabetes care they receive whilst in hospital?</t>
  </si>
  <si>
    <t>CCG details</t>
  </si>
  <si>
    <t>GUIDANCE: Please provide details of your implementation plan in the associated Word document template</t>
  </si>
  <si>
    <t>2021/22</t>
  </si>
  <si>
    <t>2022/23</t>
  </si>
  <si>
    <t>2023/24</t>
  </si>
  <si>
    <t>The expectation is for CCGs and providers to work collaboratively to design and implement high quality new or expanded services and to modify clinical pathways to identify and deliver improvements in outcomes and savings in order to ensure longer term sustainability.</t>
  </si>
  <si>
    <t>(4) implementing a diabetes inpatient specialist nursing service in all CCG areas
 - improved patient experience 
 - reduced length of stay for patients with diabetes</t>
  </si>
  <si>
    <t>(3) multidisciplinary footcare teams (MDFT) in all NHS trusts 
 - improved patient outcomes
 - reduced admissions for active foot disease
 - reduced number of major and minor amputations</t>
  </si>
  <si>
    <t>(4) implementing a diabetes inpatient specialist nursing service with appropriate capacity in all CCG areas
 - 1 diabetes inpatient specialist nurse per 250 inpatient beds in all acute trusts (Joint British Diabetes Society Guidelines)</t>
  </si>
  <si>
    <t>Proposals for funding for the NHS diabetes treatment and care programme should demonstrate that they:
- Have been developed collaboratively between appropriate commissioners, providers and public health teams with the involvement of patients and the public
- Are aligned with the local STP, strategic and operational plans
- Are aligned with your clinical network priorities 
- Show good value for money for central and local investment
- Commit to collect and provide management information and additional routine outcome measures 
- Commit to active participation in the national programme including workshops and associated opportunities to share good practice.</t>
  </si>
  <si>
    <t xml:space="preserve"> - Use the evidence summaries provided to understand the impact these interventions could have in your local area.
 - Log on to the Diabetes UK website to access useful publications, evidence base (reading), shared practice examples, how to guides, a commissioning network and other resources such as pathways, guidance and audit data.
 - The national team will also be hosting webinars to support CCGs and local teams throughout the bidding period. Details of these will be published in due course.
 - Contact your clinical network for advice on preparing the application.</t>
  </si>
  <si>
    <t>Enter Lead CCG organisation name here</t>
  </si>
  <si>
    <t>(4) implementing a diabetes inpatient specialist nursing service in all acute trusts</t>
  </si>
  <si>
    <t xml:space="preserve">(3) multidisciplinary footcare teams (MDFT) in all acute trusts </t>
  </si>
  <si>
    <t>f</t>
  </si>
  <si>
    <r>
      <t xml:space="preserve">Evaluation frameworks </t>
    </r>
    <r>
      <rPr>
        <b/>
        <sz val="14"/>
        <color rgb="FFFF0000"/>
        <rFont val="Arial"/>
        <family val="2"/>
        <scheme val="minor"/>
      </rPr>
      <t>(DN: add final version of evaluation frameworks)</t>
    </r>
  </si>
  <si>
    <t>Successful selection will be based on the following which bids offer the best possible value including:  
(1) the planned impact on patient outcomes
(2) the planned impact on patient experience
(3) a demonstrable return on the investment and long term sustainability
(4) long term commitment by CCGs and providers to continue to provide the new or expanded services including continued provision of funding as dedicated national funding reduces</t>
  </si>
  <si>
    <t xml:space="preserve">Using available data please state the following split by patients with Type 1 and Type 2 diabetes;
(please add a new tab for each CCG as required)
What proportion of your newly diagnosed population of patients with diabetes do you estimate to have attended a course of diabetes structured education in the last year (please estimate within the brackets &lt;10%, 10-30%, 31-60%, &gt;60%)? </t>
  </si>
  <si>
    <t>Of the above, what is the expected number of newly diagnosed patients who will be referred?</t>
  </si>
  <si>
    <t>Of the above, what is the expected number of prevalent patients (excluding the newly diagnosed) who will be referred?</t>
  </si>
  <si>
    <t>Applications will be evaluated by NHS England national and regional teams, clinical networks, clinicians,  people using services and patient representative organisations. NHS England may at its discretion amend these as required.</t>
  </si>
  <si>
    <r>
      <rPr>
        <b/>
        <u/>
        <sz val="11"/>
        <color theme="0"/>
        <rFont val="Arial"/>
        <family val="2"/>
        <scheme val="minor"/>
      </rPr>
      <t xml:space="preserve">Outcomes
</t>
    </r>
    <r>
      <rPr>
        <b/>
        <sz val="11"/>
        <color theme="0"/>
        <rFont val="Arial"/>
        <family val="2"/>
        <scheme val="minor"/>
      </rPr>
      <t>If your bid is successful, in each year;</t>
    </r>
  </si>
  <si>
    <t>4a</t>
  </si>
  <si>
    <t>4b</t>
  </si>
  <si>
    <t xml:space="preserve">Average length of stay per episode for patients with active foot disease </t>
  </si>
  <si>
    <t xml:space="preserve">What will be the average length of stay for people with active foot disease? </t>
  </si>
  <si>
    <t>Annual no. of amputations carried out</t>
  </si>
  <si>
    <t>g</t>
  </si>
  <si>
    <t>2a</t>
  </si>
  <si>
    <t>What will be expected rate of hypoglycaemic and hyperglycaemic incidents for inpatients with diabetes (using the same methodology as NaDIA)?</t>
  </si>
  <si>
    <t>What will be the expected levels of satisfaction of diabetic inpatients with the overall diabetes care they receive whilst in hospital?</t>
  </si>
  <si>
    <t>What will be the expected rate of medication errors for inpatients with diabetes in each year (using the same methodology as NaDIA?)</t>
  </si>
  <si>
    <t>What will be the expected average length of stay for inpatients with diabetes in each year using the same methodology as NaDIA?</t>
  </si>
  <si>
    <t>This template has been provided for local areas to specify proposals for participation in aspects of the NHS diabetes treatment and care programme 2017/18.  The template is composed of two parts a) An Excel document, largely for the collection of numerical and data-based information b) A Word document where textual information is collected.</t>
  </si>
  <si>
    <t xml:space="preserve">A joint SRO should be identified across the commissioners and providers participating in the bid.  Their details should be set out, together with details of the lead manager for communication purposes. </t>
  </si>
  <si>
    <t xml:space="preserve">The following data and information in addition to this proposal will inform decisions on sites selected (1) National Diabetes Audit (NDA) data, (2) the CCG Improvement and Assessment Framework (CCG IAF) 2016/17, (3) QOF data, (4) National Diabetes Inpatient Audit (NaDIA) data, (5) Hospital Episode Statistics (HES) data (6) National Diabetes Footcare Audit, (7) National Paediatric Diabetes Audit. Should updated NDA reports be published during the bidding period we will draw this to the attention of CCGs and these will be taken into account for the evaluation of bids.  The form also makes clear where more recent local data may be submitted. This will also be taken into account where appropriate. </t>
  </si>
  <si>
    <t xml:space="preserve">What percentage of your patients with diabetes say they feel confident about managing their long term condition (on the basis that attendance at structured education should lead to patients feeling more confident about managing their condition)? </t>
  </si>
  <si>
    <t>Average no. of admissions for patients with diabetic foot disease</t>
  </si>
  <si>
    <t>What will be the average no. of admissions for people with active foot disease?</t>
  </si>
  <si>
    <t>What will be the expected no. of amputations per annum?</t>
  </si>
  <si>
    <t>What proportion of patients with active foot disease will be expected to require an amputation within 12 months of being seen by the MDFT?</t>
  </si>
  <si>
    <t>How many inpatients will be seen by the MDFT in each year?</t>
  </si>
  <si>
    <t>How many inpatients will be seen by the MDFT within 24 hours of referral in each year?</t>
  </si>
  <si>
    <t>2015/16 (Local data may be used for this if national data is not yet available)</t>
  </si>
  <si>
    <t>h</t>
  </si>
  <si>
    <t>What will be the no. of inpatients seen by the DISN team?</t>
  </si>
  <si>
    <t>Reported level of attendance at structured education in 2014/15</t>
  </si>
  <si>
    <t>What is the total annual number of newly diagnosed patients with diabetes(based on most recent available data, 2014/15 NDA data)</t>
  </si>
  <si>
    <t>No. of structured education courses delivered in 2014/15</t>
  </si>
  <si>
    <t>No. of places provided on structured education courses in 2014/15</t>
  </si>
  <si>
    <t>What is planned number of structured education places to be offered each year?</t>
  </si>
  <si>
    <t>What is the expected number of newly diagnosed patients who will attend?</t>
  </si>
  <si>
    <t>What is the expected number of prevalent patients (excluding the newly diagnosed) who will attend?</t>
  </si>
  <si>
    <t>i</t>
  </si>
  <si>
    <t>j</t>
  </si>
  <si>
    <t>What is the expected percentage of your patients with diabetes who will say that they feel confident about managing their long term condition?</t>
  </si>
  <si>
    <t>k</t>
  </si>
  <si>
    <t>No. of patients referred to structured education in 2014/15</t>
  </si>
  <si>
    <t>How many outpatients will be seen by the MDFT in each year?</t>
  </si>
  <si>
    <t>Additional information about your cost or savings  calculations</t>
  </si>
  <si>
    <t>Amount provisionally sought nationally</t>
  </si>
  <si>
    <t>Type 1 (children, young people  and adults)</t>
  </si>
  <si>
    <r>
      <t xml:space="preserve">What percentage of patients with diabetes attended their diabetes annual review </t>
    </r>
    <r>
      <rPr>
        <b/>
        <sz val="11"/>
        <color theme="0"/>
        <rFont val="Arial"/>
        <family val="2"/>
        <scheme val="minor"/>
      </rPr>
      <t xml:space="preserve"> in 2014/15?</t>
    </r>
  </si>
  <si>
    <t>Partners</t>
  </si>
  <si>
    <r>
      <t xml:space="preserve">Please set out the names of each organisation in your CCG/partnership area that is a party to the bid </t>
    </r>
    <r>
      <rPr>
        <b/>
        <i/>
        <sz val="11"/>
        <color theme="0"/>
        <rFont val="Arial"/>
        <family val="2"/>
        <scheme val="minor"/>
      </rPr>
      <t xml:space="preserve">
</t>
    </r>
  </si>
  <si>
    <t>Other partners 1</t>
  </si>
  <si>
    <t>Other partners 2</t>
  </si>
  <si>
    <t>(4) Reducing lengths of stay and patient harms from the provision of Diabetes Inpatient Specialist Nurses</t>
  </si>
  <si>
    <r>
      <t xml:space="preserve">By CCG please set out the percentage of practices which participated in the National Diabetes Audit in 2014/15 and the planned percentage of practices </t>
    </r>
    <r>
      <rPr>
        <b/>
        <sz val="11"/>
        <color theme="0"/>
        <rFont val="Arial"/>
        <family val="2"/>
        <scheme val="minor"/>
      </rPr>
      <t>which will participate in the NDA between now and 2018/19. Where local data is available on 2015/16 NDA participation this may be used to set out the 2015/16 position.</t>
    </r>
  </si>
  <si>
    <t>What is the total number of all patients with diabetes registered across the CCGs included in your bid?</t>
  </si>
  <si>
    <r>
      <rPr>
        <b/>
        <sz val="11"/>
        <color theme="0"/>
        <rFont val="Arial"/>
        <family val="2"/>
        <scheme val="minor"/>
      </rPr>
      <t>Type 1</t>
    </r>
    <r>
      <rPr>
        <b/>
        <sz val="11"/>
        <color rgb="FFFF0000"/>
        <rFont val="Arial"/>
        <family val="2"/>
        <scheme val="minor"/>
      </rPr>
      <t xml:space="preserve"> </t>
    </r>
  </si>
  <si>
    <t>Calculate costs separately per year, reflecting the number of months salary needed. e.g. trainees starting in November, with their course finishing next July, will be employed for five months in 2017/18, and in 2018/19 will spend four months as a trainee and eight months qualified.</t>
  </si>
  <si>
    <t>Application form-Part 2 Confirmation of interest to participate in the NHS Diabetes Treatment and Care Programme: to be completed by CCGs and providers in partnership</t>
  </si>
  <si>
    <t xml:space="preserve">It is not possible to give a specific level of funding potentially available to each successful bid. However, those bidding should take into account the likelihood of multiple other bids being submitted when considering the resources required for the levels of improvement set out. </t>
  </si>
  <si>
    <t>The relevant quality standards for each programme priority should be reflected in bids:</t>
  </si>
  <si>
    <t>TT - clinical outcomes</t>
  </si>
  <si>
    <t>TT - patient experience</t>
  </si>
  <si>
    <t>TT - sustainability and resources</t>
  </si>
  <si>
    <t>TT - sustainability (tracking savings)</t>
  </si>
  <si>
    <t>Cohort</t>
  </si>
  <si>
    <t>Patient experience</t>
  </si>
  <si>
    <r>
      <t xml:space="preserve">What is the expected total number of patients who will be </t>
    </r>
    <r>
      <rPr>
        <b/>
        <u/>
        <sz val="11"/>
        <color theme="0"/>
        <rFont val="Arial"/>
        <family val="2"/>
        <scheme val="minor"/>
      </rPr>
      <t>referred</t>
    </r>
    <r>
      <rPr>
        <b/>
        <sz val="11"/>
        <color theme="0"/>
        <rFont val="Arial"/>
        <family val="2"/>
        <scheme val="minor"/>
      </rPr>
      <t xml:space="preserve"> for structured education in each year?</t>
    </r>
  </si>
  <si>
    <t>SE - sustainability and resources</t>
  </si>
  <si>
    <t>SE - sustainability (tracking savings)</t>
  </si>
  <si>
    <t>Indicate here the year data in a-g relates to</t>
  </si>
  <si>
    <t>MDFT - sustainability and resources</t>
  </si>
  <si>
    <t>MDFT - sustainability (tracking savings)</t>
  </si>
  <si>
    <t>SE - Clinical outcomes</t>
  </si>
  <si>
    <t>MDFT - Cohort</t>
  </si>
  <si>
    <t>MDFT - Clinical outcomes</t>
  </si>
  <si>
    <t>DISN - sustainability and resources</t>
  </si>
  <si>
    <t>DISN - sustainability (tracking savings)</t>
  </si>
  <si>
    <t>DISN - cohort</t>
  </si>
  <si>
    <t>DISN - clinical outcomes</t>
  </si>
  <si>
    <t>DISN - high quality service provided</t>
  </si>
  <si>
    <t>DISN - patient experience</t>
  </si>
  <si>
    <r>
      <t xml:space="preserve">By CCG please indicate the additional costs per year which will be funded by this bid and those which will be locally funded - this should be the </t>
    </r>
    <r>
      <rPr>
        <b/>
        <sz val="11"/>
        <rFont val="Arial"/>
        <family val="2"/>
        <scheme val="minor"/>
      </rPr>
      <t>cost of the service development and NOT include the overall cost of any existing service</t>
    </r>
    <r>
      <rPr>
        <sz val="11"/>
        <rFont val="Arial"/>
        <family val="2"/>
        <scheme val="minor"/>
      </rPr>
      <t xml:space="preserve"> - please include details for the CCG named above only and add extra tabs for each CCG involved in the bid.
Scroll to the right to enter details for 2018/19 onwards. Where this will be a fixed term intervention please only indicate costs for as many years as are relevant
Please note: it is expected that the funding provided nationally will decrease year on year reflecting the additional local savings made</t>
    </r>
  </si>
  <si>
    <r>
      <t xml:space="preserve">By CCG please indicate the additional costs per year which will be funded by this bid and those which will be locally funded - this should be the </t>
    </r>
    <r>
      <rPr>
        <b/>
        <sz val="11"/>
        <color theme="1"/>
        <rFont val="Arial"/>
        <family val="2"/>
        <scheme val="minor"/>
      </rPr>
      <t>cost of the service development and NOT include the overall cost of any existing service</t>
    </r>
    <r>
      <rPr>
        <sz val="11"/>
        <color theme="1"/>
        <rFont val="Arial"/>
        <family val="2"/>
        <scheme val="minor"/>
      </rPr>
      <t xml:space="preserve"> - please include details for the CCG named above only and add extra tabs for each CCG involved in the bid.
Scroll to the right to enter details for 2018/19 onwards. Where this will be a fixed term intervention please only indicate costs for as many years as are relevant</t>
    </r>
  </si>
  <si>
    <t>Using NDA 2014/15 and other data (e.g. HES or NPDA) please state the following by patients with Type 1 and Type 2 diabetes;
(please add additional rows as required)</t>
  </si>
  <si>
    <t>(1) increasing attendance at structured education
 - lower HbA1c levels sustained for 3 years and reduced medication use in Type 2 patients
 - increased likelihood of achievement of treatment targets
 - improved patient experience</t>
  </si>
  <si>
    <t>(2) increasing achievement of the 3 NICE recommended treatment targets
 - improved patient outcomes
 - reduced diabetes complications and need to refer to specialist services</t>
  </si>
  <si>
    <t>(1) increasing attendance at structured education
 - NICE guideline NG28-Type 2 diabetes-All patients being referred to structured education courses at time of diagnosis. 
-NICE guideline NG17-Type 1 diabetes-All patients being referred to structured education courses within 6-12 months of diagnosis.</t>
  </si>
  <si>
    <t>(2) increasing achievement of the 3 NICE recommended treatment targets
 - NICE guideline NG28: Type 2 diabetes in adults: management
 - NICE guideline NG17: Type 1 diabetes in adults: diagnosis and management</t>
  </si>
  <si>
    <t>1) Application for funding to increase attendance at structured education</t>
  </si>
  <si>
    <t>2) Application for funding to enable an increase in achievement of the 3 NICE recommended treatment targets</t>
  </si>
  <si>
    <t>(1) increasing attendance at structured education</t>
  </si>
  <si>
    <t>(2) increasing achievement of the 3 NICE recommended treatment targets</t>
  </si>
  <si>
    <t xml:space="preserve">1) Costs/benefits of increasing attendance at structured education </t>
  </si>
  <si>
    <t>2) Costs/benefits to increasing achievement of the 3 NICE recommended treatment targets</t>
  </si>
  <si>
    <t>(3) Reducing amputations and admissions by the provision of Multidisciplinary Footcare Teams (MDFTs)</t>
  </si>
  <si>
    <t>The scope of the this bidding process is for transformation funding in 2017/18 and provisionally in 2018/19, subject to confirmation of its availability. However the template also asks for projections of funding requirements and savings for subsequent years. This is both to reflect that the evidence demonstrates that savings that emerge from implementation for different aspects of the programme will emerge over different timescales and so to allow overall modelling to be set out. It is also to give an indicative sense of any modelling assumptions of transformation funding beyond 2018/19, should this be available.</t>
  </si>
  <si>
    <t>Plans</t>
  </si>
  <si>
    <t>How many people do you expect to provide the intervention to (in each year)?</t>
  </si>
  <si>
    <t>TT - resources</t>
  </si>
  <si>
    <t xml:space="preserve">The priorities of the programme are:
(1) Increasing attendance at structured education, considering improvement needs with regard to adults and children, as appropriate.
(2) Increasing achievement of the 3 NICE recommended treatment targets (including one – Hba1c for children)
(3) Reducing amputations and admissions by the provision of Multidisciplinary Footcare Teams (MDFTs)
(4) Reducing lengths of stay and inpatient harms by the provision of Diabetes Inpatient Specialist Nurses (DISNs)
</t>
  </si>
  <si>
    <t xml:space="preserve">There is c£44m available for which the broad division of spend will be as follows:
(1) Increasing attendance at structured education - £10 million
(2) Increasing achievement of the 3 NICE recommended treatment targets and reducing variation - £17 million
(3) Reducing amputations by increasing availability of multidisciplinary footcare teams (MDFT) with appropriate capacity in all CCG areas - £8 million
(4) Reducing length of stay, readmissions and/or complications by increasing availability of diabetes inpatient specialist nursing services in all CCG areas - £8 million
</t>
  </si>
  <si>
    <t>Applicants may bid for funding within any of the 4 priorities listed below. Dependent on local requirements, CCGs may choose to bid for one priority only, any combination of the priorities, or in all four priority areas.</t>
  </si>
  <si>
    <t>GUIDANCE: Hover over each question for any further guidance on completion</t>
  </si>
  <si>
    <t>NHS Diabetes Programme Contact Details</t>
  </si>
  <si>
    <t>england.diabetestreatment@nhs.net</t>
  </si>
  <si>
    <t>Reported percentage of patients completing the course in 2014/15 (please indicate if data not available)</t>
  </si>
  <si>
    <t>Of the above, what is the expected percentage of newly diagnosed patients that will complete structured education?</t>
  </si>
  <si>
    <t>Of the above, what is the expected percentage of prevalent patients (excluding the newly diagnosed) that will complete structured education?</t>
  </si>
  <si>
    <t>What is the expected percentage of patients that will complete a course of structured education?</t>
  </si>
  <si>
    <t>SE - High quality service provided</t>
  </si>
  <si>
    <t>2024/25</t>
  </si>
  <si>
    <t>2025/26</t>
  </si>
  <si>
    <t>2026/27</t>
  </si>
  <si>
    <t>Data from the National Diabetes Audit (or local data where better estimate is available)</t>
  </si>
  <si>
    <r>
      <t xml:space="preserve">What percentage of patients with diabetes (type 1 and type 2) would you expect to achieve </t>
    </r>
    <r>
      <rPr>
        <b/>
        <u/>
        <sz val="11"/>
        <color theme="0"/>
        <rFont val="Arial"/>
        <family val="2"/>
        <scheme val="minor"/>
      </rPr>
      <t>all three of the NICE recommended treatment targets (and one target-HbA1c for children),</t>
    </r>
    <r>
      <rPr>
        <b/>
        <sz val="11"/>
        <color theme="0"/>
        <rFont val="Arial"/>
        <family val="2"/>
        <scheme val="minor"/>
      </rPr>
      <t xml:space="preserve"> in each year, if you were awarded this funding?</t>
    </r>
  </si>
  <si>
    <r>
      <t xml:space="preserve">What </t>
    </r>
    <r>
      <rPr>
        <b/>
        <u/>
        <sz val="11"/>
        <color theme="0"/>
        <rFont val="Arial"/>
        <family val="2"/>
        <scheme val="minor"/>
      </rPr>
      <t>number</t>
    </r>
    <r>
      <rPr>
        <b/>
        <sz val="11"/>
        <color theme="0"/>
        <rFont val="Arial"/>
        <family val="2"/>
        <scheme val="minor"/>
      </rPr>
      <t xml:space="preserve"> of patients with diabetes (type 1 and type 2) would you expect to achieve all three of the NICE recommended treatment targets (and one target-HbA1c for children), in each year, if you were awarded this funding?</t>
    </r>
  </si>
  <si>
    <t>E.g. 40%</t>
  </si>
  <si>
    <t>E.g. 42%</t>
  </si>
  <si>
    <t>E.g. 44%</t>
  </si>
  <si>
    <t>E.g. 46%</t>
  </si>
  <si>
    <t>E.g. 48%</t>
  </si>
  <si>
    <t>E.g. 50%</t>
  </si>
  <si>
    <t>Per patient annual savings - Cohort 1</t>
  </si>
  <si>
    <t>Per patient annual savings - Cohort 2</t>
  </si>
  <si>
    <t>Per patient annual savings - Cohort 3</t>
  </si>
  <si>
    <t>Per patient annual savings - Cohort 4</t>
  </si>
  <si>
    <t>Total cost of service</t>
  </si>
  <si>
    <t>Cumulative Sum</t>
  </si>
  <si>
    <t>Sum</t>
  </si>
  <si>
    <t>Year 5</t>
  </si>
  <si>
    <t>Year 4</t>
  </si>
  <si>
    <t>Year 3</t>
  </si>
  <si>
    <t>Year 2</t>
  </si>
  <si>
    <t>Year 1</t>
  </si>
  <si>
    <t>Year 10</t>
  </si>
  <si>
    <t>Year 9</t>
  </si>
  <si>
    <t>Year 8</t>
  </si>
  <si>
    <t>Year 7</t>
  </si>
  <si>
    <t>Year 6</t>
  </si>
  <si>
    <t>Newly Diagnosed</t>
  </si>
  <si>
    <t>n</t>
  </si>
  <si>
    <t>%</t>
  </si>
  <si>
    <t>All Patients</t>
  </si>
  <si>
    <t>All Patients Shearer et al.</t>
  </si>
  <si>
    <t>Newly Diagnosed Shearer et al.</t>
  </si>
  <si>
    <t>All Patients Increasing</t>
  </si>
  <si>
    <t>Reduction</t>
  </si>
  <si>
    <t>T1 ND</t>
  </si>
  <si>
    <t>T1 PP</t>
  </si>
  <si>
    <t>T2 ND</t>
  </si>
  <si>
    <t>T2 PP</t>
  </si>
  <si>
    <t>Total annual savings</t>
  </si>
  <si>
    <t>Estimated net benefit (additional costs - savings)</t>
  </si>
  <si>
    <t>Type 1 Savings Profile - PER PATIENT</t>
  </si>
  <si>
    <t>Type 2 Savings - Complications - PER PATIENT</t>
  </si>
  <si>
    <t>Type 1 Savings Profile - PROPOSED COHORT</t>
  </si>
  <si>
    <t>Type 2 Savings - Complications - PROPOSED COHORT</t>
  </si>
  <si>
    <t>Type 2 Savings - Medication - PROPOSED COHORT</t>
  </si>
  <si>
    <t xml:space="preserve"> </t>
  </si>
  <si>
    <t>T1 &amp; T2</t>
  </si>
  <si>
    <t>T2 total</t>
  </si>
  <si>
    <t>T2 Complications</t>
  </si>
  <si>
    <t>T1 total</t>
  </si>
  <si>
    <t>T2 Medication</t>
  </si>
  <si>
    <t>Incremental</t>
  </si>
  <si>
    <t>Cumulative</t>
  </si>
  <si>
    <t>N/A</t>
  </si>
  <si>
    <t>E.g. 4000</t>
  </si>
  <si>
    <t>E.g. 4200</t>
  </si>
  <si>
    <t>E.g. 4400</t>
  </si>
  <si>
    <t>E.g. 4600</t>
  </si>
  <si>
    <t>E.g. 4800</t>
  </si>
  <si>
    <t>E.g. 5000</t>
  </si>
  <si>
    <t>Number of outpatients seen by the MDFT (where one exists)</t>
  </si>
  <si>
    <t>Proportion of patients with active foot disease who required an amputation within 12 months of active foot disease being diagnosed</t>
  </si>
  <si>
    <t>No. of inpatients seen by the DISN team (where one exists) in 2015?</t>
  </si>
  <si>
    <t>What was the average length of stay for inpatients with diabetes in 2015 (15/16)?</t>
  </si>
  <si>
    <t>As a baseline, what was the rate of medication errors for inpatients with diabetes in 2015?</t>
  </si>
  <si>
    <t>As a baseline, what was the rate of hypoglycaemic and hyperglycaemic incidents for inpatients with diabetes in 2015?</t>
  </si>
  <si>
    <t xml:space="preserve">Applications should clearly state for which of the 4 priorities funding is required. Applicants should use the tabs relating to the priorities for which they wish to apply for funding. For example: if a CCG wishes to apply for funding around structured education only they should complete tabs ii and (1) only, leaving all other tabs blank.  </t>
  </si>
  <si>
    <t>NHS Diabetes Treatment and Care Programme 2017-18: Application Form Part A</t>
  </si>
  <si>
    <t>Bids should be jointly agreed with relevant providers and should be jointly developed with key clinical leads and with patient groups. A key principle of use of the funding is that it should be expected to generate savings through reduction in the rate of development of complications and other deterioration in people with diabetes and that such savings should be reinvested in the services in order to help make them self-sustaining. Joint agreement between commissioners and providers to commit to such reinvestment will be a key factor in considering whether to approve bids for funding.</t>
  </si>
  <si>
    <t>(1) Increasing attendance at structured education for adults and children as appropriate</t>
  </si>
  <si>
    <t>(2) Increasing achievement of the 3 NICE recommended treatment targets (and one for children - Hba1C)</t>
  </si>
  <si>
    <t>Estimated cumulative annual gross savings (starting from 2017/18)</t>
  </si>
  <si>
    <t>Estimated cumulative annual gross savings (starting from 2017/18).</t>
  </si>
  <si>
    <t>Using NCVIN foot profiles or local data source where indicated- please set out the details below, also indicating the year the data relates to which should be the most recent available).</t>
  </si>
  <si>
    <t>Proportion of patients seen by the MDFT presented with active foot disease</t>
  </si>
  <si>
    <t>What current expected no. of amputations in 2016/17 and expected nos. in future years without new/expanded MDFT in place.</t>
  </si>
  <si>
    <t>What expected no. of amputations in future years with new/expanded MDFT in place</t>
  </si>
  <si>
    <r>
      <rPr>
        <b/>
        <u/>
        <sz val="11"/>
        <color theme="0"/>
        <rFont val="Arial"/>
        <family val="2"/>
        <scheme val="minor"/>
      </rPr>
      <t>Outcomes</t>
    </r>
    <r>
      <rPr>
        <b/>
        <sz val="11"/>
        <color theme="0"/>
        <rFont val="Arial"/>
        <family val="2"/>
        <scheme val="minor"/>
      </rPr>
      <t xml:space="preserve">
If your bid is successful:</t>
    </r>
  </si>
  <si>
    <r>
      <t>Estimated total savings</t>
    </r>
    <r>
      <rPr>
        <b/>
        <i/>
        <sz val="11"/>
        <color theme="0"/>
        <rFont val="Arial"/>
        <family val="2"/>
        <scheme val="minor"/>
      </rPr>
      <t xml:space="preserve">
</t>
    </r>
  </si>
  <si>
    <t xml:space="preserve">Estimated total savings
</t>
  </si>
  <si>
    <r>
      <t>Estimated incremental annual gross savings</t>
    </r>
    <r>
      <rPr>
        <b/>
        <i/>
        <sz val="11"/>
        <color theme="9" tint="0.59999389629810485"/>
        <rFont val="Arial"/>
        <family val="2"/>
        <scheme val="minor"/>
      </rPr>
      <t xml:space="preserve">
</t>
    </r>
  </si>
  <si>
    <t xml:space="preserve">Estimated incremental annual gross savings
</t>
  </si>
  <si>
    <r>
      <t xml:space="preserve">As a minimum, bids should be on a CCG footprint. CCGs are encouraged to collaborate and submit joint bids, ideally on STP footprints. </t>
    </r>
    <r>
      <rPr>
        <b/>
        <sz val="11"/>
        <color rgb="FFFF0000"/>
        <rFont val="Arial"/>
        <family val="2"/>
      </rPr>
      <t>Bids should be submitted via STPs</t>
    </r>
    <r>
      <rPr>
        <sz val="11"/>
        <rFont val="Arial"/>
        <family val="2"/>
      </rPr>
      <t xml:space="preserve">. Bids should be collaboratively developed with relevant providers. Where bids include ones for MDFTs or DISNs and a  single MDFT or DISN team is/will be provided across the footprint of several CCGs, it would be expected that, as a minimum, bids are agreed across those CCGs.  It will be important that the planned improvements in outcomes and the resources required, are set out at individual CCG level, and additional tabs should be added where necessary (see instructions within each section as relevant) to give full details.  </t>
    </r>
  </si>
  <si>
    <r>
      <rPr>
        <b/>
        <sz val="11"/>
        <color rgb="FFFF0000"/>
        <rFont val="Arial"/>
        <family val="2"/>
      </rPr>
      <t>Applications should be submitted via STPs</t>
    </r>
    <r>
      <rPr>
        <sz val="11"/>
        <rFont val="Arial"/>
        <family val="2"/>
      </rPr>
      <t xml:space="preserve"> to england.diabetestreatment@nhs.net by 18 January 2017.</t>
    </r>
  </si>
  <si>
    <t>Sites will be notified of the outcome of their bids in March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</si>
</sst>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6" formatCode="&quot;£&quot;#,##0;[Red]\-&quot;£&quot;#,##0"/>
    <numFmt numFmtId="41" formatCode="_-* #,##0_-;\-* #,##0_-;_-* &quot;-&quot;_-;_-@_-"/>
    <numFmt numFmtId="44" formatCode="_-&quot;£&quot;* #,##0.00_-;\-&quot;£&quot;* #,##0.00_-;_-&quot;£&quot;* &quot;-&quot;??_-;_-@_-"/>
    <numFmt numFmtId="43" formatCode="_-* #,##0.00_-;\-* #,##0.00_-;_-* &quot;-&quot;??_-;_-@_-"/>
    <numFmt numFmtId="164" formatCode="#,##0.0"/>
    <numFmt numFmtId="165" formatCode="0.0"/>
    <numFmt numFmtId="166" formatCode="0.000"/>
    <numFmt numFmtId="167" formatCode="0.0000"/>
    <numFmt numFmtId="168" formatCode="#,##0.0_-;\(#,##0.0\);_-* &quot;-&quot;??_-"/>
    <numFmt numFmtId="169" formatCode="&quot;to &quot;0.0000;&quot;to &quot;\-0.0000;&quot;to 0&quot;"/>
    <numFmt numFmtId="170" formatCode="_-[$€-2]* #,##0.00_-;\-[$€-2]* #,##0.00_-;_-[$€-2]* &quot;-&quot;??_-"/>
    <numFmt numFmtId="171" formatCode="#,##0;\-#,##0;\-"/>
    <numFmt numFmtId="172" formatCode="#\ ##0"/>
    <numFmt numFmtId="173" formatCode="[&lt;0.0001]&quot;&lt;0.0001&quot;;0.0000"/>
    <numFmt numFmtId="174" formatCode="#,##0.0,,;\-#,##0.0,,;\-"/>
    <numFmt numFmtId="175" formatCode="#,##0,;\-#,##0,;\-"/>
    <numFmt numFmtId="176" formatCode="0.0%;\-0.0%;\-"/>
    <numFmt numFmtId="177" formatCode="#,##0.0,,;\-#,##0.0,,"/>
    <numFmt numFmtId="178" formatCode="#,##0,;\-#,##0,"/>
    <numFmt numFmtId="179" formatCode="0.0%;\-0.0%"/>
    <numFmt numFmtId="180" formatCode="&quot;£&quot;#,##0"/>
    <numFmt numFmtId="181" formatCode="&quot;£&quot;#,##0.00"/>
    <numFmt numFmtId="182" formatCode="0.0%"/>
  </numFmts>
  <fonts count="142" x14ac:knownFonts="1">
    <font>
      <sz val="11"/>
      <color theme="1"/>
      <name val="Arial"/>
      <family val="2"/>
      <scheme val="minor"/>
    </font>
    <font>
      <b/>
      <sz val="11"/>
      <color theme="1"/>
      <name val="Arial"/>
      <family val="2"/>
      <scheme val="minor"/>
    </font>
    <font>
      <sz val="10"/>
      <name val="Arial"/>
      <family val="2"/>
    </font>
    <font>
      <sz val="11"/>
      <color theme="1"/>
      <name val="Arial"/>
      <family val="2"/>
      <scheme val="minor"/>
    </font>
    <font>
      <b/>
      <sz val="11"/>
      <color theme="0"/>
      <name val="Arial"/>
      <family val="2"/>
      <scheme val="minor"/>
    </font>
    <font>
      <sz val="11"/>
      <color theme="1"/>
      <name val="Arial"/>
      <family val="2"/>
    </font>
    <font>
      <b/>
      <u/>
      <sz val="11"/>
      <color theme="1"/>
      <name val="Arial"/>
      <family val="2"/>
    </font>
    <font>
      <u/>
      <sz val="11"/>
      <color theme="1"/>
      <name val="Arial"/>
      <family val="2"/>
    </font>
    <font>
      <b/>
      <sz val="16"/>
      <color rgb="FF000000"/>
      <name val="Arial"/>
      <family val="2"/>
    </font>
    <font>
      <sz val="11"/>
      <name val="Arial"/>
      <family val="2"/>
      <scheme val="minor"/>
    </font>
    <font>
      <b/>
      <sz val="14"/>
      <color theme="0"/>
      <name val="Arial"/>
      <family val="2"/>
      <scheme val="minor"/>
    </font>
    <font>
      <sz val="11"/>
      <color theme="1"/>
      <name val="Arial"/>
      <family val="2"/>
      <scheme val="major"/>
    </font>
    <font>
      <b/>
      <sz val="11"/>
      <color theme="1"/>
      <name val="Arial"/>
      <family val="2"/>
    </font>
    <font>
      <b/>
      <sz val="12"/>
      <color theme="0"/>
      <name val="Arial"/>
      <family val="2"/>
      <scheme val="minor"/>
    </font>
    <font>
      <b/>
      <sz val="16"/>
      <color theme="0"/>
      <name val="Arial"/>
      <family val="2"/>
      <scheme val="minor"/>
    </font>
    <font>
      <b/>
      <sz val="18"/>
      <color theme="0"/>
      <name val="Arial"/>
      <family val="2"/>
      <scheme val="minor"/>
    </font>
    <font>
      <sz val="11"/>
      <name val="Arial"/>
      <family val="2"/>
    </font>
    <font>
      <b/>
      <sz val="11"/>
      <color rgb="FFFF0000"/>
      <name val="Arial"/>
      <family val="2"/>
      <scheme val="minor"/>
    </font>
    <font>
      <b/>
      <sz val="11"/>
      <color theme="6"/>
      <name val="Arial"/>
      <family val="2"/>
      <scheme val="minor"/>
    </font>
    <font>
      <b/>
      <sz val="10"/>
      <color indexed="18"/>
      <name val="Arial"/>
      <family val="2"/>
    </font>
    <font>
      <sz val="12"/>
      <name val="Times New Roman"/>
      <family val="1"/>
    </font>
    <font>
      <sz val="12"/>
      <color theme="1"/>
      <name val="Arial"/>
      <family val="2"/>
    </font>
    <font>
      <sz val="11"/>
      <color indexed="8"/>
      <name val="Calibri"/>
      <family val="2"/>
    </font>
    <font>
      <sz val="12"/>
      <color theme="0"/>
      <name val="Arial"/>
      <family val="2"/>
    </font>
    <font>
      <sz val="11"/>
      <color indexed="9"/>
      <name val="Calibri"/>
      <family val="2"/>
    </font>
    <font>
      <sz val="12"/>
      <color rgb="FF9C0006"/>
      <name val="Arial"/>
      <family val="2"/>
    </font>
    <font>
      <sz val="11"/>
      <color indexed="20"/>
      <name val="Calibri"/>
      <family val="2"/>
    </font>
    <font>
      <b/>
      <sz val="12"/>
      <color rgb="FFFA7D00"/>
      <name val="Arial"/>
      <family val="2"/>
    </font>
    <font>
      <b/>
      <sz val="11"/>
      <color indexed="52"/>
      <name val="Calibri"/>
      <family val="2"/>
    </font>
    <font>
      <b/>
      <sz val="12"/>
      <color theme="0"/>
      <name val="Arial"/>
      <family val="2"/>
    </font>
    <font>
      <b/>
      <sz val="11"/>
      <color indexed="9"/>
      <name val="Calibri"/>
      <family val="2"/>
    </font>
    <font>
      <sz val="9"/>
      <name val="Arial"/>
      <family val="2"/>
    </font>
    <font>
      <sz val="10"/>
      <name val="System"/>
      <family val="2"/>
    </font>
    <font>
      <b/>
      <sz val="11"/>
      <color indexed="55"/>
      <name val="Arial"/>
      <family val="2"/>
    </font>
    <font>
      <i/>
      <sz val="12"/>
      <color rgb="FF7F7F7F"/>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2"/>
      <color rgb="FF006100"/>
      <name val="Arial"/>
      <family val="2"/>
    </font>
    <font>
      <sz val="11"/>
      <color indexed="17"/>
      <name val="Calibri"/>
      <family val="2"/>
    </font>
    <font>
      <sz val="8"/>
      <name val="Arial"/>
      <family val="2"/>
    </font>
    <font>
      <b/>
      <sz val="9"/>
      <color indexed="18"/>
      <name val="Arial"/>
      <family val="2"/>
    </font>
    <font>
      <b/>
      <sz val="9"/>
      <color indexed="8"/>
      <name val="Arial"/>
      <family val="2"/>
    </font>
    <font>
      <b/>
      <sz val="15"/>
      <color theme="3"/>
      <name val="Arial"/>
      <family val="2"/>
    </font>
    <font>
      <b/>
      <sz val="12"/>
      <color indexed="12"/>
      <name val="Arial"/>
      <family val="2"/>
    </font>
    <font>
      <b/>
      <sz val="15"/>
      <color indexed="56"/>
      <name val="Calibri"/>
      <family val="2"/>
    </font>
    <font>
      <b/>
      <sz val="13"/>
      <color theme="3"/>
      <name val="Arial"/>
      <family val="2"/>
    </font>
    <font>
      <b/>
      <sz val="13"/>
      <color indexed="56"/>
      <name val="Calibri"/>
      <family val="2"/>
    </font>
    <font>
      <b/>
      <sz val="12"/>
      <name val="Arial"/>
      <family val="2"/>
    </font>
    <font>
      <b/>
      <sz val="11"/>
      <color theme="3"/>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0"/>
      <color theme="10"/>
      <name val="System"/>
      <family val="2"/>
    </font>
    <font>
      <u/>
      <sz val="10"/>
      <color indexed="12"/>
      <name val="Arial"/>
      <family val="2"/>
    </font>
    <font>
      <u/>
      <sz val="11"/>
      <color theme="10"/>
      <name val="Calibri"/>
      <family val="2"/>
    </font>
    <font>
      <u/>
      <sz val="10"/>
      <color indexed="12"/>
      <name val="System"/>
      <family val="2"/>
    </font>
    <font>
      <sz val="7"/>
      <name val="Arial"/>
      <family val="2"/>
    </font>
    <font>
      <sz val="11"/>
      <color indexed="62"/>
      <name val="Calibri"/>
      <family val="2"/>
    </font>
    <font>
      <sz val="12"/>
      <color rgb="FF3F3F76"/>
      <name val="Arial"/>
      <family val="2"/>
    </font>
    <font>
      <sz val="12"/>
      <color rgb="FFFA7D00"/>
      <name val="Arial"/>
      <family val="2"/>
    </font>
    <font>
      <sz val="11"/>
      <color indexed="52"/>
      <name val="Calibri"/>
      <family val="2"/>
    </font>
    <font>
      <sz val="12"/>
      <color rgb="FF9C6500"/>
      <name val="Arial"/>
      <family val="2"/>
    </font>
    <font>
      <sz val="11"/>
      <color indexed="60"/>
      <name val="Calibri"/>
      <family val="2"/>
    </font>
    <font>
      <sz val="12"/>
      <name val="Helv"/>
    </font>
    <font>
      <sz val="10"/>
      <color indexed="8"/>
      <name val="Arial"/>
      <family val="2"/>
    </font>
    <font>
      <b/>
      <sz val="12"/>
      <color rgb="FF3F3F3F"/>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2"/>
      <color theme="1"/>
      <name val="Arial"/>
      <family val="2"/>
    </font>
    <font>
      <b/>
      <sz val="11"/>
      <color indexed="8"/>
      <name val="Calibri"/>
      <family val="2"/>
    </font>
    <font>
      <sz val="12"/>
      <color rgb="FFFF0000"/>
      <name val="Arial"/>
      <family val="2"/>
    </font>
    <font>
      <sz val="11"/>
      <color indexed="10"/>
      <name val="Calibri"/>
      <family val="2"/>
    </font>
    <font>
      <sz val="11"/>
      <color theme="6"/>
      <name val="Arial"/>
      <family val="2"/>
      <scheme val="minor"/>
    </font>
    <font>
      <sz val="11"/>
      <color rgb="FFFF0000"/>
      <name val="Arial"/>
      <family val="2"/>
      <scheme val="minor"/>
    </font>
    <font>
      <sz val="11"/>
      <color theme="0"/>
      <name val="Arial"/>
      <family val="2"/>
      <scheme val="minor"/>
    </font>
    <font>
      <sz val="9"/>
      <color indexed="81"/>
      <name val="Tahoma"/>
      <family val="2"/>
    </font>
    <font>
      <sz val="11"/>
      <color rgb="FFFF0000"/>
      <name val="Arial"/>
      <family val="2"/>
    </font>
    <font>
      <sz val="11"/>
      <color rgb="FFFF0000"/>
      <name val="Arial"/>
      <family val="2"/>
      <scheme val="major"/>
    </font>
    <font>
      <b/>
      <sz val="14"/>
      <color rgb="FF000000"/>
      <name val="Arial"/>
      <family val="2"/>
    </font>
    <font>
      <b/>
      <sz val="12"/>
      <color rgb="FF000000"/>
      <name val="Arial"/>
      <family val="2"/>
    </font>
    <font>
      <i/>
      <sz val="11"/>
      <color theme="1"/>
      <name val="Arial"/>
      <family val="2"/>
      <scheme val="minor"/>
    </font>
    <font>
      <i/>
      <sz val="11"/>
      <color theme="0" tint="-0.499984740745262"/>
      <name val="Arial"/>
      <family val="2"/>
      <scheme val="minor"/>
    </font>
    <font>
      <i/>
      <sz val="11"/>
      <color theme="1"/>
      <name val="Arial"/>
      <family val="2"/>
    </font>
    <font>
      <b/>
      <sz val="16"/>
      <color theme="0"/>
      <name val="Arial"/>
      <family val="2"/>
    </font>
    <font>
      <b/>
      <i/>
      <sz val="11"/>
      <color theme="0"/>
      <name val="Arial"/>
      <family val="2"/>
      <scheme val="minor"/>
    </font>
    <font>
      <b/>
      <u/>
      <sz val="12"/>
      <color rgb="FF000000"/>
      <name val="Arial"/>
      <family val="2"/>
    </font>
    <font>
      <u/>
      <sz val="11"/>
      <color theme="10"/>
      <name val="Arial"/>
      <family val="2"/>
      <scheme val="minor"/>
    </font>
    <font>
      <b/>
      <u/>
      <sz val="12"/>
      <color theme="10"/>
      <name val="Arial"/>
      <family val="2"/>
      <scheme val="minor"/>
    </font>
    <font>
      <i/>
      <sz val="11"/>
      <color theme="0" tint="-0.34998626667073579"/>
      <name val="Arial"/>
      <family val="2"/>
      <scheme val="minor"/>
    </font>
    <font>
      <b/>
      <sz val="11"/>
      <name val="Arial"/>
      <family val="2"/>
      <scheme val="minor"/>
    </font>
    <font>
      <i/>
      <sz val="11"/>
      <name val="Arial"/>
      <family val="2"/>
      <scheme val="minor"/>
    </font>
    <font>
      <b/>
      <sz val="9"/>
      <color indexed="81"/>
      <name val="Tahoma"/>
      <family val="2"/>
    </font>
    <font>
      <b/>
      <i/>
      <sz val="12"/>
      <color theme="0" tint="-0.499984740745262"/>
      <name val="Arial"/>
      <family val="2"/>
    </font>
    <font>
      <b/>
      <u/>
      <sz val="11"/>
      <color theme="0"/>
      <name val="Arial"/>
      <family val="2"/>
      <scheme val="minor"/>
    </font>
    <font>
      <i/>
      <sz val="11"/>
      <color rgb="FFFF0000"/>
      <name val="Arial"/>
      <family val="2"/>
      <scheme val="minor"/>
    </font>
    <font>
      <b/>
      <sz val="11"/>
      <color theme="3"/>
      <name val="Arial"/>
      <family val="2"/>
      <scheme val="minor"/>
    </font>
    <font>
      <b/>
      <sz val="9"/>
      <color rgb="FF000000"/>
      <name val="Arial"/>
      <family val="2"/>
    </font>
    <font>
      <sz val="9"/>
      <color rgb="FF000000"/>
      <name val="Arial"/>
      <family val="2"/>
    </font>
    <font>
      <b/>
      <sz val="9"/>
      <color rgb="FFFFFFFF"/>
      <name val="Arial"/>
      <family val="2"/>
    </font>
    <font>
      <b/>
      <sz val="9"/>
      <name val="Arial"/>
      <family val="2"/>
    </font>
    <font>
      <sz val="10"/>
      <color rgb="FFFFFFFF"/>
      <name val="Arial"/>
      <family val="2"/>
    </font>
    <font>
      <sz val="10"/>
      <color rgb="FF000000"/>
      <name val="Arial"/>
      <family val="2"/>
    </font>
    <font>
      <b/>
      <sz val="12"/>
      <color theme="1"/>
      <name val="Arial"/>
      <family val="2"/>
      <scheme val="minor"/>
    </font>
    <font>
      <b/>
      <sz val="14"/>
      <color theme="1"/>
      <name val="Arial"/>
      <family val="2"/>
      <scheme val="minor"/>
    </font>
    <font>
      <b/>
      <sz val="14"/>
      <color rgb="FFFF0000"/>
      <name val="Arial"/>
      <family val="2"/>
      <scheme val="minor"/>
    </font>
    <font>
      <sz val="11"/>
      <color theme="4"/>
      <name val="Arial"/>
      <family val="2"/>
      <scheme val="minor"/>
    </font>
    <font>
      <sz val="11"/>
      <color theme="9" tint="0.79998168889431442"/>
      <name val="Arial"/>
      <family val="2"/>
      <scheme val="minor"/>
    </font>
    <font>
      <b/>
      <sz val="11"/>
      <color theme="9" tint="0.79998168889431442"/>
      <name val="Arial"/>
      <family val="2"/>
      <scheme val="minor"/>
    </font>
    <font>
      <b/>
      <sz val="14"/>
      <color rgb="FFFFFFFF"/>
      <name val="Arial"/>
      <family val="2"/>
    </font>
    <font>
      <b/>
      <sz val="11"/>
      <name val="Arial"/>
      <family val="2"/>
    </font>
    <font>
      <b/>
      <sz val="11"/>
      <color theme="1" tint="0.499984740745262"/>
      <name val="Arial"/>
      <family val="2"/>
      <scheme val="minor"/>
    </font>
    <font>
      <b/>
      <sz val="14"/>
      <color theme="1" tint="0.499984740745262"/>
      <name val="Arial"/>
      <family val="2"/>
      <scheme val="minor"/>
    </font>
    <font>
      <b/>
      <sz val="16"/>
      <color theme="1"/>
      <name val="Arial"/>
      <family val="2"/>
      <scheme val="minor"/>
    </font>
    <font>
      <b/>
      <i/>
      <sz val="11"/>
      <color theme="9" tint="0.59999389629810485"/>
      <name val="Arial"/>
      <family val="2"/>
      <scheme val="minor"/>
    </font>
    <font>
      <b/>
      <i/>
      <sz val="11"/>
      <name val="Arial"/>
      <family val="2"/>
      <scheme val="minor"/>
    </font>
    <font>
      <sz val="16"/>
      <color theme="1"/>
      <name val="Arial"/>
      <family val="2"/>
      <scheme val="minor"/>
    </font>
    <font>
      <b/>
      <sz val="11"/>
      <color rgb="FFFF0000"/>
      <name val="Arial"/>
      <family val="2"/>
    </font>
  </fonts>
  <fills count="9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rgb="FFFFC0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DDDDDD"/>
        <bgColor rgb="FF000000"/>
      </patternFill>
    </fill>
    <fill>
      <patternFill patternType="solid">
        <fgColor rgb="FF477C6A"/>
        <bgColor rgb="FF000000"/>
      </patternFill>
    </fill>
    <fill>
      <patternFill patternType="solid">
        <fgColor rgb="FFDFECE8"/>
        <bgColor rgb="FF000000"/>
      </patternFill>
    </fill>
    <fill>
      <patternFill patternType="solid">
        <fgColor rgb="FFBFDBD1"/>
        <bgColor rgb="FF000000"/>
      </patternFill>
    </fill>
    <fill>
      <patternFill patternType="solid">
        <fgColor rgb="FF9FC8BA"/>
        <bgColor rgb="FF000000"/>
      </patternFill>
    </fill>
    <fill>
      <patternFill patternType="solid">
        <fgColor rgb="FF61A48D"/>
        <bgColor rgb="FF000000"/>
      </patternFill>
    </fill>
    <fill>
      <patternFill patternType="solid">
        <fgColor rgb="FFCC6666"/>
        <bgColor rgb="FF000000"/>
      </patternFill>
    </fill>
    <fill>
      <patternFill patternType="solid">
        <fgColor rgb="FFDC9494"/>
        <bgColor rgb="FF000000"/>
      </patternFill>
    </fill>
    <fill>
      <patternFill patternType="solid">
        <fgColor rgb="FF0091C9"/>
        <bgColor rgb="FF000000"/>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theme="5" tint="0.79998168889431442"/>
        <bgColor indexed="64"/>
      </patternFill>
    </fill>
  </fills>
  <borders count="14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auto="1"/>
      </right>
      <top/>
      <bottom style="thin">
        <color auto="1"/>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auto="1"/>
      </top>
      <bottom style="thin">
        <color indexed="63"/>
      </bottom>
      <diagonal/>
    </border>
    <border>
      <left/>
      <right/>
      <top/>
      <bottom style="medium">
        <color auto="1"/>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right/>
      <top style="medium">
        <color auto="1"/>
      </top>
      <bottom/>
      <diagonal/>
    </border>
    <border>
      <left style="medium">
        <color auto="1"/>
      </left>
      <right/>
      <top style="medium">
        <color auto="1"/>
      </top>
      <bottom/>
      <diagonal/>
    </border>
    <border>
      <left style="thin">
        <color auto="1"/>
      </left>
      <right style="medium">
        <color auto="1"/>
      </right>
      <top/>
      <bottom style="medium">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theme="0" tint="-0.499984740745262"/>
      </right>
      <top/>
      <bottom/>
      <diagonal/>
    </border>
    <border>
      <left style="thin">
        <color auto="1"/>
      </left>
      <right style="thin">
        <color theme="0" tint="-0.499984740745262"/>
      </right>
      <top style="thin">
        <color auto="1"/>
      </top>
      <bottom style="thin">
        <color auto="1"/>
      </bottom>
      <diagonal/>
    </border>
    <border>
      <left/>
      <right style="thin">
        <color theme="0" tint="-0.499984740745262"/>
      </right>
      <top style="thin">
        <color auto="1"/>
      </top>
      <bottom style="thick">
        <color auto="1"/>
      </bottom>
      <diagonal/>
    </border>
    <border>
      <left style="thin">
        <color theme="0" tint="-0.499984740745262"/>
      </left>
      <right style="thin">
        <color theme="0" tint="-0.499984740745262"/>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auto="1"/>
      </top>
      <bottom/>
      <diagonal/>
    </border>
    <border>
      <left style="thin">
        <color auto="1"/>
      </left>
      <right style="thin">
        <color auto="1"/>
      </right>
      <top/>
      <bottom style="thick">
        <color auto="1"/>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double">
        <color auto="1"/>
      </left>
      <right style="double">
        <color auto="1"/>
      </right>
      <top style="double">
        <color auto="1"/>
      </top>
      <bottom style="double">
        <color auto="1"/>
      </bottom>
      <diagonal/>
    </border>
    <border>
      <left/>
      <right style="thin">
        <color theme="0" tint="-0.499984740745262"/>
      </right>
      <top style="thin">
        <color auto="1"/>
      </top>
      <bottom style="thin">
        <color indexed="64"/>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style="thin">
        <color auto="1"/>
      </right>
      <top style="thick">
        <color auto="1"/>
      </top>
      <bottom style="thin">
        <color auto="1"/>
      </bottom>
      <diagonal/>
    </border>
    <border>
      <left style="medium">
        <color indexed="64"/>
      </left>
      <right style="thin">
        <color auto="1"/>
      </right>
      <top style="medium">
        <color indexed="64"/>
      </top>
      <bottom style="thin">
        <color auto="1"/>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ck">
        <color auto="1"/>
      </bottom>
      <diagonal/>
    </border>
    <border>
      <left/>
      <right/>
      <top style="thick">
        <color auto="1"/>
      </top>
      <bottom/>
      <diagonal/>
    </border>
    <border>
      <left/>
      <right style="thin">
        <color auto="1"/>
      </right>
      <top style="thick">
        <color auto="1"/>
      </top>
      <bottom/>
      <diagonal/>
    </border>
    <border>
      <left style="thin">
        <color auto="1"/>
      </left>
      <right style="thin">
        <color auto="1"/>
      </right>
      <top style="thin">
        <color auto="1"/>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auto="1"/>
      </top>
      <bottom style="thin">
        <color indexed="63"/>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bottom style="thick">
        <color auto="1"/>
      </bottom>
      <diagonal/>
    </border>
    <border>
      <left style="thin">
        <color auto="1"/>
      </left>
      <right style="thin">
        <color auto="1"/>
      </right>
      <top style="thin">
        <color indexed="64"/>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theme="0" tint="-0.499984740745262"/>
      </left>
      <right style="thin">
        <color theme="0" tint="-0.499984740745262"/>
      </right>
      <top/>
      <bottom style="thin">
        <color theme="0" tint="-0.499984740745262"/>
      </bottom>
      <diagonal/>
    </border>
    <border>
      <left/>
      <right style="thin">
        <color auto="1"/>
      </right>
      <top/>
      <bottom style="thin">
        <color auto="1"/>
      </bottom>
      <diagonal/>
    </border>
    <border>
      <left/>
      <right style="thin">
        <color auto="1"/>
      </right>
      <top/>
      <bottom style="thick">
        <color auto="1"/>
      </bottom>
      <diagonal/>
    </border>
    <border>
      <left style="thin">
        <color indexed="64"/>
      </left>
      <right style="thin">
        <color indexed="64"/>
      </right>
      <top style="thin">
        <color indexed="64"/>
      </top>
      <bottom style="thick">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thin">
        <color indexed="64"/>
      </bottom>
      <diagonal/>
    </border>
    <border>
      <left style="thin">
        <color auto="1"/>
      </left>
      <right/>
      <top style="thin">
        <color indexed="64"/>
      </top>
      <bottom style="medium">
        <color indexed="64"/>
      </bottom>
      <diagonal/>
    </border>
    <border>
      <left/>
      <right/>
      <top style="thick">
        <color auto="1"/>
      </top>
      <bottom style="thin">
        <color auto="1"/>
      </bottom>
      <diagonal/>
    </border>
    <border>
      <left style="medium">
        <color indexed="64"/>
      </left>
      <right style="medium">
        <color indexed="64"/>
      </right>
      <top/>
      <bottom/>
      <diagonal/>
    </border>
    <border>
      <left/>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style="double">
        <color auto="1"/>
      </top>
      <bottom/>
      <diagonal/>
    </border>
    <border>
      <left/>
      <right/>
      <top style="double">
        <color auto="1"/>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auto="1"/>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s>
  <cellStyleXfs count="518">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23" applyNumberFormat="0" applyFill="0" applyProtection="0">
      <alignment horizontal="center"/>
    </xf>
    <xf numFmtId="0" fontId="20" fillId="0" borderId="0"/>
    <xf numFmtId="165" fontId="2" fillId="0" borderId="0" applyFont="0" applyFill="0" applyBorder="0" applyProtection="0">
      <alignment horizontal="right"/>
    </xf>
    <xf numFmtId="165" fontId="2" fillId="0" borderId="0" applyFont="0" applyFill="0" applyBorder="0" applyProtection="0">
      <alignment horizontal="right"/>
    </xf>
    <xf numFmtId="0" fontId="21" fillId="14" borderId="0" applyNumberFormat="0" applyBorder="0" applyAlignment="0" applyProtection="0"/>
    <xf numFmtId="0" fontId="22" fillId="37" borderId="0" applyNumberFormat="0" applyBorder="0" applyAlignment="0" applyProtection="0"/>
    <xf numFmtId="0" fontId="21" fillId="18" borderId="0" applyNumberFormat="0" applyBorder="0" applyAlignment="0" applyProtection="0"/>
    <xf numFmtId="0" fontId="22" fillId="38" borderId="0" applyNumberFormat="0" applyBorder="0" applyAlignment="0" applyProtection="0"/>
    <xf numFmtId="0" fontId="21" fillId="22" borderId="0" applyNumberFormat="0" applyBorder="0" applyAlignment="0" applyProtection="0"/>
    <xf numFmtId="0" fontId="22" fillId="39" borderId="0" applyNumberFormat="0" applyBorder="0" applyAlignment="0" applyProtection="0"/>
    <xf numFmtId="0" fontId="21" fillId="26" borderId="0" applyNumberFormat="0" applyBorder="0" applyAlignment="0" applyProtection="0"/>
    <xf numFmtId="0" fontId="22" fillId="40" borderId="0" applyNumberFormat="0" applyBorder="0" applyAlignment="0" applyProtection="0"/>
    <xf numFmtId="0" fontId="21" fillId="30" borderId="0" applyNumberFormat="0" applyBorder="0" applyAlignment="0" applyProtection="0"/>
    <xf numFmtId="0" fontId="22" fillId="41" borderId="0" applyNumberFormat="0" applyBorder="0" applyAlignment="0" applyProtection="0"/>
    <xf numFmtId="0" fontId="21" fillId="34" borderId="0" applyNumberFormat="0" applyBorder="0" applyAlignment="0" applyProtection="0"/>
    <xf numFmtId="0" fontId="22" fillId="42"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5" borderId="0" applyNumberFormat="0" applyBorder="0" applyAlignment="0" applyProtection="0"/>
    <xf numFmtId="0" fontId="22" fillId="43" borderId="0" applyNumberFormat="0" applyBorder="0" applyAlignment="0" applyProtection="0"/>
    <xf numFmtId="0" fontId="21" fillId="19" borderId="0" applyNumberFormat="0" applyBorder="0" applyAlignment="0" applyProtection="0"/>
    <xf numFmtId="0" fontId="22" fillId="44" borderId="0" applyNumberFormat="0" applyBorder="0" applyAlignment="0" applyProtection="0"/>
    <xf numFmtId="0" fontId="21" fillId="23" borderId="0" applyNumberFormat="0" applyBorder="0" applyAlignment="0" applyProtection="0"/>
    <xf numFmtId="0" fontId="22" fillId="45" borderId="0" applyNumberFormat="0" applyBorder="0" applyAlignment="0" applyProtection="0"/>
    <xf numFmtId="0" fontId="21" fillId="27" borderId="0" applyNumberFormat="0" applyBorder="0" applyAlignment="0" applyProtection="0"/>
    <xf numFmtId="0" fontId="22" fillId="40" borderId="0" applyNumberFormat="0" applyBorder="0" applyAlignment="0" applyProtection="0"/>
    <xf numFmtId="0" fontId="21" fillId="31" borderId="0" applyNumberFormat="0" applyBorder="0" applyAlignment="0" applyProtection="0"/>
    <xf numFmtId="0" fontId="22" fillId="43" borderId="0" applyNumberFormat="0" applyBorder="0" applyAlignment="0" applyProtection="0"/>
    <xf numFmtId="0" fontId="21" fillId="35" borderId="0" applyNumberFormat="0" applyBorder="0" applyAlignment="0" applyProtection="0"/>
    <xf numFmtId="0" fontId="22" fillId="46" borderId="0" applyNumberFormat="0" applyBorder="0" applyAlignment="0" applyProtection="0"/>
    <xf numFmtId="167" fontId="2" fillId="0" borderId="0" applyFont="0" applyFill="0" applyBorder="0" applyProtection="0">
      <alignment horizontal="right"/>
    </xf>
    <xf numFmtId="167" fontId="2" fillId="0" borderId="0" applyFont="0" applyFill="0" applyBorder="0" applyProtection="0">
      <alignment horizontal="right"/>
    </xf>
    <xf numFmtId="0" fontId="23" fillId="16" borderId="0" applyNumberFormat="0" applyBorder="0" applyAlignment="0" applyProtection="0"/>
    <xf numFmtId="0" fontId="24" fillId="47" borderId="0" applyNumberFormat="0" applyBorder="0" applyAlignment="0" applyProtection="0"/>
    <xf numFmtId="0" fontId="23" fillId="20" borderId="0" applyNumberFormat="0" applyBorder="0" applyAlignment="0" applyProtection="0"/>
    <xf numFmtId="0" fontId="24" fillId="44" borderId="0" applyNumberFormat="0" applyBorder="0" applyAlignment="0" applyProtection="0"/>
    <xf numFmtId="0" fontId="23" fillId="24" borderId="0" applyNumberFormat="0" applyBorder="0" applyAlignment="0" applyProtection="0"/>
    <xf numFmtId="0" fontId="24" fillId="45" borderId="0" applyNumberFormat="0" applyBorder="0" applyAlignment="0" applyProtection="0"/>
    <xf numFmtId="0" fontId="23" fillId="28" borderId="0" applyNumberFormat="0" applyBorder="0" applyAlignment="0" applyProtection="0"/>
    <xf numFmtId="0" fontId="24" fillId="48" borderId="0" applyNumberFormat="0" applyBorder="0" applyAlignment="0" applyProtection="0"/>
    <xf numFmtId="0" fontId="23" fillId="32" borderId="0" applyNumberFormat="0" applyBorder="0" applyAlignment="0" applyProtection="0"/>
    <xf numFmtId="0" fontId="24" fillId="49" borderId="0" applyNumberFormat="0" applyBorder="0" applyAlignment="0" applyProtection="0"/>
    <xf numFmtId="0" fontId="23" fillId="36" borderId="0" applyNumberFormat="0" applyBorder="0" applyAlignment="0" applyProtection="0"/>
    <xf numFmtId="0" fontId="24" fillId="50" borderId="0" applyNumberFormat="0" applyBorder="0" applyAlignment="0" applyProtection="0"/>
    <xf numFmtId="0" fontId="23" fillId="13" borderId="0" applyNumberFormat="0" applyBorder="0" applyAlignment="0" applyProtection="0"/>
    <xf numFmtId="0" fontId="24" fillId="51" borderId="0" applyNumberFormat="0" applyBorder="0" applyAlignment="0" applyProtection="0"/>
    <xf numFmtId="0" fontId="23" fillId="17" borderId="0" applyNumberFormat="0" applyBorder="0" applyAlignment="0" applyProtection="0"/>
    <xf numFmtId="0" fontId="24" fillId="52" borderId="0" applyNumberFormat="0" applyBorder="0" applyAlignment="0" applyProtection="0"/>
    <xf numFmtId="0" fontId="23" fillId="21" borderId="0" applyNumberFormat="0" applyBorder="0" applyAlignment="0" applyProtection="0"/>
    <xf numFmtId="0" fontId="24" fillId="53" borderId="0" applyNumberFormat="0" applyBorder="0" applyAlignment="0" applyProtection="0"/>
    <xf numFmtId="0" fontId="23" fillId="25" borderId="0" applyNumberFormat="0" applyBorder="0" applyAlignment="0" applyProtection="0"/>
    <xf numFmtId="0" fontId="24" fillId="48" borderId="0" applyNumberFormat="0" applyBorder="0" applyAlignment="0" applyProtection="0"/>
    <xf numFmtId="0" fontId="23" fillId="29" borderId="0" applyNumberFormat="0" applyBorder="0" applyAlignment="0" applyProtection="0"/>
    <xf numFmtId="0" fontId="24" fillId="49" borderId="0" applyNumberFormat="0" applyBorder="0" applyAlignment="0" applyProtection="0"/>
    <xf numFmtId="0" fontId="23" fillId="33" borderId="0" applyNumberFormat="0" applyBorder="0" applyAlignment="0" applyProtection="0"/>
    <xf numFmtId="0" fontId="24" fillId="54" borderId="0" applyNumberFormat="0" applyBorder="0" applyAlignment="0" applyProtection="0"/>
    <xf numFmtId="0" fontId="25" fillId="7" borderId="0" applyNumberFormat="0" applyBorder="0" applyAlignment="0" applyProtection="0"/>
    <xf numFmtId="0" fontId="26" fillId="38" borderId="0" applyNumberFormat="0" applyBorder="0" applyAlignment="0" applyProtection="0"/>
    <xf numFmtId="168" fontId="2" fillId="0" borderId="0" applyBorder="0"/>
    <xf numFmtId="0" fontId="27" fillId="10" borderId="17" applyNumberFormat="0" applyAlignment="0" applyProtection="0"/>
    <xf numFmtId="0" fontId="28" fillId="55" borderId="24" applyNumberFormat="0" applyAlignment="0" applyProtection="0"/>
    <xf numFmtId="0" fontId="28" fillId="55" borderId="24" applyNumberFormat="0" applyAlignment="0" applyProtection="0"/>
    <xf numFmtId="0" fontId="29" fillId="11" borderId="20" applyNumberFormat="0" applyAlignment="0" applyProtection="0"/>
    <xf numFmtId="0" fontId="30" fillId="56" borderId="25" applyNumberFormat="0" applyAlignment="0" applyProtection="0"/>
    <xf numFmtId="167" fontId="31" fillId="0" borderId="0" applyFont="0" applyFill="0" applyBorder="0" applyProtection="0">
      <alignment horizontal="right"/>
    </xf>
    <xf numFmtId="169" fontId="31" fillId="0" borderId="0" applyFont="0" applyFill="0" applyBorder="0" applyProtection="0">
      <alignment horizontal="left"/>
    </xf>
    <xf numFmtId="41" fontId="32" fillId="0" borderId="0" applyFont="0" applyFill="0" applyBorder="0" applyAlignment="0" applyProtection="0"/>
    <xf numFmtId="41" fontId="3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0" fontId="33" fillId="0" borderId="26" applyNumberFormat="0" applyBorder="0" applyAlignment="0" applyProtection="0">
      <alignment horizontal="right" vertical="center"/>
    </xf>
    <xf numFmtId="170" fontId="2"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lignment horizontal="right"/>
      <protection locked="0"/>
    </xf>
    <xf numFmtId="0" fontId="37" fillId="0" borderId="0">
      <alignment horizontal="left"/>
    </xf>
    <xf numFmtId="0" fontId="38"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39" fillId="6" borderId="0" applyNumberFormat="0" applyBorder="0" applyAlignment="0" applyProtection="0"/>
    <xf numFmtId="0" fontId="40" fillId="39" borderId="0" applyNumberFormat="0" applyBorder="0" applyAlignment="0" applyProtection="0"/>
    <xf numFmtId="38" fontId="41" fillId="57" borderId="0" applyNumberFormat="0" applyBorder="0" applyAlignment="0" applyProtection="0"/>
    <xf numFmtId="0" fontId="42" fillId="58" borderId="27" applyProtection="0">
      <alignment horizontal="right"/>
    </xf>
    <xf numFmtId="0" fontId="43" fillId="58" borderId="0" applyProtection="0">
      <alignment horizontal="left"/>
    </xf>
    <xf numFmtId="0" fontId="44" fillId="0" borderId="14" applyNumberFormat="0" applyFill="0" applyAlignment="0" applyProtection="0"/>
    <xf numFmtId="0" fontId="45" fillId="0" borderId="0">
      <alignment vertical="top" wrapText="1"/>
    </xf>
    <xf numFmtId="0" fontId="46" fillId="0" borderId="28" applyNumberFormat="0" applyFill="0" applyAlignment="0" applyProtection="0"/>
    <xf numFmtId="0" fontId="45" fillId="0" borderId="0">
      <alignment vertical="top" wrapText="1"/>
    </xf>
    <xf numFmtId="0" fontId="45" fillId="0" borderId="0">
      <alignment vertical="top" wrapText="1"/>
    </xf>
    <xf numFmtId="0" fontId="45" fillId="0" borderId="0">
      <alignment vertical="top" wrapText="1"/>
    </xf>
    <xf numFmtId="0" fontId="47" fillId="0" borderId="15" applyNumberFormat="0" applyFill="0" applyAlignment="0" applyProtection="0"/>
    <xf numFmtId="0" fontId="48" fillId="0" borderId="29" applyNumberFormat="0" applyFill="0" applyAlignment="0" applyProtection="0"/>
    <xf numFmtId="171" fontId="49" fillId="0" borderId="0" applyNumberFormat="0" applyFill="0" applyAlignment="0" applyProtection="0"/>
    <xf numFmtId="0" fontId="50" fillId="0" borderId="16" applyNumberFormat="0" applyFill="0" applyAlignment="0" applyProtection="0"/>
    <xf numFmtId="0" fontId="51" fillId="0" borderId="30" applyNumberFormat="0" applyFill="0" applyAlignment="0" applyProtection="0"/>
    <xf numFmtId="171" fontId="52" fillId="0" borderId="0"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171" fontId="53" fillId="0" borderId="0" applyNumberFormat="0" applyFill="0" applyAlignment="0" applyProtection="0"/>
    <xf numFmtId="171" fontId="54" fillId="0" borderId="0" applyNumberFormat="0" applyFill="0" applyAlignment="0" applyProtection="0"/>
    <xf numFmtId="171" fontId="55" fillId="0" borderId="0" applyNumberFormat="0" applyFill="0" applyAlignment="0" applyProtection="0"/>
    <xf numFmtId="171" fontId="55" fillId="0" borderId="0" applyNumberFormat="0" applyFont="0" applyFill="0" applyBorder="0" applyAlignment="0" applyProtection="0"/>
    <xf numFmtId="171" fontId="55" fillId="0" borderId="0" applyNumberFormat="0" applyFont="0" applyFill="0" applyBorder="0" applyAlignment="0" applyProtection="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60" fillId="0" borderId="0" applyFill="0" applyBorder="0" applyProtection="0">
      <alignment horizontal="left"/>
    </xf>
    <xf numFmtId="10" fontId="41" fillId="59" borderId="31" applyNumberFormat="0" applyBorder="0" applyAlignment="0" applyProtection="0"/>
    <xf numFmtId="10" fontId="41" fillId="59" borderId="31" applyNumberFormat="0" applyBorder="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2" fillId="9" borderId="17" applyNumberFormat="0" applyAlignment="0" applyProtection="0"/>
    <xf numFmtId="0" fontId="61" fillId="42" borderId="24" applyNumberFormat="0" applyAlignment="0" applyProtection="0"/>
    <xf numFmtId="0" fontId="61" fillId="42" borderId="24" applyNumberFormat="0" applyAlignment="0" applyProtection="0"/>
    <xf numFmtId="0" fontId="62" fillId="9" borderId="17"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61" fillId="42" borderId="24" applyNumberFormat="0" applyAlignment="0" applyProtection="0"/>
    <xf numFmtId="0" fontId="42" fillId="0" borderId="32" applyProtection="0">
      <alignment horizontal="right"/>
    </xf>
    <xf numFmtId="0" fontId="42" fillId="0" borderId="27" applyProtection="0">
      <alignment horizontal="right"/>
    </xf>
    <xf numFmtId="0" fontId="42" fillId="0" borderId="33" applyProtection="0">
      <alignment horizontal="center"/>
      <protection locked="0"/>
    </xf>
    <xf numFmtId="0" fontId="63" fillId="0" borderId="19" applyNumberFormat="0" applyFill="0" applyAlignment="0" applyProtection="0"/>
    <xf numFmtId="0" fontId="64" fillId="0" borderId="34" applyNumberFormat="0" applyFill="0" applyAlignment="0" applyProtection="0"/>
    <xf numFmtId="0" fontId="2" fillId="0" borderId="0"/>
    <xf numFmtId="0" fontId="2" fillId="0" borderId="0"/>
    <xf numFmtId="0" fontId="2" fillId="0" borderId="0"/>
    <xf numFmtId="1" fontId="2" fillId="0" borderId="0" applyFont="0" applyFill="0" applyBorder="0" applyProtection="0">
      <alignment horizontal="right"/>
    </xf>
    <xf numFmtId="1" fontId="2" fillId="0" borderId="0" applyFont="0" applyFill="0" applyBorder="0" applyProtection="0">
      <alignment horizontal="right"/>
    </xf>
    <xf numFmtId="0" fontId="65" fillId="8" borderId="0" applyNumberFormat="0" applyBorder="0" applyAlignment="0" applyProtection="0"/>
    <xf numFmtId="0" fontId="66" fillId="60" borderId="0" applyNumberFormat="0" applyBorder="0" applyAlignment="0" applyProtection="0"/>
    <xf numFmtId="0" fontId="67" fillId="0" borderId="0"/>
    <xf numFmtId="0" fontId="67" fillId="0" borderId="0"/>
    <xf numFmtId="0" fontId="67" fillId="0" borderId="0"/>
    <xf numFmtId="0" fontId="67" fillId="0" borderId="0"/>
    <xf numFmtId="0" fontId="67" fillId="0" borderId="0"/>
    <xf numFmtId="172" fontId="32" fillId="0" borderId="0"/>
    <xf numFmtId="0" fontId="3" fillId="0" borderId="0"/>
    <xf numFmtId="0" fontId="3" fillId="0" borderId="0"/>
    <xf numFmtId="0" fontId="2"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alignment vertical="top"/>
    </xf>
    <xf numFmtId="0" fontId="2" fillId="0" borderId="0"/>
    <xf numFmtId="0" fontId="2" fillId="0" borderId="0">
      <alignment vertical="top"/>
    </xf>
    <xf numFmtId="0" fontId="3" fillId="0" borderId="0"/>
    <xf numFmtId="0" fontId="2" fillId="0" borderId="0">
      <alignment vertical="top"/>
    </xf>
    <xf numFmtId="0" fontId="3" fillId="0" borderId="0"/>
    <xf numFmtId="0" fontId="2" fillId="0" borderId="0">
      <alignment vertical="top"/>
    </xf>
    <xf numFmtId="0" fontId="3" fillId="0" borderId="0"/>
    <xf numFmtId="172" fontId="32" fillId="0" borderId="0"/>
    <xf numFmtId="0" fontId="2" fillId="0" borderId="0">
      <alignment vertical="top"/>
    </xf>
    <xf numFmtId="0" fontId="3" fillId="0" borderId="0"/>
    <xf numFmtId="0" fontId="2" fillId="0" borderId="0">
      <alignment vertical="top"/>
    </xf>
    <xf numFmtId="172" fontId="32" fillId="0" borderId="0"/>
    <xf numFmtId="0" fontId="3" fillId="0" borderId="0"/>
    <xf numFmtId="0" fontId="2" fillId="0" borderId="0">
      <alignment vertical="top"/>
    </xf>
    <xf numFmtId="0" fontId="3" fillId="0" borderId="0"/>
    <xf numFmtId="0" fontId="3" fillId="0" borderId="0"/>
    <xf numFmtId="0" fontId="2" fillId="0" borderId="0">
      <alignment vertical="top"/>
    </xf>
    <xf numFmtId="0" fontId="2" fillId="0" borderId="0"/>
    <xf numFmtId="172" fontId="32" fillId="0" borderId="0"/>
    <xf numFmtId="0" fontId="22" fillId="0" borderId="0"/>
    <xf numFmtId="0" fontId="2" fillId="0" borderId="0"/>
    <xf numFmtId="0" fontId="3" fillId="0" borderId="0"/>
    <xf numFmtId="0" fontId="3" fillId="0" borderId="0"/>
    <xf numFmtId="0" fontId="2" fillId="0" borderId="0">
      <alignment vertical="top"/>
    </xf>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72" fontId="32" fillId="0" borderId="0"/>
    <xf numFmtId="0" fontId="68" fillId="0" borderId="0"/>
    <xf numFmtId="0" fontId="2" fillId="0" borderId="0"/>
    <xf numFmtId="172" fontId="32" fillId="0" borderId="0"/>
    <xf numFmtId="0" fontId="3"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172" fontId="3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 fillId="0" borderId="0"/>
    <xf numFmtId="0" fontId="3" fillId="0" borderId="0"/>
    <xf numFmtId="172" fontId="32" fillId="0" borderId="0"/>
    <xf numFmtId="0" fontId="2" fillId="0" borderId="0"/>
    <xf numFmtId="0" fontId="3" fillId="0" borderId="0"/>
    <xf numFmtId="0" fontId="2" fillId="0" borderId="0"/>
    <xf numFmtId="0" fontId="2" fillId="0" borderId="0"/>
    <xf numFmtId="0" fontId="21" fillId="0" borderId="0"/>
    <xf numFmtId="172" fontId="32" fillId="0" borderId="0"/>
    <xf numFmtId="0" fontId="2" fillId="0" borderId="0">
      <alignment vertical="top"/>
    </xf>
    <xf numFmtId="172" fontId="32" fillId="0" borderId="0"/>
    <xf numFmtId="0" fontId="2" fillId="0" borderId="0">
      <alignment vertical="top"/>
    </xf>
    <xf numFmtId="172" fontId="32" fillId="0" borderId="0"/>
    <xf numFmtId="0" fontId="2" fillId="0" borderId="0">
      <alignment vertical="top"/>
    </xf>
    <xf numFmtId="172" fontId="32" fillId="0" borderId="0"/>
    <xf numFmtId="0" fontId="2" fillId="0" borderId="0">
      <alignment vertical="top"/>
    </xf>
    <xf numFmtId="0" fontId="21" fillId="12" borderId="21" applyNumberFormat="0" applyFont="0" applyAlignment="0" applyProtection="0"/>
    <xf numFmtId="0" fontId="3" fillId="12" borderId="21" applyNumberFormat="0" applyFont="0" applyAlignment="0" applyProtection="0"/>
    <xf numFmtId="0" fontId="2" fillId="61" borderId="35" applyNumberFormat="0" applyFont="0" applyAlignment="0" applyProtection="0"/>
    <xf numFmtId="0" fontId="69" fillId="10" borderId="18" applyNumberFormat="0" applyAlignment="0" applyProtection="0"/>
    <xf numFmtId="0" fontId="70" fillId="55" borderId="36" applyNumberFormat="0" applyAlignment="0" applyProtection="0"/>
    <xf numFmtId="40" fontId="71" fillId="62" borderId="0">
      <alignment horizontal="right"/>
    </xf>
    <xf numFmtId="0" fontId="72" fillId="62" borderId="0">
      <alignment horizontal="right"/>
    </xf>
    <xf numFmtId="0" fontId="73" fillId="62" borderId="13"/>
    <xf numFmtId="0" fontId="73" fillId="0" borderId="0" applyBorder="0">
      <alignment horizontal="centerContinuous"/>
    </xf>
    <xf numFmtId="0" fontId="74" fillId="0" borderId="0" applyBorder="0">
      <alignment horizontal="centerContinuous"/>
    </xf>
    <xf numFmtId="173" fontId="2" fillId="0" borderId="0" applyFont="0" applyFill="0" applyBorder="0" applyProtection="0">
      <alignment horizontal="right"/>
    </xf>
    <xf numFmtId="173" fontId="2" fillId="0" borderId="0" applyFont="0" applyFill="0" applyBorder="0" applyProtection="0">
      <alignment horizontal="right"/>
    </xf>
    <xf numFmtId="10" fontId="2"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0" fontId="2" fillId="0" borderId="0"/>
    <xf numFmtId="2" fontId="75" fillId="63" borderId="6" applyAlignment="0" applyProtection="0">
      <protection locked="0"/>
    </xf>
    <xf numFmtId="0" fontId="76" fillId="59" borderId="6" applyNumberFormat="0" applyAlignment="0" applyProtection="0"/>
    <xf numFmtId="0" fontId="77" fillId="64" borderId="31" applyNumberFormat="0" applyAlignment="0" applyProtection="0">
      <alignment horizontal="center" vertical="center"/>
    </xf>
    <xf numFmtId="0" fontId="77" fillId="64" borderId="31" applyNumberFormat="0" applyAlignment="0" applyProtection="0">
      <alignment horizontal="center" vertical="center"/>
    </xf>
    <xf numFmtId="4" fontId="68" fillId="65" borderId="36" applyNumberFormat="0" applyProtection="0">
      <alignment vertical="center"/>
    </xf>
    <xf numFmtId="4" fontId="78" fillId="65" borderId="36" applyNumberFormat="0" applyProtection="0">
      <alignment vertical="center"/>
    </xf>
    <xf numFmtId="4" fontId="68" fillId="65" borderId="36" applyNumberFormat="0" applyProtection="0">
      <alignment horizontal="left" vertical="center" indent="1"/>
    </xf>
    <xf numFmtId="4" fontId="68" fillId="65" borderId="36" applyNumberFormat="0" applyProtection="0">
      <alignment horizontal="left" vertical="center" indent="1"/>
    </xf>
    <xf numFmtId="0" fontId="2" fillId="66" borderId="36" applyNumberFormat="0" applyProtection="0">
      <alignment horizontal="left" vertical="center" indent="1"/>
    </xf>
    <xf numFmtId="4" fontId="68" fillId="67" borderId="36" applyNumberFormat="0" applyProtection="0">
      <alignment horizontal="right" vertical="center"/>
    </xf>
    <xf numFmtId="4" fontId="68" fillId="68" borderId="36" applyNumberFormat="0" applyProtection="0">
      <alignment horizontal="right" vertical="center"/>
    </xf>
    <xf numFmtId="4" fontId="68" fillId="69" borderId="36" applyNumberFormat="0" applyProtection="0">
      <alignment horizontal="right" vertical="center"/>
    </xf>
    <xf numFmtId="4" fontId="68" fillId="70" borderId="36" applyNumberFormat="0" applyProtection="0">
      <alignment horizontal="right" vertical="center"/>
    </xf>
    <xf numFmtId="4" fontId="68" fillId="71" borderId="36" applyNumberFormat="0" applyProtection="0">
      <alignment horizontal="right" vertical="center"/>
    </xf>
    <xf numFmtId="4" fontId="68" fillId="72" borderId="36" applyNumberFormat="0" applyProtection="0">
      <alignment horizontal="right" vertical="center"/>
    </xf>
    <xf numFmtId="4" fontId="68" fillId="73" borderId="36" applyNumberFormat="0" applyProtection="0">
      <alignment horizontal="right" vertical="center"/>
    </xf>
    <xf numFmtId="4" fontId="68" fillId="74" borderId="36" applyNumberFormat="0" applyProtection="0">
      <alignment horizontal="right" vertical="center"/>
    </xf>
    <xf numFmtId="4" fontId="68" fillId="75" borderId="36" applyNumberFormat="0" applyProtection="0">
      <alignment horizontal="right" vertical="center"/>
    </xf>
    <xf numFmtId="4" fontId="79" fillId="76" borderId="36" applyNumberFormat="0" applyProtection="0">
      <alignment horizontal="left" vertical="center" indent="1"/>
    </xf>
    <xf numFmtId="4" fontId="68" fillId="77" borderId="37" applyNumberFormat="0" applyProtection="0">
      <alignment horizontal="left" vertical="center" indent="1"/>
    </xf>
    <xf numFmtId="4" fontId="80" fillId="78" borderId="0" applyNumberFormat="0" applyProtection="0">
      <alignment horizontal="left" vertical="center" indent="1"/>
    </xf>
    <xf numFmtId="0" fontId="2" fillId="66" borderId="36" applyNumberFormat="0" applyProtection="0">
      <alignment horizontal="left" vertical="center" indent="1"/>
    </xf>
    <xf numFmtId="4" fontId="68" fillId="77" borderId="36" applyNumberFormat="0" applyProtection="0">
      <alignment horizontal="left" vertical="center" indent="1"/>
    </xf>
    <xf numFmtId="4" fontId="68" fillId="79" borderId="36" applyNumberFormat="0" applyProtection="0">
      <alignment horizontal="left" vertical="center" indent="1"/>
    </xf>
    <xf numFmtId="0" fontId="2" fillId="79" borderId="36" applyNumberFormat="0" applyProtection="0">
      <alignment horizontal="left" vertical="center" indent="1"/>
    </xf>
    <xf numFmtId="0" fontId="2" fillId="79" borderId="36" applyNumberFormat="0" applyProtection="0">
      <alignment horizontal="left" vertical="center" indent="1"/>
    </xf>
    <xf numFmtId="0" fontId="2" fillId="64" borderId="36" applyNumberFormat="0" applyProtection="0">
      <alignment horizontal="left" vertical="center" indent="1"/>
    </xf>
    <xf numFmtId="0" fontId="2" fillId="64" borderId="36" applyNumberFormat="0" applyProtection="0">
      <alignment horizontal="left" vertical="center" indent="1"/>
    </xf>
    <xf numFmtId="0" fontId="2" fillId="57" borderId="36" applyNumberFormat="0" applyProtection="0">
      <alignment horizontal="left" vertical="center" indent="1"/>
    </xf>
    <xf numFmtId="0" fontId="2" fillId="57" borderId="36" applyNumberFormat="0" applyProtection="0">
      <alignment horizontal="left" vertical="center" indent="1"/>
    </xf>
    <xf numFmtId="0" fontId="2" fillId="66" borderId="36" applyNumberFormat="0" applyProtection="0">
      <alignment horizontal="left" vertical="center" indent="1"/>
    </xf>
    <xf numFmtId="0" fontId="2" fillId="66" borderId="36" applyNumberFormat="0" applyProtection="0">
      <alignment horizontal="left" vertical="center" indent="1"/>
    </xf>
    <xf numFmtId="4" fontId="68" fillId="59" borderId="36" applyNumberFormat="0" applyProtection="0">
      <alignment vertical="center"/>
    </xf>
    <xf numFmtId="4" fontId="78" fillId="59" borderId="36" applyNumberFormat="0" applyProtection="0">
      <alignment vertical="center"/>
    </xf>
    <xf numFmtId="4" fontId="68" fillId="59" borderId="36" applyNumberFormat="0" applyProtection="0">
      <alignment horizontal="left" vertical="center" indent="1"/>
    </xf>
    <xf numFmtId="4" fontId="68" fillId="59" borderId="36" applyNumberFormat="0" applyProtection="0">
      <alignment horizontal="left" vertical="center" indent="1"/>
    </xf>
    <xf numFmtId="4" fontId="68" fillId="77" borderId="36" applyNumberFormat="0" applyProtection="0">
      <alignment horizontal="right" vertical="center"/>
    </xf>
    <xf numFmtId="4" fontId="78" fillId="77" borderId="36" applyNumberFormat="0" applyProtection="0">
      <alignment horizontal="right" vertical="center"/>
    </xf>
    <xf numFmtId="0" fontId="2" fillId="66" borderId="36" applyNumberFormat="0" applyProtection="0">
      <alignment horizontal="left" vertical="center" indent="1"/>
    </xf>
    <xf numFmtId="0" fontId="2" fillId="66" borderId="36" applyNumberFormat="0" applyProtection="0">
      <alignment horizontal="left" vertical="center" indent="1"/>
    </xf>
    <xf numFmtId="0" fontId="81" fillId="0" borderId="0"/>
    <xf numFmtId="4" fontId="82" fillId="77" borderId="36" applyNumberFormat="0" applyProtection="0">
      <alignment horizontal="right" vertical="center"/>
    </xf>
    <xf numFmtId="0" fontId="2" fillId="0" borderId="0"/>
    <xf numFmtId="0" fontId="83" fillId="62" borderId="38">
      <alignment horizontal="center"/>
    </xf>
    <xf numFmtId="3" fontId="84" fillId="62" borderId="0"/>
    <xf numFmtId="3" fontId="83" fillId="62" borderId="0"/>
    <xf numFmtId="0" fontId="84" fillId="62" borderId="0"/>
    <xf numFmtId="0" fontId="83" fillId="62" borderId="0"/>
    <xf numFmtId="0" fontId="84" fillId="62" borderId="0">
      <alignment horizontal="center"/>
    </xf>
    <xf numFmtId="0" fontId="85" fillId="0" borderId="0">
      <alignment wrapText="1"/>
    </xf>
    <xf numFmtId="0" fontId="85" fillId="0" borderId="0">
      <alignment wrapText="1"/>
    </xf>
    <xf numFmtId="0" fontId="85" fillId="0" borderId="0">
      <alignment wrapText="1"/>
    </xf>
    <xf numFmtId="0" fontId="85" fillId="0" borderId="0">
      <alignment wrapText="1"/>
    </xf>
    <xf numFmtId="0" fontId="86" fillId="80" borderId="0">
      <alignment horizontal="right" vertical="top" wrapText="1"/>
    </xf>
    <xf numFmtId="0" fontId="86" fillId="80" borderId="0">
      <alignment horizontal="right" vertical="top" wrapText="1"/>
    </xf>
    <xf numFmtId="0" fontId="86" fillId="80" borderId="0">
      <alignment horizontal="right" vertical="top" wrapText="1"/>
    </xf>
    <xf numFmtId="0" fontId="86" fillId="80" borderId="0">
      <alignment horizontal="right" vertical="top" wrapText="1"/>
    </xf>
    <xf numFmtId="0" fontId="87" fillId="0" borderId="0"/>
    <xf numFmtId="0" fontId="87" fillId="0" borderId="0"/>
    <xf numFmtId="0" fontId="87" fillId="0" borderId="0"/>
    <xf numFmtId="0" fontId="87" fillId="0" borderId="0"/>
    <xf numFmtId="0" fontId="88" fillId="0" borderId="0"/>
    <xf numFmtId="0" fontId="88" fillId="0" borderId="0"/>
    <xf numFmtId="0" fontId="88" fillId="0" borderId="0"/>
    <xf numFmtId="0" fontId="89" fillId="0" borderId="0"/>
    <xf numFmtId="0" fontId="89" fillId="0" borderId="0"/>
    <xf numFmtId="0" fontId="89" fillId="0" borderId="0"/>
    <xf numFmtId="174" fontId="41" fillId="0" borderId="0">
      <alignment wrapText="1"/>
      <protection locked="0"/>
    </xf>
    <xf numFmtId="174" fontId="41" fillId="0" borderId="0">
      <alignment wrapText="1"/>
      <protection locked="0"/>
    </xf>
    <xf numFmtId="174" fontId="86" fillId="81" borderId="0">
      <alignment wrapText="1"/>
      <protection locked="0"/>
    </xf>
    <xf numFmtId="174" fontId="86" fillId="81" borderId="0">
      <alignment wrapText="1"/>
      <protection locked="0"/>
    </xf>
    <xf numFmtId="174" fontId="86" fillId="81" borderId="0">
      <alignment wrapText="1"/>
      <protection locked="0"/>
    </xf>
    <xf numFmtId="174" fontId="86" fillId="81" borderId="0">
      <alignment wrapText="1"/>
      <protection locked="0"/>
    </xf>
    <xf numFmtId="174" fontId="41" fillId="0" borderId="0">
      <alignment wrapText="1"/>
      <protection locked="0"/>
    </xf>
    <xf numFmtId="175" fontId="41" fillId="0" borderId="0">
      <alignment wrapText="1"/>
      <protection locked="0"/>
    </xf>
    <xf numFmtId="175" fontId="41" fillId="0" borderId="0">
      <alignment wrapText="1"/>
      <protection locked="0"/>
    </xf>
    <xf numFmtId="175" fontId="41" fillId="0" borderId="0">
      <alignment wrapText="1"/>
      <protection locked="0"/>
    </xf>
    <xf numFmtId="175" fontId="86" fillId="81" borderId="0">
      <alignment wrapText="1"/>
      <protection locked="0"/>
    </xf>
    <xf numFmtId="175" fontId="86" fillId="81" borderId="0">
      <alignment wrapText="1"/>
      <protection locked="0"/>
    </xf>
    <xf numFmtId="175" fontId="86" fillId="81" borderId="0">
      <alignment wrapText="1"/>
      <protection locked="0"/>
    </xf>
    <xf numFmtId="175" fontId="86" fillId="81" borderId="0">
      <alignment wrapText="1"/>
      <protection locked="0"/>
    </xf>
    <xf numFmtId="175" fontId="86" fillId="81" borderId="0">
      <alignment wrapText="1"/>
      <protection locked="0"/>
    </xf>
    <xf numFmtId="175" fontId="41" fillId="0" borderId="0">
      <alignment wrapText="1"/>
      <protection locked="0"/>
    </xf>
    <xf numFmtId="176" fontId="41" fillId="0" borderId="0">
      <alignment wrapText="1"/>
      <protection locked="0"/>
    </xf>
    <xf numFmtId="176" fontId="41" fillId="0" borderId="0">
      <alignment wrapText="1"/>
      <protection locked="0"/>
    </xf>
    <xf numFmtId="176" fontId="86" fillId="81" borderId="0">
      <alignment wrapText="1"/>
      <protection locked="0"/>
    </xf>
    <xf numFmtId="176" fontId="86" fillId="81" borderId="0">
      <alignment wrapText="1"/>
      <protection locked="0"/>
    </xf>
    <xf numFmtId="176" fontId="86" fillId="81" borderId="0">
      <alignment wrapText="1"/>
      <protection locked="0"/>
    </xf>
    <xf numFmtId="176" fontId="86" fillId="81" borderId="0">
      <alignment wrapText="1"/>
      <protection locked="0"/>
    </xf>
    <xf numFmtId="176" fontId="41" fillId="0" borderId="0">
      <alignment wrapText="1"/>
      <protection locked="0"/>
    </xf>
    <xf numFmtId="177" fontId="86" fillId="80" borderId="39">
      <alignment wrapText="1"/>
    </xf>
    <xf numFmtId="177" fontId="86" fillId="80" borderId="39">
      <alignment wrapText="1"/>
    </xf>
    <xf numFmtId="177" fontId="86" fillId="80" borderId="39">
      <alignment wrapText="1"/>
    </xf>
    <xf numFmtId="178" fontId="86" fillId="80" borderId="39">
      <alignment wrapText="1"/>
    </xf>
    <xf numFmtId="178" fontId="86" fillId="80" borderId="39">
      <alignment wrapText="1"/>
    </xf>
    <xf numFmtId="178" fontId="86" fillId="80" borderId="39">
      <alignment wrapText="1"/>
    </xf>
    <xf numFmtId="178" fontId="86" fillId="80" borderId="39">
      <alignment wrapText="1"/>
    </xf>
    <xf numFmtId="179" fontId="86" fillId="80" borderId="39">
      <alignment wrapText="1"/>
    </xf>
    <xf numFmtId="179" fontId="86" fillId="80" borderId="39">
      <alignment wrapText="1"/>
    </xf>
    <xf numFmtId="179" fontId="86" fillId="80" borderId="39">
      <alignment wrapText="1"/>
    </xf>
    <xf numFmtId="0" fontId="87" fillId="0" borderId="40">
      <alignment horizontal="right"/>
    </xf>
    <xf numFmtId="0" fontId="87" fillId="0" borderId="40">
      <alignment horizontal="right"/>
    </xf>
    <xf numFmtId="0" fontId="87" fillId="0" borderId="40">
      <alignment horizontal="right"/>
    </xf>
    <xf numFmtId="0" fontId="87" fillId="0" borderId="40">
      <alignment horizontal="right"/>
    </xf>
    <xf numFmtId="40" fontId="90" fillId="0" borderId="0"/>
    <xf numFmtId="0" fontId="91" fillId="0" borderId="0" applyNumberFormat="0" applyFill="0" applyBorder="0" applyAlignment="0" applyProtection="0"/>
    <xf numFmtId="0" fontId="92" fillId="0" borderId="0" applyNumberFormat="0" applyFill="0" applyBorder="0" applyProtection="0">
      <alignment horizontal="left" vertical="center" indent="10"/>
    </xf>
    <xf numFmtId="0" fontId="92" fillId="0" borderId="0" applyNumberFormat="0" applyFill="0" applyBorder="0" applyProtection="0">
      <alignment horizontal="left" vertical="center" indent="10"/>
    </xf>
    <xf numFmtId="0" fontId="93" fillId="0" borderId="22" applyNumberFormat="0" applyFill="0" applyAlignment="0" applyProtection="0"/>
    <xf numFmtId="0" fontId="94" fillId="0" borderId="41" applyNumberFormat="0" applyFill="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41" fillId="0" borderId="0"/>
    <xf numFmtId="0" fontId="111" fillId="0" borderId="0" applyNumberFormat="0" applyFill="0" applyBorder="0" applyAlignment="0" applyProtection="0"/>
    <xf numFmtId="0" fontId="120" fillId="0" borderId="16" applyNumberFormat="0" applyFill="0" applyAlignment="0" applyProtection="0"/>
    <xf numFmtId="0" fontId="28" fillId="55" borderId="102" applyNumberFormat="0" applyAlignment="0" applyProtection="0"/>
    <xf numFmtId="0" fontId="28" fillId="55" borderId="102" applyNumberFormat="0" applyAlignment="0" applyProtection="0"/>
    <xf numFmtId="0" fontId="33" fillId="0" borderId="83" applyNumberFormat="0" applyBorder="0" applyAlignment="0" applyProtection="0">
      <alignment horizontal="right" vertical="center"/>
    </xf>
    <xf numFmtId="10" fontId="41" fillId="59" borderId="85" applyNumberFormat="0" applyBorder="0" applyAlignment="0" applyProtection="0"/>
    <xf numFmtId="10" fontId="41" fillId="59" borderId="85" applyNumberFormat="0" applyBorder="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2" fillId="61" borderId="103" applyNumberFormat="0" applyFont="0" applyAlignment="0" applyProtection="0"/>
    <xf numFmtId="0" fontId="70" fillId="55" borderId="104" applyNumberFormat="0" applyAlignment="0" applyProtection="0"/>
    <xf numFmtId="0" fontId="77" fillId="64" borderId="85" applyNumberFormat="0" applyAlignment="0" applyProtection="0">
      <alignment horizontal="center" vertical="center"/>
    </xf>
    <xf numFmtId="0" fontId="77" fillId="64" borderId="85" applyNumberFormat="0" applyAlignment="0" applyProtection="0">
      <alignment horizontal="center" vertical="center"/>
    </xf>
    <xf numFmtId="4" fontId="68" fillId="65" borderId="104" applyNumberFormat="0" applyProtection="0">
      <alignment vertical="center"/>
    </xf>
    <xf numFmtId="4" fontId="78" fillId="65" borderId="104" applyNumberFormat="0" applyProtection="0">
      <alignment vertical="center"/>
    </xf>
    <xf numFmtId="4" fontId="68" fillId="65" borderId="104" applyNumberFormat="0" applyProtection="0">
      <alignment horizontal="left" vertical="center" indent="1"/>
    </xf>
    <xf numFmtId="4" fontId="68" fillId="65" borderId="104" applyNumberFormat="0" applyProtection="0">
      <alignment horizontal="left" vertical="center" indent="1"/>
    </xf>
    <xf numFmtId="0" fontId="2" fillId="66" borderId="104" applyNumberFormat="0" applyProtection="0">
      <alignment horizontal="left" vertical="center" indent="1"/>
    </xf>
    <xf numFmtId="4" fontId="68" fillId="67" borderId="104" applyNumberFormat="0" applyProtection="0">
      <alignment horizontal="right" vertical="center"/>
    </xf>
    <xf numFmtId="4" fontId="68" fillId="68" borderId="104" applyNumberFormat="0" applyProtection="0">
      <alignment horizontal="right" vertical="center"/>
    </xf>
    <xf numFmtId="4" fontId="68" fillId="69" borderId="104" applyNumberFormat="0" applyProtection="0">
      <alignment horizontal="right" vertical="center"/>
    </xf>
    <xf numFmtId="4" fontId="68" fillId="70" borderId="104" applyNumberFormat="0" applyProtection="0">
      <alignment horizontal="right" vertical="center"/>
    </xf>
    <xf numFmtId="4" fontId="68" fillId="71" borderId="104" applyNumberFormat="0" applyProtection="0">
      <alignment horizontal="right" vertical="center"/>
    </xf>
    <xf numFmtId="4" fontId="68" fillId="72" borderId="104" applyNumberFormat="0" applyProtection="0">
      <alignment horizontal="right" vertical="center"/>
    </xf>
    <xf numFmtId="4" fontId="68" fillId="73" borderId="104" applyNumberFormat="0" applyProtection="0">
      <alignment horizontal="right" vertical="center"/>
    </xf>
    <xf numFmtId="4" fontId="68" fillId="74" borderId="104" applyNumberFormat="0" applyProtection="0">
      <alignment horizontal="right" vertical="center"/>
    </xf>
    <xf numFmtId="4" fontId="68" fillId="75" borderId="104" applyNumberFormat="0" applyProtection="0">
      <alignment horizontal="right" vertical="center"/>
    </xf>
    <xf numFmtId="4" fontId="79" fillId="76" borderId="104" applyNumberFormat="0" applyProtection="0">
      <alignment horizontal="left" vertical="center" indent="1"/>
    </xf>
    <xf numFmtId="4" fontId="68" fillId="77" borderId="105" applyNumberFormat="0" applyProtection="0">
      <alignment horizontal="left" vertical="center" indent="1"/>
    </xf>
    <xf numFmtId="0" fontId="2" fillId="66" borderId="104" applyNumberFormat="0" applyProtection="0">
      <alignment horizontal="left" vertical="center" indent="1"/>
    </xf>
    <xf numFmtId="4" fontId="68" fillId="77" borderId="104" applyNumberFormat="0" applyProtection="0">
      <alignment horizontal="left" vertical="center" indent="1"/>
    </xf>
    <xf numFmtId="4" fontId="68" fillId="79" borderId="104" applyNumberFormat="0" applyProtection="0">
      <alignment horizontal="left" vertical="center" indent="1"/>
    </xf>
    <xf numFmtId="0" fontId="2" fillId="79" borderId="104" applyNumberFormat="0" applyProtection="0">
      <alignment horizontal="left" vertical="center" indent="1"/>
    </xf>
    <xf numFmtId="0" fontId="2" fillId="79" borderId="104" applyNumberFormat="0" applyProtection="0">
      <alignment horizontal="left" vertical="center" indent="1"/>
    </xf>
    <xf numFmtId="0" fontId="2" fillId="64" borderId="104" applyNumberFormat="0" applyProtection="0">
      <alignment horizontal="left" vertical="center" indent="1"/>
    </xf>
    <xf numFmtId="0" fontId="2" fillId="64" borderId="104" applyNumberFormat="0" applyProtection="0">
      <alignment horizontal="left" vertical="center" indent="1"/>
    </xf>
    <xf numFmtId="0" fontId="2" fillId="57" borderId="104" applyNumberFormat="0" applyProtection="0">
      <alignment horizontal="left" vertical="center" indent="1"/>
    </xf>
    <xf numFmtId="0" fontId="2" fillId="57" borderId="104" applyNumberFormat="0" applyProtection="0">
      <alignment horizontal="left" vertical="center" indent="1"/>
    </xf>
    <xf numFmtId="0" fontId="2" fillId="66" borderId="104" applyNumberFormat="0" applyProtection="0">
      <alignment horizontal="left" vertical="center" indent="1"/>
    </xf>
    <xf numFmtId="0" fontId="2" fillId="66" borderId="104" applyNumberFormat="0" applyProtection="0">
      <alignment horizontal="left" vertical="center" indent="1"/>
    </xf>
    <xf numFmtId="4" fontId="68" fillId="59" borderId="104" applyNumberFormat="0" applyProtection="0">
      <alignment vertical="center"/>
    </xf>
    <xf numFmtId="4" fontId="78" fillId="59" borderId="104" applyNumberFormat="0" applyProtection="0">
      <alignment vertical="center"/>
    </xf>
    <xf numFmtId="4" fontId="68" fillId="59" borderId="104" applyNumberFormat="0" applyProtection="0">
      <alignment horizontal="left" vertical="center" indent="1"/>
    </xf>
    <xf numFmtId="4" fontId="68" fillId="59" borderId="104" applyNumberFormat="0" applyProtection="0">
      <alignment horizontal="left" vertical="center" indent="1"/>
    </xf>
    <xf numFmtId="4" fontId="68" fillId="77" borderId="104" applyNumberFormat="0" applyProtection="0">
      <alignment horizontal="right" vertical="center"/>
    </xf>
    <xf numFmtId="4" fontId="78" fillId="77" borderId="104" applyNumberFormat="0" applyProtection="0">
      <alignment horizontal="right" vertical="center"/>
    </xf>
    <xf numFmtId="0" fontId="2" fillId="66" borderId="104" applyNumberFormat="0" applyProtection="0">
      <alignment horizontal="left" vertical="center" indent="1"/>
    </xf>
    <xf numFmtId="0" fontId="2" fillId="66" borderId="104" applyNumberFormat="0" applyProtection="0">
      <alignment horizontal="left" vertical="center" indent="1"/>
    </xf>
    <xf numFmtId="4" fontId="82" fillId="77" borderId="104" applyNumberFormat="0" applyProtection="0">
      <alignment horizontal="right" vertical="center"/>
    </xf>
    <xf numFmtId="177" fontId="86" fillId="80" borderId="106">
      <alignment wrapText="1"/>
    </xf>
    <xf numFmtId="177" fontId="86" fillId="80" borderId="106">
      <alignment wrapText="1"/>
    </xf>
    <xf numFmtId="178" fontId="86" fillId="80" borderId="106">
      <alignment wrapText="1"/>
    </xf>
    <xf numFmtId="178" fontId="86" fillId="80" borderId="106">
      <alignment wrapText="1"/>
    </xf>
    <xf numFmtId="178" fontId="86" fillId="80" borderId="106">
      <alignment wrapText="1"/>
    </xf>
    <xf numFmtId="179" fontId="86" fillId="80" borderId="106">
      <alignment wrapText="1"/>
    </xf>
    <xf numFmtId="179" fontId="86" fillId="80" borderId="106">
      <alignment wrapText="1"/>
    </xf>
    <xf numFmtId="0" fontId="87" fillId="0" borderId="107">
      <alignment horizontal="right"/>
    </xf>
    <xf numFmtId="0" fontId="87" fillId="0" borderId="107">
      <alignment horizontal="right"/>
    </xf>
    <xf numFmtId="0" fontId="87" fillId="0" borderId="107">
      <alignment horizontal="right"/>
    </xf>
    <xf numFmtId="0" fontId="94" fillId="0" borderId="108" applyNumberFormat="0" applyFill="0" applyAlignment="0" applyProtection="0"/>
  </cellStyleXfs>
  <cellXfs count="776">
    <xf numFmtId="0" fontId="0" fillId="0" borderId="0" xfId="0"/>
    <xf numFmtId="0" fontId="8" fillId="0" borderId="0" xfId="0" applyFont="1" applyAlignment="1" applyProtection="1">
      <alignment horizontal="left" vertical="center" readingOrder="1"/>
      <protection hidden="1"/>
    </xf>
    <xf numFmtId="0" fontId="5" fillId="0" borderId="0" xfId="0" applyFont="1" applyProtection="1">
      <protection hidden="1"/>
    </xf>
    <xf numFmtId="0" fontId="0" fillId="0" borderId="0" xfId="0" applyProtection="1">
      <protection hidden="1"/>
    </xf>
    <xf numFmtId="0" fontId="0" fillId="2" borderId="0" xfId="0" applyFill="1" applyProtection="1">
      <protection hidden="1"/>
    </xf>
    <xf numFmtId="0" fontId="0" fillId="0" borderId="0" xfId="0" applyFill="1" applyProtection="1">
      <protection hidden="1"/>
    </xf>
    <xf numFmtId="0" fontId="1" fillId="3" borderId="1" xfId="0" applyFont="1" applyFill="1" applyBorder="1" applyAlignment="1" applyProtection="1">
      <alignment horizontal="left" vertical="center" wrapText="1"/>
      <protection locked="0" hidden="1"/>
    </xf>
    <xf numFmtId="0" fontId="4" fillId="4" borderId="1" xfId="0" applyFont="1" applyFill="1" applyBorder="1" applyAlignment="1" applyProtection="1">
      <alignment horizontal="left" vertical="center" wrapText="1"/>
      <protection hidden="1"/>
    </xf>
    <xf numFmtId="0" fontId="9" fillId="5" borderId="1" xfId="0" applyFont="1" applyFill="1" applyBorder="1" applyAlignment="1" applyProtection="1">
      <alignment horizontal="left" vertical="center" wrapText="1"/>
      <protection locked="0" hidden="1"/>
    </xf>
    <xf numFmtId="164" fontId="9" fillId="3" borderId="7" xfId="0" applyNumberFormat="1" applyFont="1" applyFill="1" applyBorder="1" applyAlignment="1" applyProtection="1">
      <alignment horizontal="left" vertical="center" wrapText="1"/>
      <protection locked="0" hidden="1"/>
    </xf>
    <xf numFmtId="0" fontId="8" fillId="2" borderId="0" xfId="0" applyFont="1" applyFill="1" applyAlignment="1" applyProtection="1">
      <alignment horizontal="left" vertical="center" readingOrder="1"/>
      <protection hidden="1"/>
    </xf>
    <xf numFmtId="0" fontId="5" fillId="2" borderId="0" xfId="0" applyFont="1" applyFill="1" applyProtection="1">
      <protection hidden="1"/>
    </xf>
    <xf numFmtId="0" fontId="6" fillId="2" borderId="0" xfId="0" applyFont="1" applyFill="1" applyAlignment="1" applyProtection="1">
      <alignment vertical="center"/>
      <protection hidden="1"/>
    </xf>
    <xf numFmtId="0" fontId="7" fillId="2" borderId="0" xfId="0" applyFont="1" applyFill="1" applyAlignment="1" applyProtection="1">
      <alignment vertical="center"/>
      <protection hidden="1"/>
    </xf>
    <xf numFmtId="0" fontId="6" fillId="2" borderId="0" xfId="0" applyFont="1" applyFill="1" applyProtection="1">
      <protection hidden="1"/>
    </xf>
    <xf numFmtId="0" fontId="5" fillId="2" borderId="0" xfId="0" applyFont="1" applyFill="1" applyAlignment="1" applyProtection="1">
      <alignment horizontal="left" vertical="center" wrapText="1" indent="5"/>
      <protection hidden="1"/>
    </xf>
    <xf numFmtId="0" fontId="5" fillId="2" borderId="0" xfId="0" applyFont="1" applyFill="1" applyAlignment="1" applyProtection="1">
      <alignment horizontal="left" vertical="center"/>
      <protection hidden="1"/>
    </xf>
    <xf numFmtId="0" fontId="5" fillId="2" borderId="0" xfId="0" applyFont="1" applyFill="1" applyAlignment="1" applyProtection="1">
      <alignment vertical="center"/>
      <protection hidden="1"/>
    </xf>
    <xf numFmtId="0" fontId="11" fillId="2" borderId="0" xfId="0" applyFont="1" applyFill="1" applyAlignment="1" applyProtection="1">
      <alignment vertical="center"/>
      <protection hidden="1"/>
    </xf>
    <xf numFmtId="0" fontId="4" fillId="4" borderId="57" xfId="0" applyFont="1" applyFill="1" applyBorder="1" applyAlignment="1" applyProtection="1">
      <alignment vertical="center" wrapText="1"/>
      <protection hidden="1"/>
    </xf>
    <xf numFmtId="0" fontId="4" fillId="4" borderId="56" xfId="0" applyFont="1" applyFill="1" applyBorder="1" applyAlignment="1" applyProtection="1">
      <alignment vertical="center" wrapText="1"/>
      <protection hidden="1"/>
    </xf>
    <xf numFmtId="0" fontId="4" fillId="4" borderId="55" xfId="0" applyFont="1" applyFill="1" applyBorder="1" applyAlignment="1" applyProtection="1">
      <alignment vertical="center" wrapText="1"/>
      <protection hidden="1"/>
    </xf>
    <xf numFmtId="0" fontId="4" fillId="4" borderId="54" xfId="0" applyFont="1" applyFill="1" applyBorder="1" applyAlignment="1" applyProtection="1">
      <alignment horizontal="left" vertical="center" wrapText="1"/>
      <protection hidden="1"/>
    </xf>
    <xf numFmtId="0" fontId="4" fillId="4" borderId="53" xfId="0" applyFont="1" applyFill="1" applyBorder="1" applyAlignment="1" applyProtection="1">
      <alignment horizontal="left" vertical="center" wrapText="1"/>
      <protection hidden="1"/>
    </xf>
    <xf numFmtId="9" fontId="97" fillId="3" borderId="45" xfId="0" applyNumberFormat="1" applyFont="1" applyFill="1" applyBorder="1" applyAlignment="1" applyProtection="1">
      <alignment horizontal="left" vertical="center" wrapText="1"/>
      <protection locked="0" hidden="1"/>
    </xf>
    <xf numFmtId="9" fontId="97" fillId="3" borderId="43" xfId="0" applyNumberFormat="1" applyFont="1" applyFill="1" applyBorder="1" applyAlignment="1" applyProtection="1">
      <alignment horizontal="left" vertical="center" wrapText="1"/>
      <protection locked="0" hidden="1"/>
    </xf>
    <xf numFmtId="9" fontId="97" fillId="3" borderId="42" xfId="0" applyNumberFormat="1" applyFont="1" applyFill="1" applyBorder="1" applyAlignment="1" applyProtection="1">
      <alignment horizontal="left" vertical="center" wrapText="1"/>
      <protection locked="0" hidden="1"/>
    </xf>
    <xf numFmtId="0" fontId="97" fillId="3" borderId="48" xfId="0" applyFont="1" applyFill="1" applyBorder="1" applyAlignment="1" applyProtection="1">
      <alignment horizontal="left" vertical="center" wrapText="1"/>
      <protection locked="0" hidden="1"/>
    </xf>
    <xf numFmtId="0" fontId="97" fillId="3" borderId="47" xfId="0" applyFont="1" applyFill="1" applyBorder="1" applyAlignment="1" applyProtection="1">
      <alignment horizontal="left" vertical="center" wrapText="1"/>
      <protection locked="0" hidden="1"/>
    </xf>
    <xf numFmtId="0" fontId="97" fillId="3" borderId="45" xfId="0" applyFont="1" applyFill="1" applyBorder="1" applyAlignment="1" applyProtection="1">
      <alignment horizontal="left" vertical="center" wrapText="1"/>
      <protection locked="0" hidden="1"/>
    </xf>
    <xf numFmtId="0" fontId="97" fillId="3" borderId="43" xfId="0" applyFont="1" applyFill="1" applyBorder="1" applyAlignment="1" applyProtection="1">
      <alignment horizontal="left" vertical="center" wrapText="1"/>
      <protection locked="0" hidden="1"/>
    </xf>
    <xf numFmtId="0" fontId="97" fillId="3" borderId="42" xfId="0" applyFont="1" applyFill="1" applyBorder="1" applyAlignment="1" applyProtection="1">
      <alignment horizontal="left" vertical="center" wrapText="1"/>
      <protection locked="0" hidden="1"/>
    </xf>
    <xf numFmtId="180" fontId="98" fillId="3" borderId="48" xfId="0" applyNumberFormat="1" applyFont="1" applyFill="1" applyBorder="1" applyAlignment="1" applyProtection="1">
      <alignment horizontal="left" vertical="center" wrapText="1"/>
      <protection locked="0" hidden="1"/>
    </xf>
    <xf numFmtId="180" fontId="98" fillId="3" borderId="47" xfId="0" applyNumberFormat="1" applyFont="1" applyFill="1" applyBorder="1" applyAlignment="1" applyProtection="1">
      <alignment horizontal="left" vertical="center" wrapText="1"/>
      <protection locked="0" hidden="1"/>
    </xf>
    <xf numFmtId="180" fontId="98" fillId="3" borderId="43" xfId="0" applyNumberFormat="1" applyFont="1" applyFill="1" applyBorder="1" applyAlignment="1" applyProtection="1">
      <alignment horizontal="left" vertical="center" wrapText="1"/>
      <protection locked="0" hidden="1"/>
    </xf>
    <xf numFmtId="180" fontId="98" fillId="3" borderId="42" xfId="0" applyNumberFormat="1" applyFont="1" applyFill="1" applyBorder="1" applyAlignment="1" applyProtection="1">
      <alignment horizontal="left" vertical="center" wrapText="1"/>
      <protection locked="0" hidden="1"/>
    </xf>
    <xf numFmtId="0" fontId="13" fillId="4" borderId="52" xfId="0" applyFont="1" applyFill="1" applyBorder="1" applyAlignment="1" applyProtection="1">
      <alignment vertical="center" wrapText="1"/>
      <protection hidden="1"/>
    </xf>
    <xf numFmtId="0" fontId="4" fillId="4" borderId="51" xfId="0" applyFont="1" applyFill="1" applyBorder="1" applyAlignment="1" applyProtection="1">
      <alignment horizontal="left" vertical="center" wrapText="1"/>
      <protection hidden="1"/>
    </xf>
    <xf numFmtId="180" fontId="18" fillId="3" borderId="51" xfId="0" applyNumberFormat="1" applyFont="1" applyFill="1" applyBorder="1" applyAlignment="1" applyProtection="1">
      <alignment horizontal="left" vertical="center" wrapText="1"/>
      <protection locked="0" hidden="1"/>
    </xf>
    <xf numFmtId="180" fontId="17" fillId="3" borderId="50" xfId="0" applyNumberFormat="1" applyFont="1" applyFill="1" applyBorder="1" applyAlignment="1" applyProtection="1">
      <alignment horizontal="left" vertical="center" wrapText="1"/>
      <protection locked="0" hidden="1"/>
    </xf>
    <xf numFmtId="0" fontId="4" fillId="4" borderId="48" xfId="0" applyFont="1" applyFill="1" applyBorder="1" applyAlignment="1" applyProtection="1">
      <alignment horizontal="left" vertical="center" wrapText="1"/>
      <protection hidden="1"/>
    </xf>
    <xf numFmtId="180" fontId="97" fillId="3" borderId="48" xfId="0" applyNumberFormat="1" applyFont="1" applyFill="1" applyBorder="1" applyAlignment="1" applyProtection="1">
      <alignment horizontal="left" vertical="center" wrapText="1"/>
      <protection locked="0" hidden="1"/>
    </xf>
    <xf numFmtId="180" fontId="97" fillId="3" borderId="47" xfId="0" applyNumberFormat="1" applyFont="1" applyFill="1" applyBorder="1" applyAlignment="1" applyProtection="1">
      <alignment horizontal="left" vertical="center" wrapText="1"/>
      <protection locked="0" hidden="1"/>
    </xf>
    <xf numFmtId="180" fontId="97" fillId="3" borderId="45" xfId="0" applyNumberFormat="1" applyFont="1" applyFill="1" applyBorder="1" applyAlignment="1" applyProtection="1">
      <alignment horizontal="left" vertical="center" wrapText="1"/>
      <protection locked="0" hidden="1"/>
    </xf>
    <xf numFmtId="0" fontId="4" fillId="4" borderId="43" xfId="0" applyFont="1" applyFill="1" applyBorder="1" applyAlignment="1" applyProtection="1">
      <alignment horizontal="left" vertical="center" wrapText="1"/>
      <protection hidden="1"/>
    </xf>
    <xf numFmtId="0" fontId="5" fillId="0" borderId="0" xfId="0" applyFont="1" applyProtection="1">
      <protection hidden="1"/>
    </xf>
    <xf numFmtId="0" fontId="0" fillId="0" borderId="0" xfId="0" applyProtection="1">
      <protection hidden="1"/>
    </xf>
    <xf numFmtId="0" fontId="0" fillId="0" borderId="0" xfId="0" applyFill="1" applyProtection="1">
      <protection hidden="1"/>
    </xf>
    <xf numFmtId="0" fontId="5" fillId="0" borderId="0" xfId="0" applyFont="1" applyAlignment="1" applyProtection="1">
      <alignment wrapText="1"/>
      <protection hidden="1"/>
    </xf>
    <xf numFmtId="0" fontId="97" fillId="3" borderId="1" xfId="0" applyFont="1" applyFill="1" applyBorder="1" applyAlignment="1" applyProtection="1">
      <alignment horizontal="left" vertical="center" wrapText="1"/>
      <protection locked="0" hidden="1"/>
    </xf>
    <xf numFmtId="180" fontId="97" fillId="3" borderId="1" xfId="0" applyNumberFormat="1" applyFont="1" applyFill="1" applyBorder="1" applyAlignment="1" applyProtection="1">
      <alignment horizontal="left" vertical="center" wrapText="1"/>
      <protection locked="0" hidden="1"/>
    </xf>
    <xf numFmtId="10" fontId="97" fillId="3" borderId="1" xfId="0" applyNumberFormat="1" applyFont="1" applyFill="1" applyBorder="1" applyAlignment="1" applyProtection="1">
      <alignment horizontal="left" vertical="center" wrapText="1"/>
      <protection locked="0" hidden="1"/>
    </xf>
    <xf numFmtId="9" fontId="97" fillId="3" borderId="1" xfId="0" applyNumberFormat="1" applyFont="1" applyFill="1" applyBorder="1" applyAlignment="1" applyProtection="1">
      <alignment horizontal="left" vertical="center" wrapText="1"/>
      <protection locked="0" hidden="1"/>
    </xf>
    <xf numFmtId="0" fontId="0" fillId="0" borderId="0" xfId="0"/>
    <xf numFmtId="0" fontId="0" fillId="0" borderId="0" xfId="0" applyFill="1" applyBorder="1"/>
    <xf numFmtId="0" fontId="0" fillId="0" borderId="0" xfId="0" applyBorder="1" applyAlignment="1">
      <alignment horizontal="right"/>
    </xf>
    <xf numFmtId="0" fontId="0" fillId="0" borderId="0" xfId="0" applyBorder="1"/>
    <xf numFmtId="0" fontId="4" fillId="4" borderId="2" xfId="0" applyFont="1" applyFill="1" applyBorder="1" applyAlignment="1" applyProtection="1">
      <alignment horizontal="center" vertical="center" wrapText="1"/>
      <protection hidden="1"/>
    </xf>
    <xf numFmtId="0" fontId="0" fillId="2" borderId="0" xfId="0" applyFill="1"/>
    <xf numFmtId="0" fontId="0" fillId="0" borderId="61" xfId="0" applyBorder="1"/>
    <xf numFmtId="0" fontId="4" fillId="4" borderId="62" xfId="0" applyFont="1" applyFill="1" applyBorder="1" applyAlignment="1" applyProtection="1">
      <alignment horizontal="center" vertical="center" wrapText="1"/>
      <protection hidden="1"/>
    </xf>
    <xf numFmtId="0" fontId="0" fillId="2" borderId="64" xfId="0" applyFill="1" applyBorder="1"/>
    <xf numFmtId="180" fontId="18" fillId="83" borderId="43" xfId="0" applyNumberFormat="1" applyFont="1" applyFill="1" applyBorder="1" applyAlignment="1" applyProtection="1">
      <alignment horizontal="left" vertical="center" wrapText="1"/>
      <protection locked="0" hidden="1"/>
    </xf>
    <xf numFmtId="180" fontId="18" fillId="83" borderId="42" xfId="0" applyNumberFormat="1" applyFont="1" applyFill="1" applyBorder="1" applyAlignment="1" applyProtection="1">
      <alignment horizontal="left" vertical="center" wrapText="1"/>
      <protection locked="0" hidden="1"/>
    </xf>
    <xf numFmtId="0" fontId="9" fillId="2" borderId="0" xfId="0" applyFont="1" applyFill="1" applyAlignment="1">
      <alignment horizontal="left" wrapText="1"/>
    </xf>
    <xf numFmtId="0" fontId="99" fillId="2" borderId="61" xfId="0" applyFont="1" applyFill="1" applyBorder="1"/>
    <xf numFmtId="0" fontId="16" fillId="2" borderId="0" xfId="0" applyFont="1" applyFill="1" applyAlignment="1" applyProtection="1">
      <alignment horizontal="left" vertical="center" wrapText="1"/>
      <protection hidden="1"/>
    </xf>
    <xf numFmtId="0" fontId="0" fillId="2" borderId="0" xfId="0" applyFill="1" applyAlignment="1">
      <alignment horizontal="left" wrapText="1"/>
    </xf>
    <xf numFmtId="0" fontId="4" fillId="4" borderId="5" xfId="0" applyFont="1" applyFill="1" applyBorder="1" applyAlignment="1" applyProtection="1">
      <alignment horizontal="left" vertical="center" wrapText="1"/>
      <protection hidden="1"/>
    </xf>
    <xf numFmtId="0" fontId="4" fillId="4" borderId="5"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left" vertical="center" wrapText="1"/>
      <protection hidden="1"/>
    </xf>
    <xf numFmtId="0" fontId="8" fillId="0" borderId="0" xfId="0" applyFont="1" applyAlignment="1" applyProtection="1">
      <alignment horizontal="left" vertical="center" readingOrder="1"/>
      <protection hidden="1"/>
    </xf>
    <xf numFmtId="0" fontId="5" fillId="0" borderId="0" xfId="0" applyFont="1" applyAlignment="1" applyProtection="1">
      <alignment horizontal="center" wrapText="1"/>
      <protection hidden="1"/>
    </xf>
    <xf numFmtId="0" fontId="16" fillId="2" borderId="0" xfId="0" applyFont="1" applyFill="1" applyAlignment="1" applyProtection="1">
      <alignment horizontal="left" vertical="center" wrapText="1"/>
      <protection hidden="1"/>
    </xf>
    <xf numFmtId="0" fontId="0" fillId="2" borderId="0" xfId="0" applyFill="1" applyAlignment="1">
      <alignment horizontal="left" wrapText="1"/>
    </xf>
    <xf numFmtId="0" fontId="4" fillId="4" borderId="5" xfId="0" applyFont="1" applyFill="1" applyBorder="1" applyAlignment="1" applyProtection="1">
      <alignment horizontal="left" vertical="center" wrapText="1"/>
      <protection hidden="1"/>
    </xf>
    <xf numFmtId="0" fontId="4" fillId="4" borderId="5"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left" vertical="center" wrapText="1"/>
      <protection hidden="1"/>
    </xf>
    <xf numFmtId="0" fontId="8" fillId="0" borderId="0" xfId="0" applyFont="1" applyAlignment="1" applyProtection="1">
      <alignment horizontal="left" vertical="center" readingOrder="1"/>
      <protection hidden="1"/>
    </xf>
    <xf numFmtId="0" fontId="5" fillId="0" borderId="0" xfId="0" applyFont="1" applyAlignment="1" applyProtection="1">
      <alignment horizontal="center" wrapText="1"/>
      <protection hidden="1"/>
    </xf>
    <xf numFmtId="0" fontId="8" fillId="0" borderId="0" xfId="0" applyFont="1" applyAlignment="1" applyProtection="1">
      <alignment vertical="center" readingOrder="1"/>
      <protection hidden="1"/>
    </xf>
    <xf numFmtId="0" fontId="103" fillId="0" borderId="0" xfId="0" applyFont="1" applyAlignment="1" applyProtection="1">
      <alignment horizontal="left" vertical="center" readingOrder="1"/>
      <protection hidden="1"/>
    </xf>
    <xf numFmtId="0" fontId="104" fillId="84" borderId="65" xfId="0" applyFont="1" applyFill="1" applyBorder="1" applyAlignment="1" applyProtection="1">
      <alignment vertical="center" readingOrder="1"/>
      <protection hidden="1"/>
    </xf>
    <xf numFmtId="0" fontId="8" fillId="84" borderId="66" xfId="0" applyFont="1" applyFill="1" applyBorder="1" applyAlignment="1" applyProtection="1">
      <alignment vertical="center" readingOrder="1"/>
      <protection hidden="1"/>
    </xf>
    <xf numFmtId="0" fontId="5" fillId="84" borderId="67" xfId="0" applyFont="1" applyFill="1" applyBorder="1" applyProtection="1">
      <protection hidden="1"/>
    </xf>
    <xf numFmtId="0" fontId="5" fillId="84" borderId="66" xfId="0" applyFont="1" applyFill="1" applyBorder="1" applyProtection="1">
      <protection hidden="1"/>
    </xf>
    <xf numFmtId="0" fontId="0" fillId="2" borderId="0" xfId="0" applyFont="1" applyFill="1" applyBorder="1" applyAlignment="1" applyProtection="1">
      <alignment horizontal="left" vertical="top" wrapText="1"/>
      <protection locked="0" hidden="1"/>
    </xf>
    <xf numFmtId="0" fontId="1" fillId="3" borderId="31" xfId="0" applyFont="1" applyFill="1" applyBorder="1" applyAlignment="1" applyProtection="1">
      <alignment horizontal="left" vertical="center" wrapText="1"/>
      <protection locked="0" hidden="1"/>
    </xf>
    <xf numFmtId="0" fontId="5" fillId="2" borderId="0" xfId="0" applyFont="1" applyFill="1" applyAlignment="1" applyProtection="1">
      <alignment horizontal="left" vertical="top"/>
      <protection hidden="1"/>
    </xf>
    <xf numFmtId="0" fontId="5" fillId="2" borderId="0" xfId="0" applyFont="1" applyFill="1" applyAlignment="1" applyProtection="1">
      <alignment horizontal="left" vertical="top" wrapText="1"/>
      <protection hidden="1"/>
    </xf>
    <xf numFmtId="0" fontId="16" fillId="2" borderId="0" xfId="0" applyFont="1" applyFill="1" applyAlignment="1" applyProtection="1">
      <alignment horizontal="left" vertical="top" wrapText="1"/>
      <protection hidden="1"/>
    </xf>
    <xf numFmtId="0" fontId="98" fillId="0" borderId="0" xfId="0" applyFont="1" applyFill="1" applyProtection="1">
      <protection hidden="1"/>
    </xf>
    <xf numFmtId="0" fontId="4" fillId="4" borderId="31" xfId="0" applyFont="1" applyFill="1" applyBorder="1" applyAlignment="1" applyProtection="1">
      <alignment horizontal="center" vertical="center" wrapText="1"/>
      <protection hidden="1"/>
    </xf>
    <xf numFmtId="0" fontId="4" fillId="4" borderId="3" xfId="0" applyFont="1" applyFill="1" applyBorder="1" applyAlignment="1" applyProtection="1">
      <alignment vertical="center" wrapText="1"/>
      <protection hidden="1"/>
    </xf>
    <xf numFmtId="0" fontId="4" fillId="4" borderId="4"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0" fontId="10" fillId="4" borderId="1" xfId="0" applyFont="1" applyFill="1" applyBorder="1" applyAlignment="1" applyProtection="1">
      <alignment horizontal="left" vertical="center" wrapText="1"/>
      <protection hidden="1"/>
    </xf>
    <xf numFmtId="164" fontId="9" fillId="3" borderId="31" xfId="0" applyNumberFormat="1" applyFont="1" applyFill="1" applyBorder="1" applyAlignment="1" applyProtection="1">
      <alignment horizontal="left" vertical="center" wrapText="1"/>
      <protection locked="0" hidden="1"/>
    </xf>
    <xf numFmtId="0" fontId="104" fillId="84" borderId="73" xfId="0" applyFont="1" applyFill="1" applyBorder="1" applyAlignment="1" applyProtection="1">
      <alignment vertical="center" readingOrder="1"/>
      <protection hidden="1"/>
    </xf>
    <xf numFmtId="0" fontId="0" fillId="82" borderId="10" xfId="0" applyFill="1" applyBorder="1"/>
    <xf numFmtId="0" fontId="0" fillId="82" borderId="0" xfId="0" applyFill="1" applyBorder="1"/>
    <xf numFmtId="0" fontId="0" fillId="0" borderId="13" xfId="0" applyBorder="1"/>
    <xf numFmtId="0" fontId="0" fillId="0" borderId="10" xfId="0" applyBorder="1"/>
    <xf numFmtId="0" fontId="0" fillId="0" borderId="8" xfId="0" applyBorder="1"/>
    <xf numFmtId="0" fontId="0" fillId="0" borderId="11" xfId="0" applyBorder="1"/>
    <xf numFmtId="0" fontId="0" fillId="0" borderId="4" xfId="0" applyBorder="1" applyAlignment="1">
      <alignment horizontal="right"/>
    </xf>
    <xf numFmtId="0" fontId="0" fillId="0" borderId="74" xfId="0" applyBorder="1"/>
    <xf numFmtId="0" fontId="0" fillId="0" borderId="26" xfId="0" applyBorder="1"/>
    <xf numFmtId="0" fontId="99" fillId="2" borderId="0" xfId="0" applyFont="1" applyFill="1" applyBorder="1"/>
    <xf numFmtId="0" fontId="0" fillId="2" borderId="0" xfId="0" applyFill="1" applyBorder="1"/>
    <xf numFmtId="0" fontId="0" fillId="0" borderId="4" xfId="0" applyBorder="1"/>
    <xf numFmtId="0" fontId="107" fillId="0" borderId="0" xfId="0" applyFont="1" applyAlignment="1" applyProtection="1">
      <alignment horizontal="left"/>
      <protection hidden="1"/>
    </xf>
    <xf numFmtId="0" fontId="14" fillId="4" borderId="3" xfId="0" applyFont="1" applyFill="1" applyBorder="1" applyAlignment="1" applyProtection="1">
      <alignment vertical="center"/>
      <protection hidden="1"/>
    </xf>
    <xf numFmtId="164" fontId="105" fillId="3" borderId="31" xfId="0" applyNumberFormat="1" applyFont="1" applyFill="1" applyBorder="1" applyAlignment="1" applyProtection="1">
      <alignment horizontal="left" vertical="center" wrapText="1"/>
      <protection locked="0" hidden="1"/>
    </xf>
    <xf numFmtId="164" fontId="105" fillId="3" borderId="3" xfId="0" applyNumberFormat="1" applyFont="1" applyFill="1" applyBorder="1" applyAlignment="1" applyProtection="1">
      <alignment horizontal="left" vertical="center" wrapText="1"/>
      <protection locked="0" hidden="1"/>
    </xf>
    <xf numFmtId="0" fontId="106" fillId="0" borderId="0" xfId="0" applyFont="1" applyFill="1" applyAlignment="1" applyProtection="1">
      <alignment vertical="center"/>
      <protection hidden="1"/>
    </xf>
    <xf numFmtId="0" fontId="109" fillId="2" borderId="0" xfId="0" applyFont="1" applyFill="1" applyBorder="1" applyAlignment="1" applyProtection="1">
      <alignment horizontal="left" vertical="center" wrapText="1"/>
      <protection hidden="1"/>
    </xf>
    <xf numFmtId="0" fontId="10" fillId="2" borderId="9" xfId="0" applyFont="1" applyFill="1" applyBorder="1" applyAlignment="1" applyProtection="1">
      <alignment horizontal="left" vertical="center" wrapText="1"/>
      <protection hidden="1"/>
    </xf>
    <xf numFmtId="180" fontId="0" fillId="2" borderId="68" xfId="0" applyNumberFormat="1" applyFill="1" applyBorder="1" applyAlignment="1" applyProtection="1">
      <alignment horizontal="right" vertical="center"/>
      <protection hidden="1"/>
    </xf>
    <xf numFmtId="0" fontId="13" fillId="4" borderId="44" xfId="0" applyFont="1" applyFill="1" applyBorder="1" applyAlignment="1" applyProtection="1">
      <alignment vertical="center" wrapText="1"/>
      <protection hidden="1"/>
    </xf>
    <xf numFmtId="0" fontId="99" fillId="4" borderId="75" xfId="0" applyFont="1" applyFill="1" applyBorder="1" applyAlignment="1" applyProtection="1">
      <alignment horizontal="left" vertical="center" wrapText="1"/>
      <protection hidden="1"/>
    </xf>
    <xf numFmtId="180" fontId="98" fillId="3" borderId="75" xfId="0" applyNumberFormat="1" applyFont="1" applyFill="1" applyBorder="1" applyAlignment="1" applyProtection="1">
      <alignment horizontal="left" vertical="center" wrapText="1"/>
      <protection locked="0" hidden="1"/>
    </xf>
    <xf numFmtId="180" fontId="98" fillId="3" borderId="58" xfId="0" applyNumberFormat="1" applyFont="1" applyFill="1" applyBorder="1" applyAlignment="1" applyProtection="1">
      <alignment horizontal="left" vertical="center" wrapText="1"/>
      <protection locked="0" hidden="1"/>
    </xf>
    <xf numFmtId="0" fontId="97" fillId="3" borderId="10" xfId="0" applyFont="1" applyFill="1" applyBorder="1" applyAlignment="1" applyProtection="1">
      <alignment vertical="center" wrapText="1"/>
      <protection locked="0" hidden="1"/>
    </xf>
    <xf numFmtId="0" fontId="97" fillId="3" borderId="0" xfId="0" applyFont="1" applyFill="1" applyBorder="1" applyAlignment="1" applyProtection="1">
      <alignment vertical="center" wrapText="1"/>
      <protection locked="0" hidden="1"/>
    </xf>
    <xf numFmtId="0" fontId="97" fillId="3" borderId="10" xfId="0" applyFont="1" applyFill="1" applyBorder="1" applyAlignment="1" applyProtection="1">
      <alignment vertical="center"/>
      <protection locked="0" hidden="1"/>
    </xf>
    <xf numFmtId="0" fontId="97" fillId="3" borderId="0" xfId="0" applyFont="1" applyFill="1" applyBorder="1" applyAlignment="1" applyProtection="1">
      <alignment vertical="center"/>
      <protection locked="0" hidden="1"/>
    </xf>
    <xf numFmtId="0" fontId="0" fillId="0" borderId="68" xfId="0" applyBorder="1" applyAlignment="1">
      <alignment horizontal="right"/>
    </xf>
    <xf numFmtId="0" fontId="0" fillId="0" borderId="68" xfId="0" applyBorder="1"/>
    <xf numFmtId="0" fontId="0" fillId="0" borderId="0" xfId="0" applyBorder="1" applyProtection="1">
      <protection hidden="1"/>
    </xf>
    <xf numFmtId="0" fontId="10" fillId="4" borderId="10" xfId="0" applyFont="1" applyFill="1" applyBorder="1" applyAlignment="1" applyProtection="1">
      <alignment horizontal="left" vertical="center" wrapText="1"/>
      <protection hidden="1"/>
    </xf>
    <xf numFmtId="0" fontId="10" fillId="4" borderId="11" xfId="0" applyFont="1" applyFill="1" applyBorder="1" applyAlignment="1" applyProtection="1">
      <alignment horizontal="left" vertical="center" wrapText="1"/>
      <protection hidden="1"/>
    </xf>
    <xf numFmtId="0" fontId="4" fillId="4" borderId="13" xfId="0" applyFont="1" applyFill="1" applyBorder="1" applyAlignment="1" applyProtection="1">
      <alignment vertical="center" wrapText="1"/>
      <protection hidden="1"/>
    </xf>
    <xf numFmtId="0" fontId="0" fillId="0" borderId="0" xfId="0" applyAlignment="1" applyProtection="1">
      <protection hidden="1"/>
    </xf>
    <xf numFmtId="0" fontId="111" fillId="0" borderId="0" xfId="424" applyProtection="1">
      <protection hidden="1"/>
    </xf>
    <xf numFmtId="0" fontId="104" fillId="2" borderId="0" xfId="0" applyFont="1" applyFill="1" applyBorder="1" applyAlignment="1" applyProtection="1">
      <alignment vertical="center" readingOrder="1"/>
      <protection hidden="1"/>
    </xf>
    <xf numFmtId="0" fontId="5" fillId="2" borderId="0" xfId="0" applyFont="1" applyFill="1" applyBorder="1" applyProtection="1">
      <protection hidden="1"/>
    </xf>
    <xf numFmtId="0" fontId="17" fillId="4" borderId="1" xfId="0" applyFont="1" applyFill="1" applyBorder="1" applyAlignment="1" applyProtection="1">
      <alignment horizontal="left" vertical="center" wrapText="1"/>
      <protection hidden="1"/>
    </xf>
    <xf numFmtId="0" fontId="17" fillId="4" borderId="43" xfId="0" applyFont="1" applyFill="1" applyBorder="1" applyAlignment="1" applyProtection="1">
      <alignment horizontal="left" vertical="center" wrapText="1"/>
      <protection hidden="1"/>
    </xf>
    <xf numFmtId="0" fontId="17" fillId="4" borderId="48" xfId="0" applyFont="1" applyFill="1" applyBorder="1" applyAlignment="1" applyProtection="1">
      <alignment horizontal="left" vertical="center" wrapText="1"/>
      <protection hidden="1"/>
    </xf>
    <xf numFmtId="0" fontId="0" fillId="3" borderId="31" xfId="0" applyFont="1" applyFill="1" applyBorder="1" applyAlignment="1" applyProtection="1">
      <alignment horizontal="left" vertical="center" wrapText="1"/>
      <protection locked="0" hidden="1"/>
    </xf>
    <xf numFmtId="0" fontId="16" fillId="2" borderId="0" xfId="0" applyFont="1" applyFill="1" applyAlignment="1" applyProtection="1">
      <alignment horizontal="left" vertical="top"/>
      <protection hidden="1"/>
    </xf>
    <xf numFmtId="0" fontId="5" fillId="2" borderId="0" xfId="0" applyFont="1" applyFill="1" applyAlignment="1" applyProtection="1">
      <alignment horizontal="left" vertical="top" wrapText="1"/>
      <protection hidden="1"/>
    </xf>
    <xf numFmtId="0" fontId="16" fillId="2" borderId="0" xfId="0" applyFont="1" applyFill="1" applyAlignment="1" applyProtection="1">
      <alignment horizontal="left" vertical="center" wrapText="1"/>
      <protection hidden="1"/>
    </xf>
    <xf numFmtId="0" fontId="16" fillId="2" borderId="0" xfId="0" applyFont="1" applyFill="1" applyAlignment="1" applyProtection="1">
      <alignment horizontal="left" vertical="top" wrapText="1"/>
      <protection hidden="1"/>
    </xf>
    <xf numFmtId="181" fontId="105" fillId="3" borderId="31" xfId="0" applyNumberFormat="1" applyFont="1" applyFill="1" applyBorder="1" applyAlignment="1" applyProtection="1">
      <alignment horizontal="left" vertical="center" wrapText="1"/>
      <protection locked="0" hidden="1"/>
    </xf>
    <xf numFmtId="181" fontId="0" fillId="0" borderId="31" xfId="0" applyNumberFormat="1" applyBorder="1" applyAlignment="1" applyProtection="1">
      <alignment horizontal="right" vertical="center"/>
      <protection hidden="1"/>
    </xf>
    <xf numFmtId="0" fontId="1" fillId="0" borderId="43" xfId="0" applyFont="1" applyBorder="1" applyAlignment="1">
      <alignment horizontal="center"/>
    </xf>
    <xf numFmtId="0" fontId="1" fillId="0" borderId="76" xfId="0" applyFont="1" applyBorder="1" applyAlignment="1">
      <alignment horizontal="center"/>
    </xf>
    <xf numFmtId="0" fontId="0" fillId="0" borderId="13" xfId="0" applyBorder="1" applyAlignment="1">
      <alignment horizontal="center"/>
    </xf>
    <xf numFmtId="0" fontId="0" fillId="0" borderId="13" xfId="0" applyBorder="1" applyAlignment="1">
      <alignment horizontal="left"/>
    </xf>
    <xf numFmtId="0" fontId="4" fillId="4" borderId="77" xfId="0" applyFont="1" applyFill="1" applyBorder="1" applyAlignment="1" applyProtection="1">
      <alignment vertical="center" wrapText="1"/>
      <protection hidden="1"/>
    </xf>
    <xf numFmtId="0" fontId="10" fillId="4" borderId="3" xfId="0" applyFont="1" applyFill="1" applyBorder="1" applyAlignment="1" applyProtection="1">
      <alignment vertical="center"/>
      <protection hidden="1"/>
    </xf>
    <xf numFmtId="0" fontId="5" fillId="0" borderId="0" xfId="0" applyFont="1" applyFill="1" applyBorder="1" applyProtection="1">
      <protection hidden="1"/>
    </xf>
    <xf numFmtId="0" fontId="5" fillId="0" borderId="0" xfId="0" applyFont="1" applyFill="1" applyAlignment="1" applyProtection="1">
      <alignment horizontal="center" wrapText="1"/>
      <protection hidden="1"/>
    </xf>
    <xf numFmtId="0" fontId="4" fillId="2" borderId="0" xfId="0" applyFont="1" applyFill="1" applyBorder="1" applyAlignment="1" applyProtection="1">
      <alignment vertical="center" wrapText="1"/>
      <protection hidden="1"/>
    </xf>
    <xf numFmtId="0" fontId="10" fillId="2" borderId="0" xfId="0" applyFont="1" applyFill="1" applyBorder="1" applyAlignment="1" applyProtection="1">
      <alignment horizontal="center" vertical="center" wrapText="1"/>
      <protection hidden="1"/>
    </xf>
    <xf numFmtId="181" fontId="105" fillId="2" borderId="0" xfId="0" applyNumberFormat="1" applyFont="1" applyFill="1" applyBorder="1" applyAlignment="1" applyProtection="1">
      <alignment horizontal="left" vertical="center" wrapText="1"/>
      <protection locked="0" hidden="1"/>
    </xf>
    <xf numFmtId="0" fontId="0" fillId="2" borderId="0" xfId="0" applyFill="1" applyBorder="1" applyProtection="1">
      <protection hidden="1"/>
    </xf>
    <xf numFmtId="0" fontId="103" fillId="0" borderId="80" xfId="0" applyFont="1" applyBorder="1" applyAlignment="1" applyProtection="1">
      <alignment vertical="center" readingOrder="1"/>
      <protection hidden="1"/>
    </xf>
    <xf numFmtId="0" fontId="14" fillId="4" borderId="4" xfId="0" applyFont="1" applyFill="1" applyBorder="1" applyAlignment="1" applyProtection="1">
      <alignment vertical="center"/>
      <protection hidden="1"/>
    </xf>
    <xf numFmtId="0" fontId="10" fillId="4" borderId="4" xfId="0" applyFont="1" applyFill="1" applyBorder="1" applyAlignment="1" applyProtection="1">
      <alignment vertical="center"/>
      <protection hidden="1"/>
    </xf>
    <xf numFmtId="0" fontId="103" fillId="0" borderId="0" xfId="0" applyFont="1" applyBorder="1" applyAlignment="1" applyProtection="1">
      <alignment vertical="center" readingOrder="1"/>
      <protection hidden="1"/>
    </xf>
    <xf numFmtId="0" fontId="103" fillId="2" borderId="83" xfId="0" applyFont="1" applyFill="1" applyBorder="1" applyAlignment="1" applyProtection="1">
      <alignment vertical="center" readingOrder="1"/>
      <protection hidden="1"/>
    </xf>
    <xf numFmtId="0" fontId="8" fillId="2" borderId="0" xfId="0" applyFont="1" applyFill="1" applyAlignment="1" applyProtection="1">
      <alignment vertical="center" readingOrder="1"/>
      <protection hidden="1"/>
    </xf>
    <xf numFmtId="0" fontId="117" fillId="0" borderId="11" xfId="0" applyFont="1" applyBorder="1" applyAlignment="1" applyProtection="1">
      <alignment vertical="center" readingOrder="1"/>
      <protection hidden="1"/>
    </xf>
    <xf numFmtId="0" fontId="118" fillId="4" borderId="77" xfId="0" applyFont="1" applyFill="1" applyBorder="1" applyAlignment="1" applyProtection="1">
      <alignment vertical="center"/>
      <protection hidden="1"/>
    </xf>
    <xf numFmtId="0" fontId="103" fillId="2" borderId="0" xfId="0" applyFont="1" applyFill="1" applyBorder="1" applyAlignment="1" applyProtection="1">
      <alignment vertical="center" readingOrder="1"/>
      <protection hidden="1"/>
    </xf>
    <xf numFmtId="0" fontId="103" fillId="2" borderId="80" xfId="0" applyFont="1" applyFill="1" applyBorder="1" applyAlignment="1" applyProtection="1">
      <alignment vertical="center" readingOrder="1"/>
      <protection hidden="1"/>
    </xf>
    <xf numFmtId="0" fontId="8" fillId="2" borderId="0" xfId="0" applyFont="1" applyFill="1" applyBorder="1" applyAlignment="1" applyProtection="1">
      <alignment vertical="center" readingOrder="1"/>
      <protection hidden="1"/>
    </xf>
    <xf numFmtId="0" fontId="106" fillId="3" borderId="77" xfId="0" applyFont="1" applyFill="1" applyBorder="1" applyAlignment="1" applyProtection="1">
      <alignment vertical="center" wrapText="1"/>
      <protection locked="0" hidden="1"/>
    </xf>
    <xf numFmtId="0" fontId="119" fillId="0" borderId="0" xfId="0" applyFont="1"/>
    <xf numFmtId="0" fontId="103" fillId="2" borderId="13" xfId="0" applyFont="1" applyFill="1" applyBorder="1" applyAlignment="1" applyProtection="1">
      <alignment vertical="center" readingOrder="1"/>
      <protection hidden="1"/>
    </xf>
    <xf numFmtId="0" fontId="117" fillId="2" borderId="10" xfId="0" applyFont="1" applyFill="1" applyBorder="1" applyAlignment="1" applyProtection="1">
      <alignment vertical="center" readingOrder="1"/>
      <protection hidden="1"/>
    </xf>
    <xf numFmtId="0" fontId="5" fillId="2" borderId="0" xfId="0" applyFont="1"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5" fillId="0" borderId="0" xfId="0" applyFont="1" applyFill="1" applyProtection="1">
      <protection hidden="1"/>
    </xf>
    <xf numFmtId="0" fontId="14" fillId="2" borderId="4" xfId="0" applyFont="1" applyFill="1" applyBorder="1" applyAlignment="1" applyProtection="1">
      <alignment vertical="center"/>
      <protection hidden="1"/>
    </xf>
    <xf numFmtId="0" fontId="4" fillId="2" borderId="4" xfId="0" applyFont="1" applyFill="1" applyBorder="1" applyAlignment="1" applyProtection="1">
      <alignment vertical="center" wrapText="1"/>
      <protection hidden="1"/>
    </xf>
    <xf numFmtId="0" fontId="98" fillId="0" borderId="0" xfId="0" applyFont="1" applyBorder="1" applyAlignment="1" applyProtection="1">
      <alignment horizontal="left" wrapText="1"/>
      <protection hidden="1"/>
    </xf>
    <xf numFmtId="0" fontId="9" fillId="5" borderId="77" xfId="0" applyFont="1" applyFill="1" applyBorder="1" applyAlignment="1" applyProtection="1">
      <alignment horizontal="left" vertical="center" wrapText="1"/>
      <protection locked="0" hidden="1"/>
    </xf>
    <xf numFmtId="0" fontId="106" fillId="3" borderId="81" xfId="0" applyFont="1" applyFill="1" applyBorder="1" applyAlignment="1" applyProtection="1">
      <alignment vertical="center" wrapText="1"/>
      <protection locked="0" hidden="1"/>
    </xf>
    <xf numFmtId="0" fontId="9" fillId="3" borderId="3" xfId="0" applyFont="1" applyFill="1" applyBorder="1" applyAlignment="1" applyProtection="1">
      <alignment vertical="center" wrapText="1"/>
      <protection locked="0" hidden="1"/>
    </xf>
    <xf numFmtId="0" fontId="98" fillId="0" borderId="0" xfId="0" applyFont="1" applyBorder="1" applyAlignment="1" applyProtection="1">
      <alignment horizontal="left" wrapText="1"/>
      <protection hidden="1"/>
    </xf>
    <xf numFmtId="0" fontId="98" fillId="2" borderId="0" xfId="0" applyFont="1" applyFill="1" applyBorder="1" applyAlignment="1" applyProtection="1">
      <alignment horizontal="left" wrapText="1"/>
      <protection hidden="1"/>
    </xf>
    <xf numFmtId="0" fontId="4" fillId="2" borderId="4" xfId="0" applyFont="1" applyFill="1" applyBorder="1" applyAlignment="1" applyProtection="1">
      <alignment horizontal="left" vertical="top" wrapText="1"/>
      <protection hidden="1"/>
    </xf>
    <xf numFmtId="0" fontId="9" fillId="2" borderId="4" xfId="0" applyFont="1" applyFill="1" applyBorder="1" applyAlignment="1" applyProtection="1">
      <alignment horizontal="left" vertical="center" wrapText="1"/>
      <protection locked="0" hidden="1"/>
    </xf>
    <xf numFmtId="0" fontId="0" fillId="2" borderId="4" xfId="0" applyFont="1" applyFill="1" applyBorder="1" applyAlignment="1" applyProtection="1">
      <alignment horizontal="left" vertical="top" wrapText="1"/>
      <protection locked="0" hidden="1"/>
    </xf>
    <xf numFmtId="0" fontId="98" fillId="0" borderId="0" xfId="0" applyFont="1" applyBorder="1" applyAlignment="1" applyProtection="1">
      <alignment horizontal="left" wrapText="1"/>
      <protection hidden="1"/>
    </xf>
    <xf numFmtId="0" fontId="4" fillId="4" borderId="71" xfId="0" applyFont="1" applyFill="1" applyBorder="1" applyAlignment="1" applyProtection="1">
      <alignment vertical="center" wrapText="1"/>
      <protection hidden="1"/>
    </xf>
    <xf numFmtId="0" fontId="4" fillId="2" borderId="68" xfId="0" applyFont="1" applyFill="1" applyBorder="1" applyAlignment="1" applyProtection="1">
      <alignment horizontal="left" vertical="top" wrapText="1"/>
      <protection hidden="1"/>
    </xf>
    <xf numFmtId="0" fontId="98" fillId="0" borderId="0" xfId="0" applyFont="1" applyFill="1" applyBorder="1" applyAlignment="1" applyProtection="1">
      <alignment horizontal="left" wrapText="1"/>
      <protection hidden="1"/>
    </xf>
    <xf numFmtId="164" fontId="105" fillId="3" borderId="77" xfId="0" applyNumberFormat="1" applyFont="1" applyFill="1" applyBorder="1" applyAlignment="1" applyProtection="1">
      <alignment horizontal="left" vertical="center" wrapText="1"/>
      <protection locked="0" hidden="1"/>
    </xf>
    <xf numFmtId="0" fontId="121" fillId="0" borderId="0" xfId="0" applyFont="1" applyFill="1" applyBorder="1" applyAlignment="1">
      <alignment vertical="center"/>
    </xf>
    <xf numFmtId="0" fontId="122" fillId="0" borderId="0" xfId="0" applyFont="1" applyFill="1" applyBorder="1" applyAlignment="1">
      <alignment vertical="center"/>
    </xf>
    <xf numFmtId="2" fontId="122" fillId="0" borderId="0" xfId="0" applyNumberFormat="1" applyFont="1" applyFill="1" applyBorder="1" applyAlignment="1">
      <alignment vertical="center"/>
    </xf>
    <xf numFmtId="0" fontId="126" fillId="0" borderId="0" xfId="0" applyFont="1" applyFill="1" applyBorder="1"/>
    <xf numFmtId="0" fontId="0" fillId="0" borderId="0" xfId="0" applyAlignment="1">
      <alignment vertical="center"/>
    </xf>
    <xf numFmtId="0" fontId="0" fillId="0" borderId="0" xfId="0" applyAlignment="1">
      <alignment horizontal="center" vertical="center"/>
    </xf>
    <xf numFmtId="0" fontId="127" fillId="0" borderId="0" xfId="0" applyFont="1" applyAlignment="1">
      <alignment vertical="center"/>
    </xf>
    <xf numFmtId="0" fontId="121" fillId="85" borderId="84" xfId="425" applyFont="1" applyFill="1" applyBorder="1" applyAlignment="1">
      <alignment horizontal="center" vertical="center" wrapText="1"/>
    </xf>
    <xf numFmtId="0" fontId="0" fillId="0" borderId="79" xfId="0" applyBorder="1" applyAlignment="1">
      <alignment horizontal="center" vertical="center"/>
    </xf>
    <xf numFmtId="0" fontId="0" fillId="0" borderId="86" xfId="0" applyBorder="1" applyAlignment="1">
      <alignment horizontal="center" vertical="center"/>
    </xf>
    <xf numFmtId="0" fontId="0" fillId="0" borderId="86" xfId="0" applyFill="1" applyBorder="1" applyAlignment="1">
      <alignment horizontal="center" vertical="center"/>
    </xf>
    <xf numFmtId="0" fontId="0" fillId="0" borderId="87" xfId="0" applyFill="1" applyBorder="1" applyAlignment="1">
      <alignment horizontal="center" vertical="center"/>
    </xf>
    <xf numFmtId="0" fontId="126" fillId="0" borderId="88" xfId="0" applyFont="1" applyFill="1" applyBorder="1" applyAlignment="1">
      <alignment vertical="center" wrapText="1"/>
    </xf>
    <xf numFmtId="0" fontId="126" fillId="0" borderId="89" xfId="0" applyFont="1" applyFill="1" applyBorder="1" applyAlignment="1">
      <alignment vertical="center" wrapText="1"/>
    </xf>
    <xf numFmtId="0" fontId="121" fillId="87" borderId="85" xfId="0" applyFont="1" applyFill="1" applyBorder="1" applyAlignment="1">
      <alignment horizontal="center" vertical="center" wrapText="1"/>
    </xf>
    <xf numFmtId="0" fontId="126" fillId="87" borderId="85" xfId="0" applyFont="1" applyFill="1" applyBorder="1" applyAlignment="1">
      <alignment horizontal="left" vertical="center" wrapText="1"/>
    </xf>
    <xf numFmtId="9" fontId="121" fillId="87" borderId="85" xfId="0" applyNumberFormat="1" applyFont="1" applyFill="1" applyBorder="1" applyAlignment="1">
      <alignment horizontal="center" vertical="center" wrapText="1"/>
    </xf>
    <xf numFmtId="0" fontId="126" fillId="0" borderId="85" xfId="0" applyFont="1" applyFill="1" applyBorder="1" applyAlignment="1">
      <alignment vertical="center" wrapText="1"/>
    </xf>
    <xf numFmtId="0" fontId="2" fillId="0" borderId="85" xfId="0" applyFont="1" applyFill="1" applyBorder="1" applyAlignment="1">
      <alignment vertical="center" wrapText="1"/>
    </xf>
    <xf numFmtId="0" fontId="121" fillId="88" borderId="85" xfId="0" applyFont="1" applyFill="1" applyBorder="1" applyAlignment="1">
      <alignment horizontal="center" vertical="center" wrapText="1"/>
    </xf>
    <xf numFmtId="0" fontId="126" fillId="88" borderId="85" xfId="0" applyFont="1" applyFill="1" applyBorder="1" applyAlignment="1">
      <alignment horizontal="left" vertical="center" wrapText="1"/>
    </xf>
    <xf numFmtId="9" fontId="121" fillId="88" borderId="85" xfId="0" applyNumberFormat="1" applyFont="1" applyFill="1" applyBorder="1" applyAlignment="1">
      <alignment horizontal="center" vertical="center" wrapText="1"/>
    </xf>
    <xf numFmtId="0" fontId="124" fillId="89" borderId="85" xfId="0" applyFont="1" applyFill="1" applyBorder="1" applyAlignment="1">
      <alignment horizontal="center" vertical="center" wrapText="1"/>
    </xf>
    <xf numFmtId="0" fontId="2" fillId="89" borderId="85" xfId="0" applyFont="1" applyFill="1" applyBorder="1" applyAlignment="1">
      <alignment horizontal="left" vertical="center" wrapText="1"/>
    </xf>
    <xf numFmtId="9" fontId="124" fillId="89" borderId="85" xfId="0" applyNumberFormat="1" applyFont="1" applyFill="1" applyBorder="1" applyAlignment="1">
      <alignment horizontal="center" vertical="center" wrapText="1"/>
    </xf>
    <xf numFmtId="0" fontId="123" fillId="90" borderId="85" xfId="0" applyFont="1" applyFill="1" applyBorder="1" applyAlignment="1">
      <alignment horizontal="center" vertical="center" wrapText="1"/>
    </xf>
    <xf numFmtId="0" fontId="125" fillId="90" borderId="85" xfId="0" applyFont="1" applyFill="1" applyBorder="1" applyAlignment="1">
      <alignment horizontal="left" vertical="center" wrapText="1"/>
    </xf>
    <xf numFmtId="9" fontId="123" fillId="90" borderId="85" xfId="0" applyNumberFormat="1" applyFont="1" applyFill="1" applyBorder="1" applyAlignment="1">
      <alignment horizontal="center" vertical="center" wrapText="1"/>
    </xf>
    <xf numFmtId="0" fontId="121" fillId="87" borderId="48" xfId="0" applyFont="1" applyFill="1" applyBorder="1" applyAlignment="1">
      <alignment horizontal="center" vertical="center" wrapText="1"/>
    </xf>
    <xf numFmtId="0" fontId="126" fillId="87" borderId="48" xfId="0" applyFont="1" applyFill="1" applyBorder="1" applyAlignment="1">
      <alignment horizontal="left" vertical="center" wrapText="1"/>
    </xf>
    <xf numFmtId="9" fontId="121" fillId="87" borderId="48" xfId="0" applyNumberFormat="1" applyFont="1" applyFill="1" applyBorder="1" applyAlignment="1">
      <alignment horizontal="center" vertical="center" wrapText="1"/>
    </xf>
    <xf numFmtId="0" fontId="126" fillId="0" borderId="48" xfId="0" applyFont="1" applyFill="1" applyBorder="1" applyAlignment="1">
      <alignment vertical="center" wrapText="1"/>
    </xf>
    <xf numFmtId="0" fontId="2" fillId="0" borderId="47" xfId="0" applyFont="1" applyFill="1" applyBorder="1" applyAlignment="1">
      <alignment vertical="center" wrapText="1"/>
    </xf>
    <xf numFmtId="0" fontId="2" fillId="0" borderId="90" xfId="0" applyFont="1" applyFill="1" applyBorder="1" applyAlignment="1">
      <alignment vertical="center" wrapText="1"/>
    </xf>
    <xf numFmtId="0" fontId="123" fillId="92" borderId="91" xfId="0" applyFont="1" applyFill="1" applyBorder="1" applyAlignment="1">
      <alignment horizontal="center" vertical="center" wrapText="1"/>
    </xf>
    <xf numFmtId="0" fontId="125" fillId="92" borderId="91" xfId="0" applyFont="1" applyFill="1" applyBorder="1" applyAlignment="1">
      <alignment vertical="center" wrapText="1"/>
    </xf>
    <xf numFmtId="9" fontId="123" fillId="92" borderId="91" xfId="0" applyNumberFormat="1" applyFont="1" applyFill="1" applyBorder="1" applyAlignment="1">
      <alignment horizontal="center" vertical="center" wrapText="1"/>
    </xf>
    <xf numFmtId="0" fontId="126" fillId="0" borderId="91" xfId="0" applyFont="1" applyFill="1" applyBorder="1" applyAlignment="1">
      <alignment vertical="center" wrapText="1"/>
    </xf>
    <xf numFmtId="0" fontId="2" fillId="0" borderId="92" xfId="0" applyFont="1" applyFill="1" applyBorder="1" applyAlignment="1">
      <alignment vertical="center" wrapText="1"/>
    </xf>
    <xf numFmtId="0" fontId="126" fillId="0" borderId="47" xfId="0" applyFont="1" applyFill="1" applyBorder="1" applyAlignment="1">
      <alignment vertical="center" wrapText="1"/>
    </xf>
    <xf numFmtId="0" fontId="126" fillId="0" borderId="90" xfId="0" applyFont="1" applyFill="1" applyBorder="1" applyAlignment="1">
      <alignment vertical="center" wrapText="1"/>
    </xf>
    <xf numFmtId="0" fontId="126" fillId="0" borderId="92" xfId="0" applyFont="1" applyFill="1" applyBorder="1" applyAlignment="1">
      <alignment vertical="center" wrapText="1"/>
    </xf>
    <xf numFmtId="0" fontId="128" fillId="0" borderId="0" xfId="0" applyFont="1" applyAlignment="1">
      <alignment horizontal="left" vertical="center"/>
    </xf>
    <xf numFmtId="0" fontId="117" fillId="0" borderId="0" xfId="0" applyFont="1" applyBorder="1" applyAlignment="1" applyProtection="1">
      <alignment vertical="center" readingOrder="1"/>
      <protection hidden="1"/>
    </xf>
    <xf numFmtId="0" fontId="4" fillId="4" borderId="85" xfId="0" applyFont="1" applyFill="1" applyBorder="1" applyAlignment="1" applyProtection="1">
      <alignment vertical="center" wrapText="1"/>
      <protection hidden="1"/>
    </xf>
    <xf numFmtId="0" fontId="17" fillId="3" borderId="85" xfId="0" applyFont="1" applyFill="1" applyBorder="1" applyAlignment="1" applyProtection="1">
      <alignment vertical="center" wrapText="1"/>
      <protection locked="0" hidden="1"/>
    </xf>
    <xf numFmtId="0" fontId="1" fillId="3" borderId="85" xfId="0" applyFont="1" applyFill="1" applyBorder="1" applyAlignment="1" applyProtection="1">
      <alignment vertical="center" wrapText="1"/>
      <protection locked="0" hidden="1"/>
    </xf>
    <xf numFmtId="0" fontId="4" fillId="4" borderId="77" xfId="0" applyFont="1" applyFill="1" applyBorder="1" applyAlignment="1" applyProtection="1">
      <alignment horizontal="left" vertical="center" wrapText="1"/>
      <protection hidden="1"/>
    </xf>
    <xf numFmtId="0" fontId="13" fillId="4" borderId="77" xfId="0" applyFont="1" applyFill="1" applyBorder="1" applyAlignment="1" applyProtection="1">
      <alignment horizontal="center" vertical="center" wrapText="1"/>
      <protection hidden="1"/>
    </xf>
    <xf numFmtId="0" fontId="101" fillId="2" borderId="0" xfId="0" applyFont="1" applyFill="1" applyAlignment="1" applyProtection="1">
      <alignment horizontal="left" vertical="top" wrapText="1"/>
      <protection hidden="1"/>
    </xf>
    <xf numFmtId="0" fontId="17" fillId="3" borderId="3" xfId="0" applyFont="1" applyFill="1" applyBorder="1" applyAlignment="1" applyProtection="1">
      <alignment vertical="center" wrapText="1"/>
      <protection locked="0" hidden="1"/>
    </xf>
    <xf numFmtId="0" fontId="17" fillId="2" borderId="0" xfId="0" applyFont="1" applyFill="1" applyBorder="1" applyAlignment="1" applyProtection="1">
      <alignment vertical="center" wrapText="1"/>
      <protection locked="0" hidden="1"/>
    </xf>
    <xf numFmtId="0" fontId="1" fillId="2" borderId="0" xfId="0" applyFont="1" applyFill="1" applyBorder="1" applyAlignment="1" applyProtection="1">
      <alignment horizontal="center" vertical="center" wrapText="1"/>
      <protection locked="0" hidden="1"/>
    </xf>
    <xf numFmtId="0" fontId="1" fillId="2" borderId="0" xfId="0" applyFont="1" applyFill="1" applyBorder="1" applyAlignment="1" applyProtection="1">
      <alignment vertical="center" wrapText="1"/>
      <protection locked="0" hidden="1"/>
    </xf>
    <xf numFmtId="0" fontId="4" fillId="4" borderId="5" xfId="0" applyFont="1" applyFill="1" applyBorder="1" applyAlignment="1" applyProtection="1">
      <alignment vertical="top" wrapText="1"/>
      <protection hidden="1"/>
    </xf>
    <xf numFmtId="0" fontId="13" fillId="4" borderId="93" xfId="0" applyFont="1" applyFill="1" applyBorder="1" applyAlignment="1" applyProtection="1">
      <alignment horizontal="center" vertical="center" wrapText="1"/>
      <protection hidden="1"/>
    </xf>
    <xf numFmtId="0" fontId="4" fillId="4" borderId="71" xfId="0" applyFont="1" applyFill="1" applyBorder="1" applyAlignment="1" applyProtection="1">
      <alignment horizontal="left" vertical="center" wrapText="1"/>
      <protection hidden="1"/>
    </xf>
    <xf numFmtId="0" fontId="101" fillId="2" borderId="0" xfId="0" applyFont="1" applyFill="1" applyAlignment="1" applyProtection="1">
      <alignment vertical="top" wrapText="1"/>
      <protection hidden="1"/>
    </xf>
    <xf numFmtId="0" fontId="101" fillId="0" borderId="0" xfId="0" applyFont="1" applyAlignment="1" applyProtection="1">
      <alignment vertical="top" wrapText="1"/>
      <protection hidden="1"/>
    </xf>
    <xf numFmtId="0" fontId="4" fillId="4" borderId="96" xfId="0" applyFont="1" applyFill="1" applyBorder="1" applyAlignment="1" applyProtection="1">
      <alignment horizontal="center" vertical="center" wrapText="1"/>
      <protection hidden="1"/>
    </xf>
    <xf numFmtId="0" fontId="4" fillId="4" borderId="96" xfId="0" applyFont="1" applyFill="1" applyBorder="1" applyAlignment="1" applyProtection="1">
      <alignment horizontal="left" vertical="center" wrapText="1"/>
      <protection hidden="1"/>
    </xf>
    <xf numFmtId="0" fontId="4" fillId="4" borderId="71" xfId="0" applyFont="1" applyFill="1" applyBorder="1" applyAlignment="1" applyProtection="1">
      <alignment horizontal="left" vertical="center" wrapText="1"/>
      <protection hidden="1"/>
    </xf>
    <xf numFmtId="0" fontId="4" fillId="4" borderId="70" xfId="0" applyFont="1" applyFill="1" applyBorder="1" applyAlignment="1" applyProtection="1">
      <alignment horizontal="center" vertical="center" wrapText="1"/>
      <protection hidden="1"/>
    </xf>
    <xf numFmtId="0" fontId="101" fillId="0" borderId="0" xfId="0" applyFont="1" applyProtection="1">
      <protection hidden="1"/>
    </xf>
    <xf numFmtId="0" fontId="0" fillId="2" borderId="0" xfId="0" applyFill="1" applyBorder="1" applyAlignment="1" applyProtection="1">
      <alignment wrapText="1"/>
      <protection hidden="1"/>
    </xf>
    <xf numFmtId="0" fontId="0" fillId="2" borderId="13" xfId="0" applyFill="1" applyBorder="1" applyAlignment="1" applyProtection="1">
      <alignment wrapText="1"/>
      <protection hidden="1"/>
    </xf>
    <xf numFmtId="0" fontId="115" fillId="2" borderId="0" xfId="0" applyFont="1" applyFill="1" applyBorder="1" applyAlignment="1" applyProtection="1">
      <alignment vertical="center" wrapText="1"/>
      <protection locked="0" hidden="1"/>
    </xf>
    <xf numFmtId="0" fontId="4" fillId="4" borderId="100" xfId="0" applyFont="1" applyFill="1" applyBorder="1" applyAlignment="1" applyProtection="1">
      <alignment horizontal="center" vertical="center" wrapText="1"/>
      <protection hidden="1"/>
    </xf>
    <xf numFmtId="0" fontId="4" fillId="4" borderId="100" xfId="0" applyFont="1" applyFill="1" applyBorder="1" applyAlignment="1" applyProtection="1">
      <alignment horizontal="left" vertical="center" wrapText="1"/>
      <protection hidden="1"/>
    </xf>
    <xf numFmtId="0" fontId="14" fillId="4" borderId="100" xfId="0" applyFont="1" applyFill="1" applyBorder="1" applyAlignment="1" applyProtection="1">
      <alignment horizontal="center" vertical="center" textRotation="90" wrapText="1"/>
      <protection hidden="1"/>
    </xf>
    <xf numFmtId="0" fontId="4" fillId="4" borderId="101" xfId="0" applyFont="1" applyFill="1" applyBorder="1" applyAlignment="1" applyProtection="1">
      <alignment horizontal="center" vertical="center" wrapText="1"/>
      <protection hidden="1"/>
    </xf>
    <xf numFmtId="0" fontId="0" fillId="84" borderId="66" xfId="0" applyFill="1" applyBorder="1" applyAlignment="1" applyProtection="1">
      <alignment vertical="center"/>
      <protection hidden="1"/>
    </xf>
    <xf numFmtId="0" fontId="4" fillId="4" borderId="101" xfId="0" applyFont="1" applyFill="1" applyBorder="1" applyAlignment="1" applyProtection="1">
      <alignment vertical="center" wrapText="1"/>
      <protection hidden="1"/>
    </xf>
    <xf numFmtId="0" fontId="16" fillId="2" borderId="0" xfId="0" applyFont="1" applyFill="1" applyAlignment="1" applyProtection="1">
      <alignment horizontal="left" vertical="top" wrapText="1"/>
      <protection hidden="1"/>
    </xf>
    <xf numFmtId="0" fontId="5" fillId="2" borderId="0" xfId="0" applyFont="1" applyFill="1" applyAlignment="1" applyProtection="1">
      <alignment horizontal="left" vertical="top" wrapText="1"/>
      <protection hidden="1"/>
    </xf>
    <xf numFmtId="0" fontId="13" fillId="4" borderId="101" xfId="0" applyFont="1" applyFill="1" applyBorder="1" applyAlignment="1" applyProtection="1">
      <alignment horizontal="center" vertical="center" wrapText="1"/>
      <protection hidden="1"/>
    </xf>
    <xf numFmtId="0" fontId="4" fillId="4" borderId="85" xfId="0" applyFont="1" applyFill="1" applyBorder="1" applyAlignment="1" applyProtection="1">
      <alignment horizontal="center" vertical="center" wrapText="1"/>
      <protection hidden="1"/>
    </xf>
    <xf numFmtId="0" fontId="5" fillId="2" borderId="0" xfId="0" applyFont="1" applyFill="1" applyAlignment="1" applyProtection="1">
      <alignment wrapText="1"/>
      <protection hidden="1"/>
    </xf>
    <xf numFmtId="0" fontId="5" fillId="2" borderId="0" xfId="0" applyFont="1" applyFill="1" applyProtection="1">
      <protection hidden="1"/>
    </xf>
    <xf numFmtId="0" fontId="5" fillId="2" borderId="0" xfId="0" applyFont="1" applyFill="1" applyAlignment="1" applyProtection="1">
      <alignment horizontal="left" vertical="top"/>
      <protection hidden="1"/>
    </xf>
    <xf numFmtId="0" fontId="5" fillId="2" borderId="0" xfId="0" applyFont="1" applyFill="1" applyAlignment="1" applyProtection="1">
      <alignment horizontal="left" vertical="top" wrapText="1"/>
      <protection hidden="1"/>
    </xf>
    <xf numFmtId="0" fontId="4" fillId="2" borderId="0" xfId="0" applyFont="1" applyFill="1" applyBorder="1" applyAlignment="1" applyProtection="1">
      <alignment vertical="center" wrapText="1"/>
      <protection hidden="1"/>
    </xf>
    <xf numFmtId="0" fontId="101" fillId="2" borderId="0" xfId="0" applyFont="1" applyFill="1" applyAlignment="1" applyProtection="1">
      <alignment vertical="top" wrapText="1"/>
      <protection hidden="1"/>
    </xf>
    <xf numFmtId="0" fontId="127" fillId="84" borderId="65" xfId="0" applyFont="1" applyFill="1" applyBorder="1" applyAlignment="1" applyProtection="1">
      <alignment vertical="center"/>
      <protection hidden="1"/>
    </xf>
    <xf numFmtId="0" fontId="16" fillId="2" borderId="0" xfId="0" applyFont="1" applyFill="1" applyAlignment="1" applyProtection="1">
      <alignment horizontal="left" vertical="top" wrapText="1"/>
      <protection hidden="1"/>
    </xf>
    <xf numFmtId="0" fontId="4" fillId="4" borderId="101" xfId="0" applyFont="1" applyFill="1" applyBorder="1" applyAlignment="1" applyProtection="1">
      <alignment horizontal="center" vertical="center" wrapText="1"/>
      <protection hidden="1"/>
    </xf>
    <xf numFmtId="0" fontId="13" fillId="4" borderId="101"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4" fillId="4" borderId="81" xfId="0" applyFont="1" applyFill="1" applyBorder="1" applyAlignment="1" applyProtection="1">
      <alignment horizontal="center" vertical="center" wrapText="1"/>
      <protection hidden="1"/>
    </xf>
    <xf numFmtId="0" fontId="109" fillId="0" borderId="0" xfId="0" applyFont="1" applyFill="1" applyBorder="1" applyAlignment="1" applyProtection="1">
      <alignment horizontal="left" vertical="center" wrapText="1"/>
      <protection hidden="1"/>
    </xf>
    <xf numFmtId="0" fontId="9" fillId="2" borderId="0" xfId="0" applyFont="1" applyFill="1" applyBorder="1" applyAlignment="1" applyProtection="1">
      <alignment vertical="center"/>
      <protection hidden="1"/>
    </xf>
    <xf numFmtId="0" fontId="4" fillId="2" borderId="11" xfId="0" applyFont="1" applyFill="1" applyBorder="1" applyAlignment="1" applyProtection="1">
      <alignment vertical="center" wrapText="1"/>
      <protection hidden="1"/>
    </xf>
    <xf numFmtId="0" fontId="4" fillId="2" borderId="0" xfId="0" applyFont="1" applyFill="1" applyBorder="1" applyAlignment="1" applyProtection="1">
      <alignment horizontal="center" vertical="center" wrapText="1"/>
      <protection hidden="1"/>
    </xf>
    <xf numFmtId="0" fontId="0" fillId="2" borderId="0" xfId="0" applyFill="1" applyBorder="1" applyAlignment="1" applyProtection="1">
      <alignment vertical="center"/>
      <protection hidden="1"/>
    </xf>
    <xf numFmtId="0" fontId="4" fillId="0" borderId="0" xfId="0" applyFont="1" applyFill="1" applyBorder="1" applyAlignment="1" applyProtection="1">
      <alignment vertical="center" wrapText="1"/>
      <protection hidden="1"/>
    </xf>
    <xf numFmtId="0" fontId="0" fillId="2" borderId="0" xfId="0" applyFill="1" applyAlignment="1" applyProtection="1">
      <protection hidden="1"/>
    </xf>
    <xf numFmtId="0" fontId="0" fillId="2" borderId="0" xfId="0" applyFill="1" applyBorder="1" applyAlignment="1" applyProtection="1">
      <protection hidden="1"/>
    </xf>
    <xf numFmtId="0" fontId="134" fillId="2" borderId="0" xfId="0" applyFont="1" applyFill="1" applyAlignment="1" applyProtection="1">
      <alignment horizontal="left" vertical="top" wrapText="1"/>
      <protection hidden="1"/>
    </xf>
    <xf numFmtId="0" fontId="99" fillId="4" borderId="77" xfId="0" applyFont="1" applyFill="1" applyBorder="1" applyAlignment="1" applyProtection="1">
      <alignment vertical="center" wrapText="1"/>
      <protection hidden="1"/>
    </xf>
    <xf numFmtId="0" fontId="16" fillId="2" borderId="0" xfId="0" applyFont="1" applyFill="1" applyAlignment="1" applyProtection="1">
      <alignment horizontal="left" vertical="top" wrapText="1"/>
      <protection hidden="1"/>
    </xf>
    <xf numFmtId="0" fontId="5" fillId="2" borderId="0" xfId="0" applyFont="1" applyFill="1" applyAlignment="1" applyProtection="1">
      <alignment horizontal="left" vertical="top" wrapText="1"/>
      <protection hidden="1"/>
    </xf>
    <xf numFmtId="0" fontId="17" fillId="4" borderId="101" xfId="0" applyFont="1" applyFill="1" applyBorder="1" applyAlignment="1" applyProtection="1">
      <alignment horizontal="center" vertical="center" wrapText="1"/>
      <protection hidden="1"/>
    </xf>
    <xf numFmtId="0" fontId="4" fillId="4" borderId="85" xfId="0" applyFont="1" applyFill="1" applyBorder="1" applyAlignment="1" applyProtection="1">
      <alignment horizontal="left" vertical="top" wrapText="1"/>
      <protection hidden="1"/>
    </xf>
    <xf numFmtId="0" fontId="4" fillId="4" borderId="85" xfId="0" applyFont="1" applyFill="1" applyBorder="1" applyAlignment="1" applyProtection="1">
      <alignment vertical="top" wrapText="1"/>
      <protection hidden="1"/>
    </xf>
    <xf numFmtId="0" fontId="4" fillId="4" borderId="93" xfId="0" applyFont="1" applyFill="1" applyBorder="1" applyAlignment="1" applyProtection="1">
      <alignment horizontal="left" vertical="top" wrapText="1"/>
      <protection hidden="1"/>
    </xf>
    <xf numFmtId="0" fontId="4" fillId="4" borderId="6" xfId="0" applyFont="1" applyFill="1" applyBorder="1" applyAlignment="1" applyProtection="1">
      <alignment vertical="center" wrapText="1"/>
      <protection hidden="1"/>
    </xf>
    <xf numFmtId="0" fontId="14" fillId="4" borderId="70" xfId="0" applyFont="1" applyFill="1" applyBorder="1" applyAlignment="1" applyProtection="1">
      <alignment horizontal="center" vertical="center" textRotation="90" wrapText="1"/>
      <protection hidden="1"/>
    </xf>
    <xf numFmtId="0" fontId="4" fillId="4" borderId="70" xfId="0" applyFont="1" applyFill="1" applyBorder="1" applyAlignment="1" applyProtection="1">
      <alignment horizontal="left" vertical="center" wrapText="1"/>
      <protection hidden="1"/>
    </xf>
    <xf numFmtId="0" fontId="4" fillId="4" borderId="71" xfId="0" applyFont="1" applyFill="1" applyBorder="1" applyAlignment="1" applyProtection="1">
      <alignment horizontal="center" vertical="center" wrapText="1"/>
      <protection hidden="1"/>
    </xf>
    <xf numFmtId="0" fontId="13" fillId="4" borderId="5" xfId="0" applyFont="1" applyFill="1" applyBorder="1" applyAlignment="1" applyProtection="1">
      <alignment horizontal="center" vertical="center" wrapText="1"/>
      <protection hidden="1"/>
    </xf>
    <xf numFmtId="0" fontId="13" fillId="4" borderId="101" xfId="0" applyFont="1" applyFill="1" applyBorder="1" applyAlignment="1" applyProtection="1">
      <alignment horizontal="center" vertical="center" wrapText="1"/>
      <protection hidden="1"/>
    </xf>
    <xf numFmtId="0" fontId="4" fillId="4" borderId="5" xfId="0" applyFont="1" applyFill="1" applyBorder="1" applyAlignment="1" applyProtection="1">
      <alignment vertical="center" wrapText="1"/>
      <protection hidden="1"/>
    </xf>
    <xf numFmtId="0" fontId="4" fillId="4" borderId="5" xfId="0" applyFont="1" applyFill="1" applyBorder="1" applyAlignment="1" applyProtection="1">
      <alignment horizontal="center" vertical="center" wrapText="1"/>
      <protection hidden="1"/>
    </xf>
    <xf numFmtId="0" fontId="4" fillId="4" borderId="101" xfId="0" applyFont="1" applyFill="1" applyBorder="1" applyAlignment="1" applyProtection="1">
      <alignment horizontal="left" vertical="center" wrapText="1"/>
      <protection hidden="1"/>
    </xf>
    <xf numFmtId="0" fontId="4" fillId="4" borderId="110" xfId="0" applyFont="1" applyFill="1" applyBorder="1" applyAlignment="1" applyProtection="1">
      <alignment horizontal="left" vertical="center" wrapText="1"/>
      <protection hidden="1"/>
    </xf>
    <xf numFmtId="0" fontId="114" fillId="94" borderId="5" xfId="0" applyFont="1" applyFill="1" applyBorder="1" applyAlignment="1" applyProtection="1">
      <alignment horizontal="center" vertical="center" wrapText="1"/>
      <protection hidden="1"/>
    </xf>
    <xf numFmtId="0" fontId="9" fillId="94" borderId="111" xfId="0" applyFont="1" applyFill="1" applyBorder="1" applyAlignment="1" applyProtection="1">
      <alignment vertical="center" wrapText="1"/>
      <protection hidden="1"/>
    </xf>
    <xf numFmtId="0" fontId="114" fillId="94" borderId="5" xfId="0" applyFont="1" applyFill="1" applyBorder="1" applyAlignment="1" applyProtection="1">
      <alignment horizontal="left" vertical="center" wrapText="1"/>
      <protection hidden="1"/>
    </xf>
    <xf numFmtId="0" fontId="114" fillId="94" borderId="71" xfId="0" applyFont="1" applyFill="1" applyBorder="1" applyAlignment="1" applyProtection="1">
      <alignment horizontal="left" vertical="center" wrapText="1"/>
      <protection hidden="1"/>
    </xf>
    <xf numFmtId="0" fontId="9" fillId="94" borderId="85" xfId="0" applyFont="1" applyFill="1" applyBorder="1" applyAlignment="1" applyProtection="1">
      <alignment horizontal="left" vertical="center" wrapText="1"/>
      <protection locked="0" hidden="1"/>
    </xf>
    <xf numFmtId="0" fontId="9" fillId="94" borderId="101" xfId="0" applyFont="1" applyFill="1" applyBorder="1" applyAlignment="1" applyProtection="1">
      <alignment horizontal="left" vertical="center" wrapText="1"/>
      <protection locked="0" hidden="1"/>
    </xf>
    <xf numFmtId="0" fontId="0" fillId="84" borderId="66" xfId="0" applyFill="1" applyBorder="1" applyProtection="1">
      <protection hidden="1"/>
    </xf>
    <xf numFmtId="0" fontId="4" fillId="2" borderId="80" xfId="0" applyFont="1" applyFill="1" applyBorder="1" applyAlignment="1" applyProtection="1">
      <alignment vertical="center" wrapText="1"/>
      <protection hidden="1"/>
    </xf>
    <xf numFmtId="0" fontId="4" fillId="4" borderId="112" xfId="0" applyFont="1" applyFill="1" applyBorder="1" applyAlignment="1" applyProtection="1">
      <alignment vertical="center" wrapText="1"/>
      <protection hidden="1"/>
    </xf>
    <xf numFmtId="0" fontId="4" fillId="2" borderId="68" xfId="0" applyFont="1" applyFill="1" applyBorder="1" applyAlignment="1" applyProtection="1">
      <alignment vertical="center" wrapText="1"/>
      <protection hidden="1"/>
    </xf>
    <xf numFmtId="0" fontId="114" fillId="94" borderId="81" xfId="0" applyFont="1" applyFill="1" applyBorder="1" applyAlignment="1" applyProtection="1">
      <alignment horizontal="left" vertical="center" wrapText="1"/>
      <protection hidden="1"/>
    </xf>
    <xf numFmtId="0" fontId="14" fillId="4" borderId="115" xfId="0" applyFont="1" applyFill="1" applyBorder="1" applyAlignment="1" applyProtection="1">
      <alignment vertical="center"/>
      <protection hidden="1"/>
    </xf>
    <xf numFmtId="0" fontId="14" fillId="4" borderId="116" xfId="0" applyFont="1" applyFill="1" applyBorder="1" applyAlignment="1" applyProtection="1">
      <alignment vertical="center"/>
      <protection hidden="1"/>
    </xf>
    <xf numFmtId="0" fontId="14" fillId="4" borderId="117" xfId="0" applyFont="1" applyFill="1" applyBorder="1" applyAlignment="1" applyProtection="1">
      <alignment vertical="center"/>
      <protection hidden="1"/>
    </xf>
    <xf numFmtId="0" fontId="9" fillId="2" borderId="118" xfId="0" applyFont="1" applyFill="1" applyBorder="1" applyAlignment="1" applyProtection="1">
      <alignment vertical="center"/>
      <protection hidden="1"/>
    </xf>
    <xf numFmtId="0" fontId="14" fillId="2" borderId="68" xfId="0" applyFont="1" applyFill="1" applyBorder="1" applyAlignment="1" applyProtection="1">
      <alignment vertical="center"/>
      <protection hidden="1"/>
    </xf>
    <xf numFmtId="0" fontId="0" fillId="0" borderId="13" xfId="0" applyFill="1" applyBorder="1" applyProtection="1">
      <protection hidden="1"/>
    </xf>
    <xf numFmtId="0" fontId="0" fillId="0" borderId="6" xfId="0" applyBorder="1" applyProtection="1">
      <protection hidden="1"/>
    </xf>
    <xf numFmtId="0" fontId="0" fillId="94" borderId="111" xfId="0" applyFill="1" applyBorder="1" applyAlignment="1" applyProtection="1">
      <alignment horizontal="left" vertical="center" wrapText="1"/>
      <protection hidden="1"/>
    </xf>
    <xf numFmtId="0" fontId="1" fillId="94" borderId="111" xfId="0" applyFont="1" applyFill="1" applyBorder="1" applyAlignment="1" applyProtection="1">
      <alignment horizontal="center" vertical="center" wrapText="1"/>
      <protection locked="0" hidden="1"/>
    </xf>
    <xf numFmtId="0" fontId="0" fillId="94" borderId="111" xfId="0" applyFill="1" applyBorder="1" applyProtection="1">
      <protection hidden="1"/>
    </xf>
    <xf numFmtId="0" fontId="109" fillId="2" borderId="10" xfId="0" applyFont="1" applyFill="1" applyBorder="1" applyAlignment="1" applyProtection="1">
      <alignment horizontal="left" vertical="center" wrapText="1"/>
      <protection hidden="1"/>
    </xf>
    <xf numFmtId="164" fontId="105" fillId="3" borderId="111" xfId="0" applyNumberFormat="1" applyFont="1" applyFill="1" applyBorder="1" applyAlignment="1" applyProtection="1">
      <alignment horizontal="left" vertical="center" wrapText="1"/>
      <protection locked="0" hidden="1"/>
    </xf>
    <xf numFmtId="164" fontId="105" fillId="3" borderId="112" xfId="0" applyNumberFormat="1" applyFont="1" applyFill="1" applyBorder="1" applyAlignment="1" applyProtection="1">
      <alignment horizontal="left" vertical="center" wrapText="1"/>
      <protection locked="0" hidden="1"/>
    </xf>
    <xf numFmtId="0" fontId="0" fillId="2" borderId="80" xfId="0" applyFill="1" applyBorder="1" applyProtection="1">
      <protection hidden="1"/>
    </xf>
    <xf numFmtId="181" fontId="105" fillId="2" borderId="80" xfId="0" applyNumberFormat="1" applyFont="1" applyFill="1" applyBorder="1" applyAlignment="1" applyProtection="1">
      <alignment horizontal="left" vertical="center" wrapText="1"/>
      <protection locked="0" hidden="1"/>
    </xf>
    <xf numFmtId="0" fontId="101" fillId="2" borderId="0" xfId="0" applyFont="1" applyFill="1" applyAlignment="1" applyProtection="1">
      <alignment horizontal="left"/>
      <protection hidden="1"/>
    </xf>
    <xf numFmtId="0" fontId="0" fillId="2" borderId="0" xfId="0" applyFill="1" applyBorder="1" applyAlignment="1" applyProtection="1">
      <alignment horizontal="left"/>
      <protection hidden="1"/>
    </xf>
    <xf numFmtId="0" fontId="0" fillId="4" borderId="116" xfId="0" applyFill="1" applyBorder="1" applyAlignment="1" applyProtection="1">
      <alignment horizontal="left"/>
      <protection hidden="1"/>
    </xf>
    <xf numFmtId="0" fontId="130" fillId="4" borderId="116" xfId="0" applyFont="1" applyFill="1" applyBorder="1" applyAlignment="1" applyProtection="1">
      <alignment horizontal="left"/>
      <protection hidden="1"/>
    </xf>
    <xf numFmtId="0" fontId="13" fillId="4" borderId="116" xfId="0" applyFont="1" applyFill="1" applyBorder="1" applyAlignment="1" applyProtection="1">
      <alignment horizontal="left" vertical="center"/>
      <protection hidden="1"/>
    </xf>
    <xf numFmtId="0" fontId="13" fillId="4" borderId="117" xfId="0" applyFont="1" applyFill="1" applyBorder="1" applyAlignment="1" applyProtection="1">
      <alignment horizontal="left" vertical="center"/>
      <protection hidden="1"/>
    </xf>
    <xf numFmtId="0" fontId="99" fillId="4" borderId="71" xfId="0" applyFont="1" applyFill="1" applyBorder="1" applyAlignment="1" applyProtection="1">
      <alignment horizontal="center" vertical="center"/>
      <protection hidden="1"/>
    </xf>
    <xf numFmtId="0" fontId="4" fillId="4" borderId="112" xfId="0" applyFont="1" applyFill="1" applyBorder="1" applyAlignment="1" applyProtection="1">
      <alignment horizontal="center" vertical="center" wrapText="1"/>
      <protection hidden="1"/>
    </xf>
    <xf numFmtId="18" fontId="4" fillId="4" borderId="111" xfId="0" applyNumberFormat="1" applyFont="1" applyFill="1" applyBorder="1" applyAlignment="1" applyProtection="1">
      <alignment horizontal="center" vertical="center"/>
      <protection hidden="1"/>
    </xf>
    <xf numFmtId="0" fontId="4" fillId="4" borderId="111" xfId="0" applyFont="1" applyFill="1" applyBorder="1" applyAlignment="1" applyProtection="1">
      <alignment vertical="center" wrapText="1"/>
      <protection hidden="1"/>
    </xf>
    <xf numFmtId="0" fontId="4" fillId="4" borderId="111" xfId="0" applyFont="1" applyFill="1" applyBorder="1" applyAlignment="1" applyProtection="1">
      <alignment horizontal="center" vertical="center"/>
      <protection hidden="1"/>
    </xf>
    <xf numFmtId="0" fontId="4" fillId="4" borderId="111" xfId="0" applyFont="1" applyFill="1" applyBorder="1" applyAlignment="1" applyProtection="1">
      <alignment horizontal="center" vertical="center" wrapText="1"/>
      <protection hidden="1"/>
    </xf>
    <xf numFmtId="0" fontId="0" fillId="84" borderId="67" xfId="0" applyFill="1" applyBorder="1" applyProtection="1">
      <protection hidden="1"/>
    </xf>
    <xf numFmtId="0" fontId="127" fillId="2" borderId="0" xfId="0" applyFont="1" applyFill="1" applyBorder="1" applyAlignment="1" applyProtection="1">
      <alignment vertical="center"/>
      <protection hidden="1"/>
    </xf>
    <xf numFmtId="0" fontId="9" fillId="94" borderId="111" xfId="0" applyFont="1" applyFill="1" applyBorder="1" applyProtection="1">
      <protection hidden="1"/>
    </xf>
    <xf numFmtId="0" fontId="114" fillId="94" borderId="70" xfId="0" applyFont="1" applyFill="1" applyBorder="1" applyAlignment="1" applyProtection="1">
      <alignment horizontal="left" vertical="center" wrapText="1"/>
      <protection hidden="1"/>
    </xf>
    <xf numFmtId="0" fontId="0" fillId="94" borderId="71" xfId="0" applyFill="1" applyBorder="1" applyProtection="1">
      <protection hidden="1"/>
    </xf>
    <xf numFmtId="0" fontId="114" fillId="94" borderId="111" xfId="0" applyFont="1" applyFill="1" applyBorder="1" applyAlignment="1" applyProtection="1">
      <alignment horizontal="center" vertical="center" wrapText="1"/>
      <protection hidden="1"/>
    </xf>
    <xf numFmtId="0" fontId="0" fillId="94" borderId="111" xfId="0" applyFill="1" applyBorder="1" applyAlignment="1" applyProtection="1">
      <alignment horizontal="center"/>
      <protection hidden="1"/>
    </xf>
    <xf numFmtId="0" fontId="14" fillId="2" borderId="0" xfId="0" applyFont="1" applyFill="1" applyBorder="1" applyAlignment="1" applyProtection="1">
      <alignment vertical="center"/>
      <protection hidden="1"/>
    </xf>
    <xf numFmtId="0" fontId="0" fillId="94" borderId="101" xfId="0" applyFont="1" applyFill="1" applyBorder="1" applyAlignment="1" applyProtection="1">
      <alignment horizontal="left" vertical="center" wrapText="1"/>
      <protection locked="0" hidden="1"/>
    </xf>
    <xf numFmtId="0" fontId="0" fillId="94" borderId="85" xfId="0" applyFont="1" applyFill="1" applyBorder="1" applyAlignment="1" applyProtection="1">
      <alignment horizontal="left" vertical="center" wrapText="1"/>
      <protection locked="0" hidden="1"/>
    </xf>
    <xf numFmtId="0" fontId="4" fillId="4" borderId="111" xfId="0" applyFont="1" applyFill="1" applyBorder="1" applyAlignment="1" applyProtection="1">
      <alignment horizontal="left" vertical="center" wrapText="1"/>
      <protection hidden="1"/>
    </xf>
    <xf numFmtId="0" fontId="0" fillId="2" borderId="68" xfId="0" applyFont="1" applyFill="1" applyBorder="1" applyAlignment="1" applyProtection="1">
      <alignment horizontal="left" vertical="top" wrapText="1"/>
      <protection locked="0" hidden="1"/>
    </xf>
    <xf numFmtId="0" fontId="98" fillId="0" borderId="10" xfId="0" applyFont="1" applyBorder="1" applyProtection="1">
      <protection hidden="1"/>
    </xf>
    <xf numFmtId="0" fontId="0" fillId="2" borderId="80" xfId="0" applyFont="1" applyFill="1" applyBorder="1" applyAlignment="1" applyProtection="1">
      <alignment horizontal="left" vertical="top" wrapText="1"/>
      <protection locked="0" hidden="1"/>
    </xf>
    <xf numFmtId="0" fontId="0" fillId="0" borderId="10" xfId="0" applyBorder="1" applyProtection="1">
      <protection hidden="1"/>
    </xf>
    <xf numFmtId="0" fontId="9" fillId="2" borderId="68" xfId="0" applyFont="1" applyFill="1" applyBorder="1" applyAlignment="1" applyProtection="1">
      <alignment horizontal="left" vertical="center" wrapText="1"/>
      <protection locked="0" hidden="1"/>
    </xf>
    <xf numFmtId="0" fontId="16" fillId="2" borderId="0" xfId="0" applyFont="1" applyFill="1" applyAlignment="1" applyProtection="1">
      <alignment horizontal="left" vertical="center" wrapText="1"/>
      <protection hidden="1"/>
    </xf>
    <xf numFmtId="0" fontId="16" fillId="2" borderId="0" xfId="0" applyFont="1" applyFill="1" applyAlignment="1" applyProtection="1">
      <alignment horizontal="left" vertical="top" wrapText="1"/>
      <protection hidden="1"/>
    </xf>
    <xf numFmtId="0" fontId="5" fillId="2" borderId="0" xfId="0" applyFont="1" applyFill="1" applyAlignment="1" applyProtection="1">
      <alignment horizontal="left" vertical="top" wrapText="1"/>
      <protection hidden="1"/>
    </xf>
    <xf numFmtId="0" fontId="9" fillId="94" borderId="110" xfId="0" applyFont="1" applyFill="1" applyBorder="1" applyAlignment="1" applyProtection="1">
      <alignment horizontal="left" vertical="center" wrapText="1"/>
      <protection locked="0" hidden="1"/>
    </xf>
    <xf numFmtId="0" fontId="13" fillId="4" borderId="112" xfId="0" applyFont="1" applyFill="1" applyBorder="1" applyAlignment="1" applyProtection="1">
      <alignment horizontal="center" vertical="center" wrapText="1"/>
      <protection hidden="1"/>
    </xf>
    <xf numFmtId="0" fontId="131" fillId="2" borderId="0" xfId="0" applyFont="1" applyFill="1" applyBorder="1" applyProtection="1">
      <protection hidden="1"/>
    </xf>
    <xf numFmtId="0" fontId="132" fillId="2" borderId="0" xfId="0" applyFont="1" applyFill="1" applyBorder="1" applyAlignment="1" applyProtection="1">
      <alignment vertical="center" wrapText="1"/>
      <protection hidden="1"/>
    </xf>
    <xf numFmtId="0" fontId="5" fillId="2" borderId="0" xfId="0" applyFont="1" applyFill="1" applyAlignment="1" applyProtection="1">
      <alignment vertical="top" wrapText="1"/>
      <protection hidden="1"/>
    </xf>
    <xf numFmtId="0" fontId="16" fillId="2" borderId="0" xfId="0" applyFont="1" applyFill="1" applyAlignment="1" applyProtection="1">
      <alignment vertical="top" wrapText="1"/>
      <protection hidden="1"/>
    </xf>
    <xf numFmtId="0" fontId="0" fillId="0" borderId="119" xfId="0" applyFont="1" applyBorder="1" applyAlignment="1">
      <alignment vertical="center" wrapText="1"/>
    </xf>
    <xf numFmtId="0" fontId="1" fillId="0" borderId="111" xfId="0" applyFont="1" applyBorder="1" applyAlignment="1">
      <alignment vertical="center" wrapText="1"/>
    </xf>
    <xf numFmtId="0" fontId="4" fillId="2" borderId="0" xfId="0" applyFont="1" applyFill="1" applyBorder="1" applyAlignment="1" applyProtection="1">
      <alignment horizontal="left" vertical="top" wrapText="1"/>
      <protection hidden="1"/>
    </xf>
    <xf numFmtId="0" fontId="9" fillId="2" borderId="0" xfId="0" applyFont="1" applyFill="1" applyBorder="1" applyAlignment="1" applyProtection="1">
      <alignment horizontal="left" vertical="center" wrapText="1"/>
      <protection locked="0" hidden="1"/>
    </xf>
    <xf numFmtId="0" fontId="4" fillId="4" borderId="6" xfId="0" applyFont="1" applyFill="1" applyBorder="1" applyAlignment="1" applyProtection="1">
      <alignment horizontal="left" vertical="top" wrapText="1"/>
      <protection hidden="1"/>
    </xf>
    <xf numFmtId="0" fontId="4" fillId="4" borderId="81" xfId="0" applyFont="1" applyFill="1" applyBorder="1" applyAlignment="1" applyProtection="1">
      <alignment horizontal="left" vertical="center" wrapText="1"/>
      <protection hidden="1"/>
    </xf>
    <xf numFmtId="0" fontId="9" fillId="94" borderId="111" xfId="0" applyFont="1" applyFill="1" applyBorder="1" applyAlignment="1" applyProtection="1">
      <alignment horizontal="left" vertical="center" wrapText="1"/>
      <protection hidden="1"/>
    </xf>
    <xf numFmtId="0" fontId="4" fillId="4" borderId="6" xfId="0" applyFont="1" applyFill="1" applyBorder="1" applyAlignment="1" applyProtection="1">
      <alignment horizontal="left" vertical="center" wrapText="1"/>
      <protection hidden="1"/>
    </xf>
    <xf numFmtId="0" fontId="98" fillId="0" borderId="0" xfId="0" applyFont="1" applyFill="1" applyBorder="1" applyAlignment="1" applyProtection="1">
      <alignment vertical="top" wrapText="1"/>
      <protection hidden="1"/>
    </xf>
    <xf numFmtId="0" fontId="13" fillId="4" borderId="6" xfId="0" applyFont="1" applyFill="1" applyBorder="1" applyAlignment="1" applyProtection="1">
      <alignment vertical="center" wrapText="1"/>
      <protection hidden="1"/>
    </xf>
    <xf numFmtId="0" fontId="4" fillId="94" borderId="6" xfId="0" applyFont="1" applyFill="1" applyBorder="1" applyAlignment="1" applyProtection="1">
      <alignment horizontal="left" vertical="center" wrapText="1"/>
      <protection hidden="1"/>
    </xf>
    <xf numFmtId="0" fontId="114" fillId="94" borderId="6" xfId="0" applyFont="1" applyFill="1" applyBorder="1" applyAlignment="1" applyProtection="1">
      <alignment horizontal="left" vertical="center" wrapText="1"/>
      <protection hidden="1"/>
    </xf>
    <xf numFmtId="0" fontId="4" fillId="4" borderId="69" xfId="0" applyFont="1" applyFill="1" applyBorder="1" applyAlignment="1" applyProtection="1">
      <alignment horizontal="left" vertical="center" wrapText="1"/>
      <protection hidden="1"/>
    </xf>
    <xf numFmtId="0" fontId="4" fillId="4" borderId="70" xfId="0" applyFont="1" applyFill="1" applyBorder="1" applyAlignment="1" applyProtection="1">
      <alignment vertical="center" wrapText="1"/>
      <protection hidden="1"/>
    </xf>
    <xf numFmtId="0" fontId="4" fillId="4" borderId="69" xfId="0" applyFont="1" applyFill="1" applyBorder="1" applyAlignment="1" applyProtection="1">
      <alignment horizontal="center" vertical="center" wrapText="1"/>
      <protection hidden="1"/>
    </xf>
    <xf numFmtId="0" fontId="5" fillId="0" borderId="0" xfId="0" applyFont="1" applyBorder="1" applyProtection="1">
      <protection hidden="1"/>
    </xf>
    <xf numFmtId="0" fontId="5" fillId="2" borderId="109" xfId="0" applyFont="1" applyFill="1" applyBorder="1" applyProtection="1">
      <protection hidden="1"/>
    </xf>
    <xf numFmtId="0" fontId="5" fillId="0" borderId="109" xfId="0" applyFont="1" applyBorder="1" applyProtection="1">
      <protection hidden="1"/>
    </xf>
    <xf numFmtId="0" fontId="4" fillId="4" borderId="70" xfId="0" applyFont="1" applyFill="1" applyBorder="1" applyAlignment="1" applyProtection="1">
      <alignment horizontal="left" vertical="center" wrapText="1"/>
      <protection hidden="1"/>
    </xf>
    <xf numFmtId="0" fontId="4" fillId="4" borderId="71"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left" vertical="center" wrapText="1"/>
      <protection hidden="1"/>
    </xf>
    <xf numFmtId="0" fontId="4" fillId="4" borderId="85" xfId="0" applyFont="1" applyFill="1" applyBorder="1" applyAlignment="1" applyProtection="1">
      <alignment horizontal="left" vertical="center" wrapText="1"/>
      <protection hidden="1"/>
    </xf>
    <xf numFmtId="0" fontId="13" fillId="4" borderId="4" xfId="0" applyFont="1" applyFill="1" applyBorder="1" applyAlignment="1" applyProtection="1">
      <alignment horizontal="left" vertical="center"/>
      <protection hidden="1"/>
    </xf>
    <xf numFmtId="0" fontId="0" fillId="94" borderId="81" xfId="0" applyFont="1" applyFill="1" applyBorder="1" applyAlignment="1" applyProtection="1">
      <alignment vertical="center" wrapText="1"/>
      <protection locked="0" hidden="1"/>
    </xf>
    <xf numFmtId="6" fontId="1" fillId="0" borderId="85" xfId="0" applyNumberFormat="1" applyFont="1" applyBorder="1" applyAlignment="1" applyProtection="1">
      <alignment vertical="center"/>
      <protection hidden="1"/>
    </xf>
    <xf numFmtId="0" fontId="0" fillId="0" borderId="80" xfId="0" applyBorder="1" applyAlignment="1" applyProtection="1">
      <alignment horizontal="right"/>
      <protection hidden="1"/>
    </xf>
    <xf numFmtId="0" fontId="10" fillId="4" borderId="79" xfId="0" applyFont="1" applyFill="1" applyBorder="1" applyAlignment="1" applyProtection="1">
      <alignment vertical="center" wrapText="1"/>
      <protection hidden="1"/>
    </xf>
    <xf numFmtId="0" fontId="10" fillId="4" borderId="48" xfId="0" applyFont="1" applyFill="1" applyBorder="1" applyAlignment="1" applyProtection="1">
      <alignment vertical="center" wrapText="1"/>
      <protection hidden="1"/>
    </xf>
    <xf numFmtId="0" fontId="10" fillId="4" borderId="47" xfId="0" applyFont="1" applyFill="1" applyBorder="1" applyAlignment="1" applyProtection="1">
      <alignment vertical="center" wrapText="1"/>
      <protection hidden="1"/>
    </xf>
    <xf numFmtId="0" fontId="136" fillId="95" borderId="120" xfId="0" applyFont="1" applyFill="1" applyBorder="1" applyAlignment="1" applyProtection="1">
      <alignment vertical="center" wrapText="1"/>
      <protection hidden="1"/>
    </xf>
    <xf numFmtId="0" fontId="136" fillId="95" borderId="81" xfId="0" applyFont="1" applyFill="1" applyBorder="1" applyAlignment="1" applyProtection="1">
      <alignment vertical="center" wrapText="1"/>
      <protection hidden="1"/>
    </xf>
    <xf numFmtId="0" fontId="4" fillId="4" borderId="123" xfId="0" applyFont="1" applyFill="1" applyBorder="1" applyAlignment="1" applyProtection="1">
      <alignment vertical="center" wrapText="1"/>
      <protection hidden="1"/>
    </xf>
    <xf numFmtId="6" fontId="1" fillId="0" borderId="86" xfId="0" applyNumberFormat="1" applyFont="1" applyBorder="1" applyAlignment="1" applyProtection="1">
      <alignment vertical="center"/>
      <protection hidden="1"/>
    </xf>
    <xf numFmtId="6" fontId="1" fillId="0" borderId="90" xfId="0" applyNumberFormat="1" applyFont="1" applyBorder="1" applyAlignment="1" applyProtection="1">
      <alignment vertical="center"/>
      <protection hidden="1"/>
    </xf>
    <xf numFmtId="6" fontId="135" fillId="0" borderId="2" xfId="0" applyNumberFormat="1" applyFont="1" applyBorder="1" applyAlignment="1" applyProtection="1">
      <alignment vertical="center"/>
      <protection hidden="1"/>
    </xf>
    <xf numFmtId="6" fontId="135" fillId="0" borderId="85" xfId="0" applyNumberFormat="1" applyFont="1" applyBorder="1" applyAlignment="1" applyProtection="1">
      <alignment vertical="center"/>
      <protection hidden="1"/>
    </xf>
    <xf numFmtId="0" fontId="4" fillId="4" borderId="124" xfId="0" applyFont="1" applyFill="1" applyBorder="1" applyAlignment="1" applyProtection="1">
      <alignment vertical="center" wrapText="1"/>
      <protection hidden="1"/>
    </xf>
    <xf numFmtId="6" fontId="1" fillId="0" borderId="87" xfId="0" applyNumberFormat="1" applyFont="1" applyBorder="1" applyAlignment="1" applyProtection="1">
      <alignment vertical="center"/>
      <protection hidden="1"/>
    </xf>
    <xf numFmtId="6" fontId="1" fillId="0" borderId="91" xfId="0" applyNumberFormat="1" applyFont="1" applyBorder="1" applyAlignment="1" applyProtection="1">
      <alignment vertical="center"/>
      <protection hidden="1"/>
    </xf>
    <xf numFmtId="6" fontId="1" fillId="0" borderId="92" xfId="0" applyNumberFormat="1" applyFont="1" applyBorder="1" applyAlignment="1" applyProtection="1">
      <alignment vertical="center"/>
      <protection hidden="1"/>
    </xf>
    <xf numFmtId="0" fontId="0" fillId="0" borderId="80" xfId="0" applyBorder="1" applyProtection="1">
      <protection hidden="1"/>
    </xf>
    <xf numFmtId="0" fontId="0" fillId="0" borderId="0" xfId="0" applyFill="1" applyAlignment="1" applyProtection="1">
      <protection hidden="1"/>
    </xf>
    <xf numFmtId="0" fontId="0" fillId="2" borderId="0" xfId="0" applyFill="1" applyAlignment="1" applyProtection="1">
      <alignment vertical="center"/>
      <protection hidden="1"/>
    </xf>
    <xf numFmtId="0" fontId="0" fillId="0" borderId="0" xfId="0" applyFill="1" applyAlignment="1" applyProtection="1">
      <alignment vertical="center"/>
      <protection hidden="1"/>
    </xf>
    <xf numFmtId="0" fontId="9" fillId="94" borderId="111" xfId="0" applyFont="1" applyFill="1" applyBorder="1" applyAlignment="1" applyProtection="1">
      <alignment vertical="center"/>
      <protection hidden="1"/>
    </xf>
    <xf numFmtId="0" fontId="0" fillId="0" borderId="0" xfId="0" applyAlignment="1" applyProtection="1">
      <alignment vertical="center"/>
      <protection hidden="1"/>
    </xf>
    <xf numFmtId="181" fontId="105" fillId="0" borderId="0" xfId="0" applyNumberFormat="1" applyFont="1" applyFill="1" applyBorder="1" applyAlignment="1" applyProtection="1">
      <alignment horizontal="left" vertical="center" wrapText="1"/>
      <protection locked="0" hidden="1"/>
    </xf>
    <xf numFmtId="0" fontId="10" fillId="0" borderId="0" xfId="0" applyFont="1" applyFill="1" applyBorder="1" applyAlignment="1" applyProtection="1">
      <alignment horizontal="center" vertical="center"/>
      <protection hidden="1"/>
    </xf>
    <xf numFmtId="0" fontId="0" fillId="0" borderId="0" xfId="0" applyFill="1" applyBorder="1" applyProtection="1">
      <protection hidden="1"/>
    </xf>
    <xf numFmtId="0" fontId="114" fillId="0" borderId="0" xfId="0" applyFont="1" applyFill="1" applyBorder="1" applyAlignment="1" applyProtection="1">
      <alignment horizontal="left" vertical="center" wrapText="1"/>
      <protection hidden="1"/>
    </xf>
    <xf numFmtId="0" fontId="9" fillId="0" borderId="0" xfId="0" applyFont="1" applyFill="1" applyBorder="1" applyProtection="1">
      <protection hidden="1"/>
    </xf>
    <xf numFmtId="0" fontId="9" fillId="0" borderId="0" xfId="0" applyFont="1" applyFill="1" applyBorder="1" applyAlignment="1" applyProtection="1">
      <alignment vertical="center"/>
      <protection hidden="1"/>
    </xf>
    <xf numFmtId="0" fontId="14" fillId="4" borderId="115" xfId="0" applyFont="1" applyFill="1" applyBorder="1" applyAlignment="1" applyProtection="1">
      <alignment horizontal="left" vertical="center"/>
      <protection hidden="1"/>
    </xf>
    <xf numFmtId="0" fontId="4" fillId="4" borderId="131" xfId="0" applyFont="1" applyFill="1" applyBorder="1" applyAlignment="1" applyProtection="1">
      <alignment vertical="center" wrapText="1"/>
      <protection hidden="1"/>
    </xf>
    <xf numFmtId="0" fontId="4" fillId="4" borderId="132" xfId="0" applyFont="1" applyFill="1" applyBorder="1" applyAlignment="1" applyProtection="1">
      <alignment vertical="center" wrapText="1"/>
      <protection hidden="1"/>
    </xf>
    <xf numFmtId="0" fontId="4" fillId="2" borderId="38" xfId="0" applyFont="1" applyFill="1" applyBorder="1" applyAlignment="1" applyProtection="1">
      <alignment vertical="center" wrapText="1"/>
      <protection hidden="1"/>
    </xf>
    <xf numFmtId="0" fontId="4" fillId="4" borderId="133" xfId="0" applyFont="1" applyFill="1" applyBorder="1" applyAlignment="1" applyProtection="1">
      <alignment vertical="center" wrapText="1"/>
      <protection hidden="1"/>
    </xf>
    <xf numFmtId="0" fontId="4" fillId="2" borderId="71" xfId="0" applyFont="1" applyFill="1" applyBorder="1" applyAlignment="1" applyProtection="1">
      <alignment vertical="center" wrapText="1"/>
      <protection hidden="1"/>
    </xf>
    <xf numFmtId="0" fontId="103" fillId="0" borderId="134" xfId="0" applyFont="1" applyBorder="1" applyAlignment="1" applyProtection="1">
      <alignment vertical="center" readingOrder="1"/>
      <protection hidden="1"/>
    </xf>
    <xf numFmtId="0" fontId="8" fillId="0" borderId="134" xfId="0" applyFont="1" applyBorder="1" applyAlignment="1" applyProtection="1">
      <alignment vertical="center" readingOrder="1"/>
      <protection hidden="1"/>
    </xf>
    <xf numFmtId="0" fontId="103" fillId="0" borderId="135" xfId="0" applyFont="1" applyBorder="1" applyAlignment="1" applyProtection="1">
      <alignment vertical="center" readingOrder="1"/>
      <protection hidden="1"/>
    </xf>
    <xf numFmtId="0" fontId="114" fillId="2" borderId="85" xfId="0" applyFont="1" applyFill="1" applyBorder="1" applyAlignment="1" applyProtection="1">
      <alignment horizontal="left" vertical="center" wrapText="1"/>
      <protection locked="0" hidden="1"/>
    </xf>
    <xf numFmtId="0" fontId="1" fillId="0" borderId="0" xfId="0" applyFont="1" applyProtection="1">
      <protection hidden="1"/>
    </xf>
    <xf numFmtId="0" fontId="1" fillId="0" borderId="13" xfId="0" applyFont="1" applyBorder="1" applyProtection="1">
      <protection hidden="1"/>
    </xf>
    <xf numFmtId="3" fontId="0" fillId="0" borderId="6" xfId="0" applyNumberFormat="1" applyBorder="1" applyProtection="1">
      <protection hidden="1"/>
    </xf>
    <xf numFmtId="0" fontId="1" fillId="0" borderId="129" xfId="0" applyFont="1" applyBorder="1" applyProtection="1">
      <protection hidden="1"/>
    </xf>
    <xf numFmtId="0" fontId="1" fillId="95" borderId="120" xfId="0" applyFont="1" applyFill="1" applyBorder="1" applyProtection="1">
      <protection hidden="1"/>
    </xf>
    <xf numFmtId="0" fontId="1" fillId="95" borderId="81" xfId="0" applyFont="1" applyFill="1" applyBorder="1" applyProtection="1">
      <protection hidden="1"/>
    </xf>
    <xf numFmtId="3" fontId="1" fillId="95" borderId="81" xfId="0" applyNumberFormat="1" applyFont="1" applyFill="1" applyBorder="1" applyProtection="1">
      <protection hidden="1"/>
    </xf>
    <xf numFmtId="0" fontId="0" fillId="95" borderId="80" xfId="0" applyFill="1" applyBorder="1" applyProtection="1">
      <protection hidden="1"/>
    </xf>
    <xf numFmtId="0" fontId="1" fillId="95" borderId="123" xfId="0" applyFont="1" applyFill="1" applyBorder="1" applyProtection="1">
      <protection hidden="1"/>
    </xf>
    <xf numFmtId="0" fontId="1" fillId="95" borderId="133" xfId="0" applyFont="1" applyFill="1" applyBorder="1" applyProtection="1">
      <protection hidden="1"/>
    </xf>
    <xf numFmtId="0" fontId="0" fillId="95" borderId="120" xfId="0" applyFill="1" applyBorder="1" applyAlignment="1" applyProtection="1">
      <alignment horizontal="center"/>
      <protection hidden="1"/>
    </xf>
    <xf numFmtId="0" fontId="0" fillId="95" borderId="81" xfId="0" applyFill="1" applyBorder="1" applyAlignment="1" applyProtection="1">
      <alignment horizontal="center"/>
      <protection hidden="1"/>
    </xf>
    <xf numFmtId="3" fontId="0" fillId="95" borderId="81" xfId="0" applyNumberFormat="1" applyFill="1" applyBorder="1" applyAlignment="1" applyProtection="1">
      <alignment horizontal="center"/>
      <protection hidden="1"/>
    </xf>
    <xf numFmtId="0" fontId="0" fillId="95" borderId="80" xfId="0" applyFill="1" applyBorder="1" applyAlignment="1" applyProtection="1">
      <alignment horizontal="center"/>
      <protection hidden="1"/>
    </xf>
    <xf numFmtId="0" fontId="1" fillId="95" borderId="133" xfId="0" applyFont="1" applyFill="1" applyBorder="1" applyAlignment="1" applyProtection="1">
      <alignment horizontal="center"/>
      <protection hidden="1"/>
    </xf>
    <xf numFmtId="0" fontId="0" fillId="95" borderId="13" xfId="0" applyFill="1" applyBorder="1" applyProtection="1">
      <protection hidden="1"/>
    </xf>
    <xf numFmtId="180" fontId="0" fillId="95" borderId="6" xfId="0" applyNumberFormat="1" applyFill="1" applyBorder="1" applyProtection="1">
      <protection hidden="1"/>
    </xf>
    <xf numFmtId="180" fontId="0" fillId="95" borderId="0" xfId="0" applyNumberFormat="1" applyFill="1" applyAlignment="1" applyProtection="1">
      <alignment horizontal="right"/>
      <protection hidden="1"/>
    </xf>
    <xf numFmtId="180" fontId="1" fillId="95" borderId="129" xfId="0" applyNumberFormat="1" applyFont="1" applyFill="1" applyBorder="1" applyAlignment="1" applyProtection="1">
      <alignment horizontal="right"/>
      <protection hidden="1"/>
    </xf>
    <xf numFmtId="182" fontId="0" fillId="95" borderId="6" xfId="0" applyNumberFormat="1" applyFill="1" applyBorder="1" applyProtection="1">
      <protection hidden="1"/>
    </xf>
    <xf numFmtId="3" fontId="0" fillId="95" borderId="6" xfId="0" applyNumberFormat="1" applyFill="1" applyBorder="1" applyProtection="1">
      <protection hidden="1"/>
    </xf>
    <xf numFmtId="181" fontId="1" fillId="95" borderId="129" xfId="0" applyNumberFormat="1" applyFont="1" applyFill="1" applyBorder="1" applyAlignment="1" applyProtection="1">
      <alignment horizontal="right"/>
      <protection hidden="1"/>
    </xf>
    <xf numFmtId="181" fontId="0" fillId="95" borderId="129" xfId="0" applyNumberFormat="1" applyFont="1" applyFill="1" applyBorder="1" applyAlignment="1" applyProtection="1">
      <alignment horizontal="right"/>
      <protection hidden="1"/>
    </xf>
    <xf numFmtId="180" fontId="0" fillId="95" borderId="0" xfId="0" applyNumberFormat="1" applyFont="1" applyFill="1" applyAlignment="1" applyProtection="1">
      <alignment horizontal="right"/>
      <protection hidden="1"/>
    </xf>
    <xf numFmtId="0" fontId="1" fillId="84" borderId="120" xfId="0" applyFont="1" applyFill="1" applyBorder="1" applyProtection="1">
      <protection hidden="1"/>
    </xf>
    <xf numFmtId="0" fontId="1" fillId="84" borderId="81" xfId="0" applyFont="1" applyFill="1" applyBorder="1" applyProtection="1">
      <protection hidden="1"/>
    </xf>
    <xf numFmtId="3" fontId="1" fillId="84" borderId="81" xfId="0" applyNumberFormat="1" applyFont="1" applyFill="1" applyBorder="1" applyProtection="1">
      <protection hidden="1"/>
    </xf>
    <xf numFmtId="0" fontId="0" fillId="84" borderId="80" xfId="0" applyFill="1" applyBorder="1" applyProtection="1">
      <protection hidden="1"/>
    </xf>
    <xf numFmtId="0" fontId="1" fillId="84" borderId="133" xfId="0" applyFont="1" applyFill="1" applyBorder="1" applyProtection="1">
      <protection hidden="1"/>
    </xf>
    <xf numFmtId="0" fontId="0" fillId="84" borderId="120" xfId="0" applyFill="1" applyBorder="1" applyAlignment="1" applyProtection="1">
      <alignment horizontal="center"/>
      <protection hidden="1"/>
    </xf>
    <xf numFmtId="0" fontId="0" fillId="84" borderId="81" xfId="0" applyFill="1" applyBorder="1" applyAlignment="1" applyProtection="1">
      <alignment horizontal="center"/>
      <protection hidden="1"/>
    </xf>
    <xf numFmtId="3" fontId="0" fillId="84" borderId="81" xfId="0" applyNumberFormat="1" applyFill="1" applyBorder="1" applyAlignment="1" applyProtection="1">
      <alignment horizontal="center"/>
      <protection hidden="1"/>
    </xf>
    <xf numFmtId="0" fontId="0" fillId="84" borderId="80" xfId="0" applyFill="1" applyBorder="1" applyAlignment="1" applyProtection="1">
      <alignment horizontal="center"/>
      <protection hidden="1"/>
    </xf>
    <xf numFmtId="0" fontId="1" fillId="84" borderId="133" xfId="0" applyFont="1" applyFill="1" applyBorder="1" applyAlignment="1" applyProtection="1">
      <alignment horizontal="center"/>
      <protection hidden="1"/>
    </xf>
    <xf numFmtId="0" fontId="0" fillId="84" borderId="13" xfId="0" applyFill="1" applyBorder="1" applyProtection="1">
      <protection hidden="1"/>
    </xf>
    <xf numFmtId="182" fontId="0" fillId="84" borderId="6" xfId="0" applyNumberFormat="1" applyFill="1" applyBorder="1" applyProtection="1">
      <protection hidden="1"/>
    </xf>
    <xf numFmtId="180" fontId="0" fillId="84" borderId="0" xfId="0" applyNumberFormat="1" applyFill="1" applyAlignment="1" applyProtection="1">
      <alignment horizontal="right"/>
      <protection hidden="1"/>
    </xf>
    <xf numFmtId="180" fontId="1" fillId="84" borderId="129" xfId="0" applyNumberFormat="1" applyFont="1" applyFill="1" applyBorder="1" applyAlignment="1" applyProtection="1">
      <alignment horizontal="right"/>
      <protection hidden="1"/>
    </xf>
    <xf numFmtId="180" fontId="0" fillId="96" borderId="76" xfId="0" applyNumberFormat="1" applyFill="1" applyBorder="1" applyAlignment="1" applyProtection="1">
      <alignment horizontal="right"/>
      <protection hidden="1"/>
    </xf>
    <xf numFmtId="180" fontId="0" fillId="96" borderId="91" xfId="0" applyNumberFormat="1" applyFill="1" applyBorder="1" applyAlignment="1" applyProtection="1">
      <alignment horizontal="right"/>
      <protection hidden="1"/>
    </xf>
    <xf numFmtId="3" fontId="0" fillId="96" borderId="91" xfId="0" applyNumberFormat="1" applyFill="1" applyBorder="1" applyAlignment="1" applyProtection="1">
      <alignment horizontal="right"/>
      <protection hidden="1"/>
    </xf>
    <xf numFmtId="180" fontId="0" fillId="96" borderId="130" xfId="0" applyNumberFormat="1" applyFill="1" applyBorder="1" applyAlignment="1" applyProtection="1">
      <alignment horizontal="right"/>
      <protection hidden="1"/>
    </xf>
    <xf numFmtId="180" fontId="1" fillId="96" borderId="124" xfId="0" applyNumberFormat="1" applyFont="1" applyFill="1" applyBorder="1" applyAlignment="1" applyProtection="1">
      <alignment horizontal="right"/>
      <protection hidden="1"/>
    </xf>
    <xf numFmtId="180" fontId="0" fillId="96" borderId="52" xfId="0" applyNumberFormat="1" applyFill="1" applyBorder="1" applyAlignment="1" applyProtection="1">
      <alignment horizontal="right"/>
      <protection hidden="1"/>
    </xf>
    <xf numFmtId="180" fontId="0" fillId="96" borderId="51" xfId="0" applyNumberFormat="1" applyFill="1" applyBorder="1" applyAlignment="1" applyProtection="1">
      <alignment horizontal="right"/>
      <protection hidden="1"/>
    </xf>
    <xf numFmtId="3" fontId="0" fillId="96" borderId="51" xfId="0" applyNumberFormat="1" applyFill="1" applyBorder="1" applyAlignment="1" applyProtection="1">
      <alignment horizontal="right"/>
      <protection hidden="1"/>
    </xf>
    <xf numFmtId="180" fontId="0" fillId="96" borderId="136" xfId="0" applyNumberFormat="1" applyFill="1" applyBorder="1" applyAlignment="1" applyProtection="1">
      <alignment horizontal="right"/>
      <protection hidden="1"/>
    </xf>
    <xf numFmtId="180" fontId="1" fillId="96" borderId="125" xfId="0" applyNumberFormat="1" applyFont="1" applyFill="1" applyBorder="1" applyAlignment="1" applyProtection="1">
      <alignment horizontal="right"/>
      <protection hidden="1"/>
    </xf>
    <xf numFmtId="0" fontId="0" fillId="84" borderId="6" xfId="0" applyFill="1" applyBorder="1" applyProtection="1">
      <protection hidden="1"/>
    </xf>
    <xf numFmtId="3" fontId="0" fillId="84" borderId="6" xfId="0" applyNumberFormat="1" applyFill="1" applyBorder="1" applyProtection="1">
      <protection hidden="1"/>
    </xf>
    <xf numFmtId="0" fontId="0" fillId="84" borderId="0" xfId="0" applyFill="1" applyProtection="1">
      <protection hidden="1"/>
    </xf>
    <xf numFmtId="0" fontId="1" fillId="84" borderId="129" xfId="0" applyFont="1" applyFill="1" applyBorder="1" applyProtection="1">
      <protection hidden="1"/>
    </xf>
    <xf numFmtId="0" fontId="0" fillId="0" borderId="13" xfId="0" applyBorder="1" applyProtection="1">
      <protection hidden="1"/>
    </xf>
    <xf numFmtId="180" fontId="0" fillId="0" borderId="0" xfId="0" applyNumberFormat="1" applyProtection="1">
      <protection hidden="1"/>
    </xf>
    <xf numFmtId="3" fontId="17" fillId="84" borderId="82" xfId="0" applyNumberFormat="1" applyFont="1" applyFill="1" applyBorder="1" applyAlignment="1" applyProtection="1">
      <protection hidden="1"/>
    </xf>
    <xf numFmtId="180" fontId="114" fillId="84" borderId="120" xfId="0" applyNumberFormat="1" applyFont="1" applyFill="1" applyBorder="1" applyAlignment="1" applyProtection="1">
      <protection hidden="1"/>
    </xf>
    <xf numFmtId="9" fontId="137" fillId="84" borderId="80" xfId="0" applyNumberFormat="1" applyFont="1" applyFill="1" applyBorder="1" applyProtection="1">
      <protection hidden="1"/>
    </xf>
    <xf numFmtId="0" fontId="127" fillId="84" borderId="80" xfId="0" applyFont="1" applyFill="1" applyBorder="1" applyProtection="1">
      <protection hidden="1"/>
    </xf>
    <xf numFmtId="0" fontId="1" fillId="84" borderId="123" xfId="0" applyFont="1" applyFill="1" applyBorder="1" applyProtection="1">
      <protection hidden="1"/>
    </xf>
    <xf numFmtId="0" fontId="1" fillId="0" borderId="129" xfId="0" applyFont="1" applyFill="1" applyBorder="1" applyProtection="1">
      <protection hidden="1"/>
    </xf>
    <xf numFmtId="0" fontId="8" fillId="0" borderId="0" xfId="0" applyFont="1" applyAlignment="1" applyProtection="1">
      <alignment horizontal="left" vertical="center" readingOrder="1"/>
      <protection hidden="1"/>
    </xf>
    <xf numFmtId="0" fontId="10" fillId="4" borderId="3" xfId="0" applyFont="1" applyFill="1" applyBorder="1" applyAlignment="1" applyProtection="1">
      <alignment horizontal="left" vertical="center" wrapText="1"/>
      <protection hidden="1"/>
    </xf>
    <xf numFmtId="180" fontId="1" fillId="95" borderId="133" xfId="0" applyNumberFormat="1" applyFont="1" applyFill="1" applyBorder="1" applyProtection="1">
      <protection hidden="1"/>
    </xf>
    <xf numFmtId="0" fontId="10" fillId="4" borderId="68" xfId="0" applyFont="1" applyFill="1" applyBorder="1" applyAlignment="1" applyProtection="1">
      <alignment horizontal="left" vertical="center" wrapText="1"/>
      <protection hidden="1"/>
    </xf>
    <xf numFmtId="0" fontId="4" fillId="4" borderId="12" xfId="0" applyFont="1" applyFill="1" applyBorder="1" applyAlignment="1" applyProtection="1">
      <alignment vertical="center" wrapText="1"/>
      <protection hidden="1"/>
    </xf>
    <xf numFmtId="182" fontId="9" fillId="96" borderId="51" xfId="0" applyNumberFormat="1" applyFont="1" applyFill="1" applyBorder="1" applyProtection="1">
      <protection hidden="1"/>
    </xf>
    <xf numFmtId="3" fontId="9" fillId="96" borderId="51" xfId="0" applyNumberFormat="1" applyFont="1" applyFill="1" applyBorder="1" applyProtection="1">
      <protection hidden="1"/>
    </xf>
    <xf numFmtId="180" fontId="9" fillId="96" borderId="136" xfId="0" applyNumberFormat="1" applyFont="1" applyFill="1" applyBorder="1" applyAlignment="1" applyProtection="1">
      <alignment horizontal="right"/>
      <protection hidden="1"/>
    </xf>
    <xf numFmtId="180" fontId="114" fillId="96" borderId="125" xfId="0" applyNumberFormat="1" applyFont="1" applyFill="1" applyBorder="1" applyAlignment="1" applyProtection="1">
      <alignment horizontal="right"/>
      <protection hidden="1"/>
    </xf>
    <xf numFmtId="0" fontId="114" fillId="96" borderId="52" xfId="0" applyFont="1" applyFill="1" applyBorder="1" applyProtection="1">
      <protection hidden="1"/>
    </xf>
    <xf numFmtId="0" fontId="1" fillId="96" borderId="52" xfId="0" applyFont="1" applyFill="1" applyBorder="1" applyProtection="1">
      <protection hidden="1"/>
    </xf>
    <xf numFmtId="0" fontId="0" fillId="96" borderId="136" xfId="0" applyFill="1" applyBorder="1" applyProtection="1">
      <protection hidden="1"/>
    </xf>
    <xf numFmtId="0" fontId="0" fillId="96" borderId="140" xfId="0" applyFill="1" applyBorder="1" applyProtection="1">
      <protection hidden="1"/>
    </xf>
    <xf numFmtId="180" fontId="0" fillId="84" borderId="129" xfId="0" applyNumberFormat="1" applyFill="1" applyBorder="1" applyAlignment="1" applyProtection="1">
      <alignment horizontal="right"/>
      <protection hidden="1"/>
    </xf>
    <xf numFmtId="181" fontId="0" fillId="0" borderId="0" xfId="0" applyNumberFormat="1" applyProtection="1">
      <protection hidden="1"/>
    </xf>
    <xf numFmtId="181" fontId="0" fillId="0" borderId="80" xfId="0" applyNumberFormat="1" applyBorder="1" applyProtection="1">
      <protection hidden="1"/>
    </xf>
    <xf numFmtId="164" fontId="0" fillId="3" borderId="79" xfId="0" applyNumberFormat="1" applyFont="1" applyFill="1" applyBorder="1" applyAlignment="1" applyProtection="1">
      <alignment horizontal="left" vertical="center" wrapText="1"/>
      <protection hidden="1"/>
    </xf>
    <xf numFmtId="181" fontId="105" fillId="3" borderId="48" xfId="0" applyNumberFormat="1" applyFont="1" applyFill="1" applyBorder="1" applyAlignment="1" applyProtection="1">
      <alignment horizontal="left" vertical="center" wrapText="1"/>
      <protection hidden="1"/>
    </xf>
    <xf numFmtId="181" fontId="105" fillId="3" borderId="47" xfId="0" applyNumberFormat="1" applyFont="1" applyFill="1" applyBorder="1" applyAlignment="1" applyProtection="1">
      <alignment horizontal="left" vertical="center" wrapText="1"/>
      <protection hidden="1"/>
    </xf>
    <xf numFmtId="164" fontId="0" fillId="3" borderId="87" xfId="0" applyNumberFormat="1" applyFont="1" applyFill="1" applyBorder="1" applyAlignment="1" applyProtection="1">
      <alignment horizontal="left" vertical="center" wrapText="1"/>
      <protection hidden="1"/>
    </xf>
    <xf numFmtId="181" fontId="105" fillId="3" borderId="91" xfId="0" applyNumberFormat="1" applyFont="1" applyFill="1" applyBorder="1" applyAlignment="1" applyProtection="1">
      <alignment horizontal="left" vertical="center" wrapText="1"/>
      <protection hidden="1"/>
    </xf>
    <xf numFmtId="181" fontId="105" fillId="3" borderId="92" xfId="0" applyNumberFormat="1" applyFont="1" applyFill="1" applyBorder="1" applyAlignment="1" applyProtection="1">
      <alignment horizontal="left" vertical="center" wrapText="1"/>
      <protection hidden="1"/>
    </xf>
    <xf numFmtId="164" fontId="0" fillId="2" borderId="0" xfId="0" applyNumberFormat="1" applyFont="1" applyFill="1" applyBorder="1" applyAlignment="1" applyProtection="1">
      <alignment horizontal="left" vertical="center" wrapText="1"/>
      <protection hidden="1"/>
    </xf>
    <xf numFmtId="181" fontId="105" fillId="2" borderId="0" xfId="0" applyNumberFormat="1" applyFont="1" applyFill="1" applyBorder="1" applyAlignment="1" applyProtection="1">
      <alignment horizontal="left" vertical="center" wrapText="1"/>
      <protection hidden="1"/>
    </xf>
    <xf numFmtId="0" fontId="97" fillId="2" borderId="0" xfId="0" applyFont="1" applyFill="1" applyBorder="1" applyAlignment="1" applyProtection="1">
      <alignment horizontal="left" vertical="top" wrapText="1"/>
      <protection hidden="1"/>
    </xf>
    <xf numFmtId="164" fontId="0" fillId="3" borderId="86" xfId="0" applyNumberFormat="1" applyFont="1" applyFill="1" applyBorder="1" applyAlignment="1" applyProtection="1">
      <alignment horizontal="left" vertical="center" wrapText="1"/>
      <protection hidden="1"/>
    </xf>
    <xf numFmtId="181" fontId="105" fillId="3" borderId="85" xfId="0" applyNumberFormat="1" applyFont="1" applyFill="1" applyBorder="1" applyAlignment="1" applyProtection="1">
      <alignment horizontal="left" vertical="center" wrapText="1"/>
      <protection hidden="1"/>
    </xf>
    <xf numFmtId="181" fontId="105" fillId="3" borderId="90" xfId="0" applyNumberFormat="1" applyFont="1" applyFill="1" applyBorder="1" applyAlignment="1" applyProtection="1">
      <alignment horizontal="left" vertical="center" wrapText="1"/>
      <protection hidden="1"/>
    </xf>
    <xf numFmtId="164" fontId="0" fillId="3" borderId="139" xfId="0" applyNumberFormat="1" applyFont="1" applyFill="1" applyBorder="1" applyAlignment="1" applyProtection="1">
      <alignment horizontal="left" vertical="center" wrapText="1"/>
      <protection hidden="1"/>
    </xf>
    <xf numFmtId="181" fontId="105" fillId="3" borderId="5" xfId="0" applyNumberFormat="1" applyFont="1" applyFill="1" applyBorder="1" applyAlignment="1" applyProtection="1">
      <alignment horizontal="left" vertical="center" wrapText="1"/>
      <protection hidden="1"/>
    </xf>
    <xf numFmtId="181" fontId="105" fillId="3" borderId="138" xfId="0" applyNumberFormat="1" applyFont="1" applyFill="1" applyBorder="1" applyAlignment="1" applyProtection="1">
      <alignment horizontal="left" vertical="center" wrapText="1"/>
      <protection hidden="1"/>
    </xf>
    <xf numFmtId="0" fontId="0" fillId="0" borderId="68" xfId="0" applyBorder="1" applyAlignment="1" applyProtection="1">
      <alignment horizontal="right"/>
      <protection hidden="1"/>
    </xf>
    <xf numFmtId="0" fontId="0" fillId="0" borderId="68" xfId="0" applyBorder="1" applyProtection="1">
      <protection hidden="1"/>
    </xf>
    <xf numFmtId="0" fontId="0" fillId="0" borderId="0" xfId="0" applyBorder="1" applyAlignment="1" applyProtection="1">
      <alignment horizontal="right"/>
      <protection hidden="1"/>
    </xf>
    <xf numFmtId="0" fontId="4" fillId="4" borderId="125" xfId="0" applyFont="1" applyFill="1" applyBorder="1" applyAlignment="1" applyProtection="1">
      <alignment vertical="center" wrapText="1"/>
      <protection hidden="1"/>
    </xf>
    <xf numFmtId="0" fontId="139" fillId="2" borderId="10" xfId="0" applyFont="1" applyFill="1" applyBorder="1" applyAlignment="1" applyProtection="1">
      <alignment horizontal="left" vertical="center" wrapText="1"/>
      <protection hidden="1"/>
    </xf>
    <xf numFmtId="0" fontId="139" fillId="2" borderId="138" xfId="0" applyFont="1" applyFill="1" applyBorder="1" applyAlignment="1" applyProtection="1">
      <alignment vertical="center" wrapText="1"/>
      <protection hidden="1"/>
    </xf>
    <xf numFmtId="0" fontId="139" fillId="2" borderId="141" xfId="0" applyFont="1" applyFill="1" applyBorder="1" applyAlignment="1" applyProtection="1">
      <alignment vertical="center" wrapText="1"/>
      <protection hidden="1"/>
    </xf>
    <xf numFmtId="0" fontId="139" fillId="2" borderId="0" xfId="0" applyFont="1" applyFill="1" applyBorder="1" applyAlignment="1" applyProtection="1">
      <alignment horizontal="left" vertical="center" wrapText="1"/>
      <protection hidden="1"/>
    </xf>
    <xf numFmtId="0" fontId="1" fillId="0" borderId="49" xfId="0" applyFont="1" applyBorder="1" applyProtection="1">
      <protection hidden="1"/>
    </xf>
    <xf numFmtId="3" fontId="1" fillId="0" borderId="54" xfId="0" applyNumberFormat="1" applyFont="1" applyBorder="1" applyAlignment="1" applyProtection="1">
      <alignment horizontal="right"/>
      <protection hidden="1"/>
    </xf>
    <xf numFmtId="180" fontId="1" fillId="0" borderId="56" xfId="0" applyNumberFormat="1" applyFont="1" applyBorder="1" applyProtection="1">
      <protection hidden="1"/>
    </xf>
    <xf numFmtId="180" fontId="1" fillId="0" borderId="88" xfId="0" applyNumberFormat="1" applyFont="1" applyBorder="1" applyProtection="1">
      <protection hidden="1"/>
    </xf>
    <xf numFmtId="0" fontId="1" fillId="0" borderId="142" xfId="0" applyFont="1" applyBorder="1" applyProtection="1">
      <protection hidden="1"/>
    </xf>
    <xf numFmtId="0" fontId="1" fillId="0" borderId="143" xfId="0" applyFont="1" applyBorder="1" applyAlignment="1" applyProtection="1">
      <alignment horizontal="right"/>
      <protection hidden="1"/>
    </xf>
    <xf numFmtId="180" fontId="1" fillId="0" borderId="143" xfId="0" applyNumberFormat="1" applyFont="1" applyBorder="1" applyProtection="1">
      <protection hidden="1"/>
    </xf>
    <xf numFmtId="180" fontId="1" fillId="0" borderId="144" xfId="0" applyNumberFormat="1" applyFont="1" applyBorder="1" applyProtection="1">
      <protection hidden="1"/>
    </xf>
    <xf numFmtId="3" fontId="1" fillId="0" borderId="49" xfId="0" applyNumberFormat="1" applyFont="1" applyBorder="1" applyAlignment="1" applyProtection="1">
      <alignment horizontal="right"/>
      <protection hidden="1"/>
    </xf>
    <xf numFmtId="180" fontId="0" fillId="0" borderId="56" xfId="0" applyNumberFormat="1" applyBorder="1" applyProtection="1">
      <protection hidden="1"/>
    </xf>
    <xf numFmtId="180" fontId="0" fillId="0" borderId="88" xfId="0" applyNumberFormat="1" applyBorder="1" applyProtection="1">
      <protection hidden="1"/>
    </xf>
    <xf numFmtId="0" fontId="1" fillId="0" borderId="142" xfId="0" applyFont="1" applyBorder="1" applyAlignment="1" applyProtection="1">
      <alignment horizontal="right"/>
      <protection hidden="1"/>
    </xf>
    <xf numFmtId="180" fontId="0" fillId="0" borderId="143" xfId="0" applyNumberFormat="1" applyBorder="1" applyProtection="1">
      <protection hidden="1"/>
    </xf>
    <xf numFmtId="180" fontId="0" fillId="0" borderId="144" xfId="0" applyNumberFormat="1" applyBorder="1" applyProtection="1">
      <protection hidden="1"/>
    </xf>
    <xf numFmtId="0" fontId="0" fillId="97" borderId="0" xfId="0" applyFill="1" applyProtection="1">
      <protection hidden="1"/>
    </xf>
    <xf numFmtId="6" fontId="0" fillId="0" borderId="0" xfId="0" applyNumberFormat="1" applyProtection="1">
      <protection hidden="1"/>
    </xf>
    <xf numFmtId="164" fontId="9" fillId="3" borderId="85" xfId="0" applyNumberFormat="1" applyFont="1" applyFill="1" applyBorder="1" applyAlignment="1" applyProtection="1">
      <alignment horizontal="left" vertical="center" wrapText="1"/>
      <protection locked="0" hidden="1"/>
    </xf>
    <xf numFmtId="164" fontId="9" fillId="3" borderId="3" xfId="0" applyNumberFormat="1" applyFont="1" applyFill="1" applyBorder="1" applyAlignment="1" applyProtection="1">
      <alignment horizontal="left" vertical="center" wrapText="1"/>
      <protection locked="0" hidden="1"/>
    </xf>
    <xf numFmtId="181" fontId="0" fillId="0" borderId="0" xfId="0" applyNumberFormat="1" applyBorder="1" applyProtection="1">
      <protection hidden="1"/>
    </xf>
    <xf numFmtId="182" fontId="9" fillId="2" borderId="101" xfId="0" applyNumberFormat="1" applyFont="1" applyFill="1" applyBorder="1" applyAlignment="1" applyProtection="1">
      <alignment horizontal="right" vertical="center" wrapText="1"/>
      <protection locked="0" hidden="1"/>
    </xf>
    <xf numFmtId="0" fontId="9" fillId="2" borderId="101" xfId="0" applyFont="1" applyFill="1" applyBorder="1" applyAlignment="1" applyProtection="1">
      <alignment horizontal="right" vertical="center" wrapText="1"/>
      <protection locked="0" hidden="1"/>
    </xf>
    <xf numFmtId="0" fontId="9" fillId="2" borderId="110" xfId="0" applyFont="1" applyFill="1" applyBorder="1" applyAlignment="1" applyProtection="1">
      <alignment horizontal="right" vertical="center" wrapText="1"/>
      <protection locked="0" hidden="1"/>
    </xf>
    <xf numFmtId="0" fontId="9" fillId="2" borderId="122" xfId="0" applyFont="1" applyFill="1" applyBorder="1" applyAlignment="1" applyProtection="1">
      <alignment horizontal="right"/>
      <protection locked="0" hidden="1"/>
    </xf>
    <xf numFmtId="181" fontId="9" fillId="3" borderId="77" xfId="0" applyNumberFormat="1" applyFont="1" applyFill="1" applyBorder="1" applyAlignment="1" applyProtection="1">
      <alignment horizontal="right" vertical="center" wrapText="1"/>
      <protection locked="0" hidden="1"/>
    </xf>
    <xf numFmtId="181" fontId="9" fillId="84" borderId="77" xfId="0" applyNumberFormat="1" applyFont="1" applyFill="1" applyBorder="1" applyAlignment="1" applyProtection="1">
      <alignment horizontal="right" vertical="center" wrapText="1"/>
      <protection hidden="1"/>
    </xf>
    <xf numFmtId="0" fontId="9" fillId="3" borderId="85" xfId="0" applyFont="1" applyFill="1" applyBorder="1" applyAlignment="1" applyProtection="1">
      <alignment horizontal="right" vertical="center" wrapText="1"/>
      <protection locked="0" hidden="1"/>
    </xf>
    <xf numFmtId="0" fontId="9" fillId="3" borderId="101" xfId="0" applyFont="1" applyFill="1" applyBorder="1" applyAlignment="1" applyProtection="1">
      <alignment horizontal="right" vertical="center" wrapText="1"/>
      <protection locked="0" hidden="1"/>
    </xf>
    <xf numFmtId="0" fontId="9" fillId="3" borderId="2" xfId="0" applyFont="1" applyFill="1" applyBorder="1" applyAlignment="1" applyProtection="1">
      <alignment horizontal="right" vertical="center" wrapText="1"/>
      <protection locked="0" hidden="1"/>
    </xf>
    <xf numFmtId="181" fontId="105" fillId="3" borderId="77" xfId="0" applyNumberFormat="1" applyFont="1" applyFill="1" applyBorder="1" applyAlignment="1" applyProtection="1">
      <alignment horizontal="right" vertical="center" wrapText="1"/>
      <protection locked="0" hidden="1"/>
    </xf>
    <xf numFmtId="181" fontId="105" fillId="84" borderId="77" xfId="0" applyNumberFormat="1" applyFont="1" applyFill="1" applyBorder="1" applyAlignment="1" applyProtection="1">
      <alignment horizontal="right" vertical="center" wrapText="1"/>
      <protection hidden="1"/>
    </xf>
    <xf numFmtId="0" fontId="10" fillId="4" borderId="79" xfId="0" applyFont="1" applyFill="1" applyBorder="1" applyAlignment="1" applyProtection="1">
      <alignment horizontal="right" vertical="center" wrapText="1"/>
      <protection hidden="1"/>
    </xf>
    <xf numFmtId="0" fontId="10" fillId="4" borderId="48" xfId="0" applyFont="1" applyFill="1" applyBorder="1" applyAlignment="1" applyProtection="1">
      <alignment horizontal="right" vertical="center" wrapText="1"/>
      <protection hidden="1"/>
    </xf>
    <xf numFmtId="0" fontId="10" fillId="4" borderId="47" xfId="0" applyFont="1" applyFill="1" applyBorder="1" applyAlignment="1" applyProtection="1">
      <alignment horizontal="right" vertical="center" wrapText="1"/>
      <protection hidden="1"/>
    </xf>
    <xf numFmtId="0" fontId="136" fillId="95" borderId="120" xfId="0" applyFont="1" applyFill="1" applyBorder="1" applyAlignment="1" applyProtection="1">
      <alignment horizontal="right" vertical="center" wrapText="1"/>
      <protection hidden="1"/>
    </xf>
    <xf numFmtId="0" fontId="136" fillId="95" borderId="81" xfId="0" applyFont="1" applyFill="1" applyBorder="1" applyAlignment="1" applyProtection="1">
      <alignment horizontal="right" vertical="center" wrapText="1"/>
      <protection hidden="1"/>
    </xf>
    <xf numFmtId="6" fontId="1" fillId="0" borderId="86" xfId="0" applyNumberFormat="1" applyFont="1" applyBorder="1" applyAlignment="1" applyProtection="1">
      <alignment horizontal="right" vertical="center"/>
      <protection hidden="1"/>
    </xf>
    <xf numFmtId="6" fontId="1" fillId="0" borderId="85" xfId="0" applyNumberFormat="1" applyFont="1" applyBorder="1" applyAlignment="1" applyProtection="1">
      <alignment horizontal="right" vertical="center"/>
      <protection hidden="1"/>
    </xf>
    <xf numFmtId="6" fontId="1" fillId="0" borderId="90" xfId="0" applyNumberFormat="1" applyFont="1" applyBorder="1" applyAlignment="1" applyProtection="1">
      <alignment horizontal="right" vertical="center"/>
      <protection hidden="1"/>
    </xf>
    <xf numFmtId="6" fontId="135" fillId="0" borderId="2" xfId="0" applyNumberFormat="1" applyFont="1" applyBorder="1" applyAlignment="1" applyProtection="1">
      <alignment horizontal="right" vertical="center"/>
      <protection hidden="1"/>
    </xf>
    <xf numFmtId="6" fontId="135" fillId="0" borderId="85" xfId="0" applyNumberFormat="1" applyFont="1" applyBorder="1" applyAlignment="1" applyProtection="1">
      <alignment horizontal="right" vertical="center"/>
      <protection hidden="1"/>
    </xf>
    <xf numFmtId="6" fontId="1" fillId="0" borderId="87" xfId="0" applyNumberFormat="1" applyFont="1" applyBorder="1" applyAlignment="1" applyProtection="1">
      <alignment horizontal="right" vertical="center"/>
      <protection hidden="1"/>
    </xf>
    <xf numFmtId="6" fontId="1" fillId="0" borderId="91" xfId="0" applyNumberFormat="1" applyFont="1" applyBorder="1" applyAlignment="1" applyProtection="1">
      <alignment horizontal="right" vertical="center"/>
      <protection hidden="1"/>
    </xf>
    <xf numFmtId="6" fontId="1" fillId="0" borderId="92" xfId="0" applyNumberFormat="1" applyFont="1" applyBorder="1" applyAlignment="1" applyProtection="1">
      <alignment horizontal="right" vertical="center"/>
      <protection hidden="1"/>
    </xf>
    <xf numFmtId="0" fontId="136" fillId="95" borderId="123" xfId="0" applyFont="1" applyFill="1" applyBorder="1" applyAlignment="1" applyProtection="1">
      <alignment vertical="center" wrapText="1"/>
      <protection hidden="1"/>
    </xf>
    <xf numFmtId="0" fontId="10" fillId="4" borderId="126" xfId="0" applyFont="1" applyFill="1" applyBorder="1" applyAlignment="1" applyProtection="1">
      <alignment vertical="center" wrapText="1"/>
      <protection hidden="1"/>
    </xf>
    <xf numFmtId="180" fontId="1" fillId="0" borderId="86" xfId="0" applyNumberFormat="1" applyFont="1" applyBorder="1" applyAlignment="1" applyProtection="1">
      <alignment horizontal="right" vertical="center"/>
      <protection hidden="1"/>
    </xf>
    <xf numFmtId="180" fontId="1" fillId="0" borderId="85" xfId="0" applyNumberFormat="1" applyFont="1" applyBorder="1" applyAlignment="1" applyProtection="1">
      <alignment horizontal="right" vertical="center"/>
      <protection hidden="1"/>
    </xf>
    <xf numFmtId="180" fontId="1" fillId="0" borderId="87" xfId="0" applyNumberFormat="1" applyFont="1" applyBorder="1" applyAlignment="1" applyProtection="1">
      <alignment horizontal="right" vertical="center"/>
      <protection hidden="1"/>
    </xf>
    <xf numFmtId="180" fontId="1" fillId="0" borderId="91" xfId="0" applyNumberFormat="1" applyFont="1" applyBorder="1" applyAlignment="1" applyProtection="1">
      <alignment horizontal="right" vertical="center"/>
      <protection hidden="1"/>
    </xf>
    <xf numFmtId="180" fontId="1" fillId="0" borderId="92" xfId="0" applyNumberFormat="1" applyFont="1" applyBorder="1" applyAlignment="1" applyProtection="1">
      <alignment horizontal="right" vertical="center"/>
      <protection hidden="1"/>
    </xf>
    <xf numFmtId="6" fontId="135" fillId="0" borderId="145" xfId="0" applyNumberFormat="1" applyFont="1" applyBorder="1" applyAlignment="1" applyProtection="1">
      <alignment horizontal="right" vertical="center"/>
      <protection hidden="1"/>
    </xf>
    <xf numFmtId="180" fontId="1" fillId="0" borderId="86" xfId="0" applyNumberFormat="1" applyFont="1" applyFill="1" applyBorder="1" applyAlignment="1" applyProtection="1">
      <alignment horizontal="right" vertical="center"/>
      <protection hidden="1"/>
    </xf>
    <xf numFmtId="180" fontId="1" fillId="0" borderId="85" xfId="0" applyNumberFormat="1" applyFont="1" applyFill="1" applyBorder="1" applyAlignment="1" applyProtection="1">
      <alignment horizontal="right" vertical="center"/>
      <protection hidden="1"/>
    </xf>
    <xf numFmtId="180" fontId="1" fillId="0" borderId="90" xfId="0" applyNumberFormat="1" applyFont="1" applyFill="1" applyBorder="1" applyAlignment="1" applyProtection="1">
      <alignment horizontal="right" vertical="center"/>
      <protection hidden="1"/>
    </xf>
    <xf numFmtId="180" fontId="1" fillId="0" borderId="127" xfId="0" applyNumberFormat="1" applyFont="1" applyBorder="1" applyAlignment="1" applyProtection="1">
      <alignment horizontal="right" vertical="center"/>
      <protection hidden="1"/>
    </xf>
    <xf numFmtId="6" fontId="135" fillId="0" borderId="124" xfId="0" applyNumberFormat="1" applyFont="1" applyBorder="1" applyAlignment="1" applyProtection="1">
      <alignment horizontal="right" vertical="center"/>
      <protection hidden="1"/>
    </xf>
    <xf numFmtId="181" fontId="0" fillId="3" borderId="77" xfId="0" applyNumberFormat="1" applyFont="1" applyFill="1" applyBorder="1" applyAlignment="1" applyProtection="1">
      <alignment horizontal="right" vertical="center" wrapText="1"/>
      <protection locked="0" hidden="1"/>
    </xf>
    <xf numFmtId="181" fontId="0" fillId="84" borderId="77" xfId="0" applyNumberFormat="1" applyFont="1" applyFill="1" applyBorder="1" applyAlignment="1" applyProtection="1">
      <alignment horizontal="right" vertical="center" wrapText="1"/>
      <protection hidden="1"/>
    </xf>
    <xf numFmtId="0" fontId="9" fillId="2" borderId="3" xfId="0" applyFont="1" applyFill="1" applyBorder="1" applyAlignment="1" applyProtection="1">
      <alignment horizontal="right" vertical="center" wrapText="1"/>
      <protection locked="0" hidden="1"/>
    </xf>
    <xf numFmtId="0" fontId="9" fillId="3" borderId="81" xfId="0" applyFont="1" applyFill="1" applyBorder="1" applyAlignment="1" applyProtection="1">
      <alignment horizontal="right" vertical="center" wrapText="1"/>
      <protection locked="0" hidden="1"/>
    </xf>
    <xf numFmtId="0" fontId="9" fillId="3" borderId="5" xfId="0" applyFont="1" applyFill="1" applyBorder="1" applyAlignment="1" applyProtection="1">
      <alignment horizontal="right" vertical="center" wrapText="1"/>
      <protection locked="0" hidden="1"/>
    </xf>
    <xf numFmtId="0" fontId="9" fillId="3" borderId="122" xfId="0" applyFont="1" applyFill="1" applyBorder="1" applyAlignment="1" applyProtection="1">
      <alignment horizontal="right" vertical="center" wrapText="1"/>
      <protection locked="0" hidden="1"/>
    </xf>
    <xf numFmtId="0" fontId="9" fillId="3" borderId="85" xfId="0" applyFont="1" applyFill="1" applyBorder="1" applyAlignment="1" applyProtection="1">
      <alignment horizontal="right" vertical="center"/>
      <protection locked="0" hidden="1"/>
    </xf>
    <xf numFmtId="0" fontId="9" fillId="2" borderId="0" xfId="0" applyFont="1" applyFill="1" applyAlignment="1" applyProtection="1">
      <alignment horizontal="left" vertical="center"/>
      <protection hidden="1"/>
    </xf>
    <xf numFmtId="3" fontId="137" fillId="98" borderId="54" xfId="0" applyNumberFormat="1" applyFont="1" applyFill="1" applyBorder="1" applyAlignment="1" applyProtection="1">
      <alignment horizontal="right"/>
      <protection hidden="1"/>
    </xf>
    <xf numFmtId="180" fontId="137" fillId="98" borderId="56" xfId="0" applyNumberFormat="1" applyFont="1" applyFill="1" applyBorder="1" applyProtection="1">
      <protection hidden="1"/>
    </xf>
    <xf numFmtId="0" fontId="137" fillId="98" borderId="143" xfId="0" applyFont="1" applyFill="1" applyBorder="1" applyAlignment="1" applyProtection="1">
      <alignment horizontal="right"/>
      <protection hidden="1"/>
    </xf>
    <xf numFmtId="180" fontId="137" fillId="98" borderId="143" xfId="0" applyNumberFormat="1" applyFont="1" applyFill="1" applyBorder="1" applyProtection="1">
      <protection hidden="1"/>
    </xf>
    <xf numFmtId="180" fontId="137" fillId="98" borderId="144" xfId="0" applyNumberFormat="1" applyFont="1" applyFill="1" applyBorder="1" applyProtection="1">
      <protection hidden="1"/>
    </xf>
    <xf numFmtId="180" fontId="137" fillId="98" borderId="88" xfId="0" applyNumberFormat="1" applyFont="1" applyFill="1" applyBorder="1" applyProtection="1">
      <protection hidden="1"/>
    </xf>
    <xf numFmtId="0" fontId="137" fillId="98" borderId="57" xfId="0" applyFont="1" applyFill="1" applyBorder="1" applyProtection="1">
      <protection hidden="1"/>
    </xf>
    <xf numFmtId="0" fontId="140" fillId="98" borderId="56" xfId="0" applyFont="1" applyFill="1" applyBorder="1" applyProtection="1">
      <protection hidden="1"/>
    </xf>
    <xf numFmtId="0" fontId="140" fillId="98" borderId="142" xfId="0" applyFont="1" applyFill="1" applyBorder="1" applyProtection="1">
      <protection hidden="1"/>
    </xf>
    <xf numFmtId="0" fontId="140" fillId="98" borderId="143" xfId="0" applyFont="1" applyFill="1" applyBorder="1" applyProtection="1">
      <protection hidden="1"/>
    </xf>
    <xf numFmtId="0" fontId="9" fillId="2" borderId="77" xfId="0" applyFont="1" applyFill="1" applyBorder="1" applyAlignment="1" applyProtection="1">
      <alignment horizontal="right" vertical="center" wrapText="1"/>
      <protection locked="0" hidden="1"/>
    </xf>
    <xf numFmtId="181" fontId="9" fillId="84" borderId="81" xfId="0" applyNumberFormat="1" applyFont="1" applyFill="1" applyBorder="1" applyAlignment="1" applyProtection="1">
      <alignment horizontal="right" vertical="center" wrapText="1"/>
      <protection locked="0" hidden="1"/>
    </xf>
    <xf numFmtId="0" fontId="9" fillId="3" borderId="77" xfId="0" applyFont="1" applyFill="1" applyBorder="1" applyAlignment="1" applyProtection="1">
      <alignment horizontal="right" vertical="center" wrapText="1"/>
      <protection locked="0" hidden="1"/>
    </xf>
    <xf numFmtId="0" fontId="115" fillId="3" borderId="77" xfId="0" applyFont="1" applyFill="1" applyBorder="1" applyAlignment="1" applyProtection="1">
      <alignment horizontal="right" vertical="center" wrapText="1"/>
      <protection locked="0" hidden="1"/>
    </xf>
    <xf numFmtId="0" fontId="136" fillId="0" borderId="0" xfId="0" applyFont="1" applyFill="1" applyBorder="1" applyAlignment="1" applyProtection="1">
      <alignment vertical="center" wrapText="1"/>
      <protection hidden="1"/>
    </xf>
    <xf numFmtId="6" fontId="135" fillId="0" borderId="0" xfId="0" applyNumberFormat="1" applyFont="1" applyFill="1" applyBorder="1" applyAlignment="1" applyProtection="1">
      <alignment horizontal="right" vertical="center"/>
      <protection hidden="1"/>
    </xf>
    <xf numFmtId="180" fontId="1" fillId="0" borderId="90" xfId="0" applyNumberFormat="1" applyFont="1" applyBorder="1" applyAlignment="1" applyProtection="1">
      <alignment horizontal="right" vertical="center"/>
      <protection hidden="1"/>
    </xf>
    <xf numFmtId="0" fontId="112" fillId="84" borderId="67" xfId="424" applyFont="1" applyFill="1" applyBorder="1" applyAlignment="1" applyProtection="1">
      <alignment vertical="center" readingOrder="1"/>
      <protection hidden="1"/>
    </xf>
    <xf numFmtId="0" fontId="4" fillId="4" borderId="5" xfId="0" applyFont="1" applyFill="1" applyBorder="1" applyAlignment="1" applyProtection="1">
      <alignment horizontal="left" vertical="center" wrapText="1"/>
      <protection hidden="1"/>
    </xf>
    <xf numFmtId="0" fontId="9" fillId="0" borderId="77" xfId="0" applyFont="1" applyFill="1" applyBorder="1" applyAlignment="1" applyProtection="1">
      <alignment horizontal="right" vertical="center"/>
      <protection locked="0" hidden="1"/>
    </xf>
    <xf numFmtId="0" fontId="106" fillId="2" borderId="0" xfId="0" applyFont="1" applyFill="1" applyBorder="1" applyAlignment="1" applyProtection="1">
      <alignment vertical="center" wrapText="1"/>
      <protection hidden="1"/>
    </xf>
    <xf numFmtId="0" fontId="113" fillId="2" borderId="0" xfId="0" applyFont="1" applyFill="1" applyBorder="1" applyAlignment="1" applyProtection="1">
      <alignment vertical="center" wrapText="1"/>
      <protection hidden="1"/>
    </xf>
    <xf numFmtId="0" fontId="113" fillId="2" borderId="0" xfId="0" applyFont="1" applyFill="1" applyBorder="1" applyAlignment="1" applyProtection="1">
      <alignment horizontal="left" vertical="center" wrapText="1"/>
      <protection hidden="1"/>
    </xf>
    <xf numFmtId="0" fontId="114" fillId="2" borderId="0" xfId="0" applyFont="1" applyFill="1" applyBorder="1" applyAlignment="1" applyProtection="1">
      <alignment horizontal="center" vertical="center" wrapText="1"/>
      <protection hidden="1"/>
    </xf>
    <xf numFmtId="0" fontId="9" fillId="3" borderId="4" xfId="0" applyFont="1" applyFill="1" applyBorder="1" applyAlignment="1" applyProtection="1">
      <alignment horizontal="right" vertical="center" wrapText="1"/>
      <protection locked="0" hidden="1"/>
    </xf>
    <xf numFmtId="0" fontId="112" fillId="84" borderId="65" xfId="424" applyFont="1" applyFill="1" applyBorder="1" applyAlignment="1" applyProtection="1">
      <alignment horizontal="left" vertical="center" readingOrder="1"/>
      <protection locked="0"/>
    </xf>
    <xf numFmtId="0" fontId="112" fillId="84" borderId="66" xfId="424" applyFont="1" applyFill="1" applyBorder="1" applyAlignment="1" applyProtection="1">
      <alignment horizontal="left" vertical="center" readingOrder="1"/>
      <protection locked="0"/>
    </xf>
    <xf numFmtId="0" fontId="112" fillId="84" borderId="67" xfId="424" applyFont="1" applyFill="1" applyBorder="1" applyAlignment="1" applyProtection="1">
      <alignment horizontal="left" vertical="center" readingOrder="1"/>
      <protection locked="0"/>
    </xf>
    <xf numFmtId="0" fontId="16" fillId="2" borderId="0" xfId="0" applyFont="1" applyFill="1" applyAlignment="1" applyProtection="1">
      <alignment horizontal="left" vertical="center" wrapText="1"/>
      <protection hidden="1"/>
    </xf>
    <xf numFmtId="0" fontId="16" fillId="2" borderId="0" xfId="0" applyFont="1" applyFill="1" applyAlignment="1" applyProtection="1">
      <alignment horizontal="left" vertical="top" wrapText="1"/>
      <protection hidden="1"/>
    </xf>
    <xf numFmtId="0" fontId="5" fillId="2" borderId="0" xfId="0" applyFont="1" applyFill="1" applyAlignment="1" applyProtection="1">
      <alignment horizontal="left" vertical="top" wrapText="1"/>
      <protection hidden="1"/>
    </xf>
    <xf numFmtId="0" fontId="9" fillId="2" borderId="0" xfId="0" applyFont="1" applyFill="1" applyAlignment="1">
      <alignment horizontal="left" vertical="top" wrapText="1"/>
    </xf>
    <xf numFmtId="0" fontId="102" fillId="2" borderId="0" xfId="0" applyFont="1" applyFill="1" applyAlignment="1">
      <alignment horizontal="left" wrapText="1"/>
    </xf>
    <xf numFmtId="0" fontId="101" fillId="2" borderId="0" xfId="0" applyFont="1" applyFill="1" applyAlignment="1" applyProtection="1">
      <alignment horizontal="left" vertical="top" wrapText="1"/>
      <protection hidden="1"/>
    </xf>
    <xf numFmtId="0" fontId="114" fillId="2" borderId="0" xfId="424" applyFont="1" applyFill="1" applyBorder="1" applyAlignment="1" applyProtection="1">
      <alignment horizontal="center" vertical="center" wrapText="1"/>
      <protection hidden="1"/>
    </xf>
    <xf numFmtId="0" fontId="104" fillId="84" borderId="65" xfId="0" applyFont="1" applyFill="1" applyBorder="1" applyAlignment="1" applyProtection="1">
      <alignment horizontal="left" vertical="center" wrapText="1" readingOrder="1"/>
      <protection hidden="1"/>
    </xf>
    <xf numFmtId="0" fontId="104" fillId="84" borderId="66" xfId="0" applyFont="1" applyFill="1" applyBorder="1" applyAlignment="1" applyProtection="1">
      <alignment horizontal="left" vertical="center" wrapText="1" readingOrder="1"/>
      <protection hidden="1"/>
    </xf>
    <xf numFmtId="0" fontId="104" fillId="84" borderId="67" xfId="0" applyFont="1" applyFill="1" applyBorder="1" applyAlignment="1" applyProtection="1">
      <alignment horizontal="left" vertical="center" wrapText="1" readingOrder="1"/>
      <protection hidden="1"/>
    </xf>
    <xf numFmtId="0" fontId="98" fillId="0" borderId="10" xfId="0" applyFont="1" applyBorder="1" applyAlignment="1" applyProtection="1">
      <alignment horizontal="left" wrapText="1"/>
      <protection hidden="1"/>
    </xf>
    <xf numFmtId="0" fontId="98" fillId="0" borderId="0" xfId="0" applyFont="1" applyBorder="1" applyAlignment="1" applyProtection="1">
      <alignment horizontal="left" wrapText="1"/>
      <protection hidden="1"/>
    </xf>
    <xf numFmtId="0" fontId="4" fillId="4" borderId="116" xfId="0" applyFont="1" applyFill="1" applyBorder="1" applyAlignment="1" applyProtection="1">
      <alignment horizontal="right" vertical="center" wrapText="1"/>
      <protection hidden="1"/>
    </xf>
    <xf numFmtId="0" fontId="4" fillId="4" borderId="120" xfId="0" applyFont="1" applyFill="1" applyBorder="1" applyAlignment="1" applyProtection="1">
      <alignment horizontal="right" vertical="center" wrapText="1"/>
      <protection hidden="1"/>
    </xf>
    <xf numFmtId="0" fontId="4" fillId="4" borderId="112" xfId="0" applyFont="1" applyFill="1" applyBorder="1" applyAlignment="1" applyProtection="1">
      <alignment horizontal="left" vertical="top" wrapText="1"/>
      <protection hidden="1"/>
    </xf>
    <xf numFmtId="0" fontId="4" fillId="4" borderId="6" xfId="0" applyFont="1" applyFill="1" applyBorder="1" applyAlignment="1" applyProtection="1">
      <alignment horizontal="left" vertical="top" wrapText="1"/>
      <protection hidden="1"/>
    </xf>
    <xf numFmtId="0" fontId="4" fillId="4" borderId="81" xfId="0" applyFont="1" applyFill="1" applyBorder="1" applyAlignment="1" applyProtection="1">
      <alignment horizontal="left" vertical="top" wrapText="1"/>
      <protection hidden="1"/>
    </xf>
    <xf numFmtId="0" fontId="4" fillId="4" borderId="5" xfId="0" applyFont="1" applyFill="1" applyBorder="1" applyAlignment="1" applyProtection="1">
      <alignment horizontal="left" vertical="top" wrapText="1"/>
      <protection hidden="1"/>
    </xf>
    <xf numFmtId="0" fontId="17" fillId="2" borderId="0" xfId="0" applyFont="1" applyFill="1" applyBorder="1" applyAlignment="1" applyProtection="1">
      <alignment horizontal="left" vertical="center" wrapText="1"/>
      <protection locked="0" hidden="1"/>
    </xf>
    <xf numFmtId="0" fontId="1" fillId="2" borderId="0" xfId="0" applyFont="1" applyFill="1" applyBorder="1" applyAlignment="1" applyProtection="1">
      <alignment horizontal="left" vertical="center" wrapText="1"/>
      <protection locked="0" hidden="1"/>
    </xf>
    <xf numFmtId="0" fontId="4" fillId="4" borderId="68" xfId="0" applyFont="1" applyFill="1" applyBorder="1" applyAlignment="1" applyProtection="1">
      <alignment horizontal="left" vertical="top" wrapText="1"/>
      <protection hidden="1"/>
    </xf>
    <xf numFmtId="0" fontId="4" fillId="4" borderId="0" xfId="0" applyFont="1" applyFill="1" applyBorder="1" applyAlignment="1" applyProtection="1">
      <alignment horizontal="left" vertical="top" wrapText="1"/>
      <protection hidden="1"/>
    </xf>
    <xf numFmtId="0" fontId="4" fillId="2" borderId="0" xfId="0" applyFont="1" applyFill="1" applyBorder="1" applyAlignment="1" applyProtection="1">
      <alignment horizontal="left" vertical="center" wrapText="1"/>
      <protection hidden="1"/>
    </xf>
    <xf numFmtId="0" fontId="0" fillId="94" borderId="112" xfId="0" applyFill="1" applyBorder="1" applyAlignment="1" applyProtection="1">
      <alignment horizontal="left" wrapText="1"/>
      <protection hidden="1"/>
    </xf>
    <xf numFmtId="0" fontId="0" fillId="94" borderId="81" xfId="0" applyFill="1" applyBorder="1" applyAlignment="1" applyProtection="1">
      <alignment horizontal="left" wrapText="1"/>
      <protection hidden="1"/>
    </xf>
    <xf numFmtId="0" fontId="4" fillId="4" borderId="71" xfId="0" applyFont="1" applyFill="1" applyBorder="1" applyAlignment="1" applyProtection="1">
      <alignment horizontal="center" vertical="center" wrapText="1"/>
      <protection hidden="1"/>
    </xf>
    <xf numFmtId="0" fontId="14" fillId="4" borderId="111" xfId="0" applyFont="1" applyFill="1" applyBorder="1" applyAlignment="1" applyProtection="1">
      <alignment horizontal="center" vertical="center" textRotation="90" wrapText="1"/>
      <protection hidden="1"/>
    </xf>
    <xf numFmtId="0" fontId="10" fillId="4" borderId="3" xfId="0" applyFont="1" applyFill="1" applyBorder="1" applyAlignment="1" applyProtection="1">
      <alignment horizontal="center" vertical="center" wrapText="1"/>
      <protection hidden="1"/>
    </xf>
    <xf numFmtId="0" fontId="10" fillId="4" borderId="4" xfId="0" applyFont="1" applyFill="1" applyBorder="1" applyAlignment="1" applyProtection="1">
      <alignment horizontal="center" vertical="center" wrapText="1"/>
      <protection hidden="1"/>
    </xf>
    <xf numFmtId="0" fontId="10" fillId="4" borderId="2" xfId="0" applyFont="1" applyFill="1" applyBorder="1" applyAlignment="1" applyProtection="1">
      <alignment horizontal="center" vertical="center" wrapText="1"/>
      <protection hidden="1"/>
    </xf>
    <xf numFmtId="0" fontId="10" fillId="4" borderId="85" xfId="0" applyFont="1" applyFill="1" applyBorder="1" applyAlignment="1" applyProtection="1">
      <alignment horizontal="center" vertical="center" wrapText="1"/>
      <protection hidden="1"/>
    </xf>
    <xf numFmtId="0" fontId="133" fillId="93" borderId="85" xfId="0" applyFont="1" applyFill="1" applyBorder="1" applyAlignment="1" applyProtection="1">
      <alignment horizontal="left" vertical="center" wrapText="1"/>
      <protection hidden="1"/>
    </xf>
    <xf numFmtId="0" fontId="4" fillId="4" borderId="72" xfId="0" applyFont="1" applyFill="1" applyBorder="1" applyAlignment="1" applyProtection="1">
      <alignment horizontal="center" vertical="center" wrapText="1"/>
      <protection hidden="1"/>
    </xf>
    <xf numFmtId="0" fontId="4" fillId="4" borderId="78" xfId="0" applyFont="1" applyFill="1" applyBorder="1" applyAlignment="1" applyProtection="1">
      <alignment horizontal="center" vertical="center" wrapText="1"/>
      <protection hidden="1"/>
    </xf>
    <xf numFmtId="0" fontId="0" fillId="2" borderId="68" xfId="0" applyFill="1" applyBorder="1" applyAlignment="1" applyProtection="1">
      <alignment horizontal="left" vertical="center" wrapText="1"/>
      <protection hidden="1"/>
    </xf>
    <xf numFmtId="0" fontId="0" fillId="2" borderId="0" xfId="0" applyFill="1" applyAlignment="1" applyProtection="1">
      <alignment horizontal="left" vertical="center" wrapText="1"/>
      <protection hidden="1"/>
    </xf>
    <xf numFmtId="0" fontId="114" fillId="94" borderId="112" xfId="0" applyFont="1" applyFill="1" applyBorder="1" applyAlignment="1" applyProtection="1">
      <alignment horizontal="left" vertical="center" wrapText="1"/>
      <protection hidden="1"/>
    </xf>
    <xf numFmtId="0" fontId="114" fillId="94" borderId="81" xfId="0" applyFont="1" applyFill="1" applyBorder="1" applyAlignment="1" applyProtection="1">
      <alignment horizontal="left" vertical="center" wrapText="1"/>
      <protection hidden="1"/>
    </xf>
    <xf numFmtId="0" fontId="0" fillId="94" borderId="5" xfId="0" applyFont="1" applyFill="1" applyBorder="1" applyAlignment="1" applyProtection="1">
      <alignment horizontal="center" vertical="center" wrapText="1"/>
      <protection locked="0" hidden="1"/>
    </xf>
    <xf numFmtId="0" fontId="0" fillId="94" borderId="6" xfId="0" applyFont="1" applyFill="1" applyBorder="1" applyAlignment="1" applyProtection="1">
      <alignment horizontal="center" vertical="center" wrapText="1"/>
      <protection locked="0" hidden="1"/>
    </xf>
    <xf numFmtId="0" fontId="0" fillId="94" borderId="81" xfId="0" applyFont="1" applyFill="1" applyBorder="1" applyAlignment="1" applyProtection="1">
      <alignment horizontal="center" vertical="center" wrapText="1"/>
      <protection locked="0" hidden="1"/>
    </xf>
    <xf numFmtId="0" fontId="127" fillId="84" borderId="65" xfId="0" applyFont="1" applyFill="1" applyBorder="1" applyAlignment="1" applyProtection="1">
      <alignment horizontal="left" vertical="center"/>
      <protection hidden="1"/>
    </xf>
    <xf numFmtId="0" fontId="127" fillId="84" borderId="66" xfId="0" applyFont="1" applyFill="1" applyBorder="1" applyAlignment="1" applyProtection="1">
      <alignment horizontal="left" vertical="center"/>
      <protection hidden="1"/>
    </xf>
    <xf numFmtId="0" fontId="127" fillId="84" borderId="67" xfId="0" applyFont="1" applyFill="1" applyBorder="1" applyAlignment="1" applyProtection="1">
      <alignment horizontal="left" vertical="center"/>
      <protection hidden="1"/>
    </xf>
    <xf numFmtId="0" fontId="4" fillId="4" borderId="70" xfId="0" applyFont="1" applyFill="1" applyBorder="1" applyAlignment="1" applyProtection="1">
      <alignment horizontal="left" vertical="center" wrapText="1"/>
      <protection hidden="1"/>
    </xf>
    <xf numFmtId="0" fontId="4" fillId="4" borderId="81" xfId="0" applyFont="1" applyFill="1" applyBorder="1" applyAlignment="1" applyProtection="1">
      <alignment horizontal="left" vertical="center" wrapText="1"/>
      <protection hidden="1"/>
    </xf>
    <xf numFmtId="0" fontId="13" fillId="4" borderId="70" xfId="0" applyFont="1" applyFill="1" applyBorder="1" applyAlignment="1" applyProtection="1">
      <alignment horizontal="center" vertical="center" wrapText="1"/>
      <protection hidden="1"/>
    </xf>
    <xf numFmtId="0" fontId="13" fillId="4" borderId="81" xfId="0" applyFont="1" applyFill="1" applyBorder="1" applyAlignment="1" applyProtection="1">
      <alignment horizontal="center" vertical="center" wrapText="1"/>
      <protection hidden="1"/>
    </xf>
    <xf numFmtId="0" fontId="13" fillId="4" borderId="6" xfId="0" applyFont="1" applyFill="1" applyBorder="1" applyAlignment="1" applyProtection="1">
      <alignment horizontal="center" vertical="center" wrapText="1"/>
      <protection hidden="1"/>
    </xf>
    <xf numFmtId="0" fontId="9" fillId="3" borderId="97" xfId="0" applyFont="1" applyFill="1" applyBorder="1" applyAlignment="1" applyProtection="1">
      <alignment horizontal="left" vertical="center" wrapText="1"/>
      <protection locked="0" hidden="1"/>
    </xf>
    <xf numFmtId="0" fontId="9" fillId="3" borderId="99" xfId="0" applyFont="1" applyFill="1" applyBorder="1" applyAlignment="1" applyProtection="1">
      <alignment horizontal="left" vertical="center" wrapText="1"/>
      <protection locked="0" hidden="1"/>
    </xf>
    <xf numFmtId="0" fontId="4" fillId="4" borderId="112" xfId="0" applyFont="1" applyFill="1" applyBorder="1" applyAlignment="1" applyProtection="1">
      <alignment horizontal="left" wrapText="1"/>
      <protection hidden="1"/>
    </xf>
    <xf numFmtId="0" fontId="4" fillId="4" borderId="6" xfId="0" applyFont="1" applyFill="1" applyBorder="1" applyAlignment="1" applyProtection="1">
      <alignment horizontal="left" wrapText="1"/>
      <protection hidden="1"/>
    </xf>
    <xf numFmtId="0" fontId="9" fillId="3" borderId="113" xfId="0" applyFont="1" applyFill="1" applyBorder="1" applyAlignment="1" applyProtection="1">
      <alignment horizontal="right" vertical="center" wrapText="1"/>
      <protection locked="0" hidden="1"/>
    </xf>
    <xf numFmtId="0" fontId="9" fillId="3" borderId="114" xfId="0" applyFont="1" applyFill="1" applyBorder="1" applyAlignment="1" applyProtection="1">
      <alignment horizontal="right" vertical="center" wrapText="1"/>
      <protection locked="0" hidden="1"/>
    </xf>
    <xf numFmtId="0" fontId="13" fillId="4" borderId="5" xfId="0" applyFont="1" applyFill="1" applyBorder="1" applyAlignment="1" applyProtection="1">
      <alignment horizontal="center" vertical="center" wrapText="1"/>
      <protection hidden="1"/>
    </xf>
    <xf numFmtId="0" fontId="14" fillId="4" borderId="70" xfId="0" applyFont="1" applyFill="1" applyBorder="1" applyAlignment="1" applyProtection="1">
      <alignment horizontal="center" vertical="center" textRotation="90" wrapText="1"/>
      <protection hidden="1"/>
    </xf>
    <xf numFmtId="0" fontId="14" fillId="4" borderId="6" xfId="0" applyFont="1" applyFill="1" applyBorder="1" applyAlignment="1" applyProtection="1">
      <alignment horizontal="center" vertical="center" textRotation="90" wrapText="1"/>
      <protection hidden="1"/>
    </xf>
    <xf numFmtId="0" fontId="4" fillId="4" borderId="60" xfId="0" applyFont="1" applyFill="1" applyBorder="1" applyAlignment="1" applyProtection="1">
      <alignment horizontal="center" vertical="center" wrapText="1"/>
      <protection hidden="1"/>
    </xf>
    <xf numFmtId="0" fontId="13" fillId="4" borderId="49" xfId="0" applyFont="1" applyFill="1" applyBorder="1" applyAlignment="1" applyProtection="1">
      <alignment horizontal="left" vertical="center" wrapText="1"/>
      <protection hidden="1"/>
    </xf>
    <xf numFmtId="0" fontId="13" fillId="4" borderId="46" xfId="0" applyFont="1" applyFill="1" applyBorder="1" applyAlignment="1" applyProtection="1">
      <alignment horizontal="left" vertical="center" wrapText="1"/>
      <protection hidden="1"/>
    </xf>
    <xf numFmtId="0" fontId="13" fillId="4" borderId="44" xfId="0" applyFont="1" applyFill="1" applyBorder="1" applyAlignment="1" applyProtection="1">
      <alignment horizontal="left" vertical="center" wrapText="1"/>
      <protection hidden="1"/>
    </xf>
    <xf numFmtId="0" fontId="97" fillId="3" borderId="10" xfId="0" applyFont="1" applyFill="1" applyBorder="1" applyAlignment="1" applyProtection="1">
      <alignment horizontal="left" vertical="center" wrapText="1"/>
      <protection locked="0" hidden="1"/>
    </xf>
    <xf numFmtId="0" fontId="97" fillId="3" borderId="0" xfId="0" applyFont="1" applyFill="1" applyBorder="1" applyAlignment="1" applyProtection="1">
      <alignment horizontal="left" vertical="center" wrapText="1"/>
      <protection locked="0" hidden="1"/>
    </xf>
    <xf numFmtId="0" fontId="8" fillId="0" borderId="0" xfId="0" applyFont="1" applyAlignment="1" applyProtection="1">
      <alignment horizontal="left" vertical="center" readingOrder="1"/>
      <protection hidden="1"/>
    </xf>
    <xf numFmtId="0" fontId="0" fillId="2" borderId="0" xfId="0" applyFill="1" applyAlignment="1">
      <alignment horizontal="left" vertical="top" wrapText="1"/>
    </xf>
    <xf numFmtId="0" fontId="4" fillId="4" borderId="59" xfId="0" applyFont="1" applyFill="1" applyBorder="1" applyAlignment="1" applyProtection="1">
      <alignment horizontal="center" vertical="center" wrapText="1"/>
      <protection hidden="1"/>
    </xf>
    <xf numFmtId="0" fontId="4" fillId="4" borderId="63"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left" vertical="center" wrapText="1"/>
      <protection hidden="1"/>
    </xf>
    <xf numFmtId="0" fontId="4" fillId="4" borderId="7" xfId="0" applyFont="1" applyFill="1" applyBorder="1" applyAlignment="1" applyProtection="1">
      <alignment horizontal="left" vertical="center" wrapText="1"/>
      <protection hidden="1"/>
    </xf>
    <xf numFmtId="0" fontId="4" fillId="4" borderId="10" xfId="0" applyFont="1" applyFill="1" applyBorder="1" applyAlignment="1" applyProtection="1">
      <alignment horizontal="left" vertical="center" wrapText="1"/>
      <protection hidden="1"/>
    </xf>
    <xf numFmtId="0" fontId="4" fillId="4" borderId="0" xfId="0" applyFont="1" applyFill="1" applyBorder="1" applyAlignment="1" applyProtection="1">
      <alignment horizontal="left" vertical="center" wrapText="1"/>
      <protection hidden="1"/>
    </xf>
    <xf numFmtId="0" fontId="109" fillId="4" borderId="9" xfId="0" applyFont="1" applyFill="1" applyBorder="1" applyAlignment="1" applyProtection="1">
      <alignment horizontal="left" vertical="center" wrapText="1"/>
      <protection hidden="1"/>
    </xf>
    <xf numFmtId="0" fontId="109" fillId="4" borderId="10" xfId="0" applyFont="1" applyFill="1" applyBorder="1" applyAlignment="1" applyProtection="1">
      <alignment horizontal="left" vertical="center" wrapText="1"/>
      <protection hidden="1"/>
    </xf>
    <xf numFmtId="0" fontId="109" fillId="4" borderId="8" xfId="0" applyFont="1" applyFill="1" applyBorder="1" applyAlignment="1" applyProtection="1">
      <alignment horizontal="left" vertical="center" wrapText="1"/>
      <protection hidden="1"/>
    </xf>
    <xf numFmtId="0" fontId="10" fillId="4" borderId="3" xfId="0" applyFont="1" applyFill="1" applyBorder="1" applyAlignment="1" applyProtection="1">
      <alignment horizontal="left" vertical="center" wrapText="1"/>
      <protection hidden="1"/>
    </xf>
    <xf numFmtId="0" fontId="10" fillId="4" borderId="4" xfId="0" applyFont="1" applyFill="1" applyBorder="1" applyAlignment="1" applyProtection="1">
      <alignment horizontal="left" vertical="center" wrapText="1"/>
      <protection hidden="1"/>
    </xf>
    <xf numFmtId="0" fontId="10" fillId="4" borderId="2" xfId="0" applyFont="1" applyFill="1" applyBorder="1" applyAlignment="1" applyProtection="1">
      <alignment horizontal="left" vertical="center" wrapText="1"/>
      <protection hidden="1"/>
    </xf>
    <xf numFmtId="0" fontId="14" fillId="4" borderId="31" xfId="0" applyFont="1" applyFill="1" applyBorder="1" applyAlignment="1" applyProtection="1">
      <alignment horizontal="left" vertical="center"/>
      <protection hidden="1"/>
    </xf>
    <xf numFmtId="0" fontId="109" fillId="4" borderId="12" xfId="0" applyFont="1" applyFill="1" applyBorder="1" applyAlignment="1" applyProtection="1">
      <alignment horizontal="left" vertical="center" wrapText="1"/>
      <protection hidden="1"/>
    </xf>
    <xf numFmtId="0" fontId="109" fillId="4" borderId="13" xfId="0" applyFont="1" applyFill="1" applyBorder="1" applyAlignment="1" applyProtection="1">
      <alignment horizontal="left" vertical="center" wrapText="1"/>
      <protection hidden="1"/>
    </xf>
    <xf numFmtId="0" fontId="109" fillId="4" borderId="82" xfId="0" applyFont="1" applyFill="1" applyBorder="1" applyAlignment="1" applyProtection="1">
      <alignment horizontal="left" vertical="center" wrapText="1"/>
      <protection hidden="1"/>
    </xf>
    <xf numFmtId="0" fontId="109" fillId="4" borderId="120" xfId="0" applyFont="1" applyFill="1" applyBorder="1" applyAlignment="1" applyProtection="1">
      <alignment horizontal="left" vertical="center" wrapText="1"/>
      <protection hidden="1"/>
    </xf>
    <xf numFmtId="0" fontId="14" fillId="4" borderId="95" xfId="0" applyFont="1" applyFill="1" applyBorder="1" applyAlignment="1" applyProtection="1">
      <alignment horizontal="center" vertical="center" textRotation="90" wrapText="1"/>
      <protection hidden="1"/>
    </xf>
    <xf numFmtId="0" fontId="14" fillId="4" borderId="121" xfId="0" applyFont="1" applyFill="1" applyBorder="1" applyAlignment="1" applyProtection="1">
      <alignment horizontal="center" vertical="center" textRotation="90" wrapText="1"/>
      <protection hidden="1"/>
    </xf>
    <xf numFmtId="0" fontId="9" fillId="3" borderId="98" xfId="0" applyFont="1" applyFill="1" applyBorder="1" applyAlignment="1" applyProtection="1">
      <alignment horizontal="left" vertical="center" wrapText="1"/>
      <protection locked="0" hidden="1"/>
    </xf>
    <xf numFmtId="0" fontId="14" fillId="4" borderId="0" xfId="0" applyFont="1" applyFill="1" applyBorder="1" applyAlignment="1" applyProtection="1">
      <alignment horizontal="center" vertical="center" textRotation="90" wrapText="1"/>
      <protection hidden="1"/>
    </xf>
    <xf numFmtId="0" fontId="14" fillId="4" borderId="109" xfId="0" applyFont="1" applyFill="1" applyBorder="1" applyAlignment="1" applyProtection="1">
      <alignment horizontal="center" vertical="center" textRotation="90" wrapText="1"/>
      <protection hidden="1"/>
    </xf>
    <xf numFmtId="0" fontId="9" fillId="94" borderId="112" xfId="0" applyFont="1" applyFill="1" applyBorder="1" applyAlignment="1" applyProtection="1">
      <alignment horizontal="left" vertical="center" wrapText="1"/>
      <protection hidden="1"/>
    </xf>
    <xf numFmtId="0" fontId="9" fillId="94" borderId="6" xfId="0" applyFont="1" applyFill="1" applyBorder="1" applyAlignment="1" applyProtection="1">
      <alignment horizontal="left" vertical="center" wrapText="1"/>
      <protection hidden="1"/>
    </xf>
    <xf numFmtId="0" fontId="9" fillId="94" borderId="81" xfId="0" applyFont="1" applyFill="1" applyBorder="1" applyAlignment="1" applyProtection="1">
      <alignment horizontal="left" vertical="center" wrapText="1"/>
      <protection hidden="1"/>
    </xf>
    <xf numFmtId="0" fontId="0" fillId="0" borderId="9" xfId="0" applyBorder="1" applyAlignment="1" applyProtection="1">
      <alignment horizontal="center"/>
      <protection locked="0" hidden="1"/>
    </xf>
    <xf numFmtId="0" fontId="0" fillId="0" borderId="68" xfId="0" applyBorder="1" applyAlignment="1" applyProtection="1">
      <alignment horizontal="center"/>
      <protection locked="0" hidden="1"/>
    </xf>
    <xf numFmtId="0" fontId="0" fillId="0" borderId="10" xfId="0" applyBorder="1" applyAlignment="1" applyProtection="1">
      <alignment horizontal="center"/>
      <protection locked="0" hidden="1"/>
    </xf>
    <xf numFmtId="0" fontId="0" fillId="0" borderId="0" xfId="0" applyBorder="1" applyAlignment="1" applyProtection="1">
      <alignment horizontal="center"/>
      <protection locked="0" hidden="1"/>
    </xf>
    <xf numFmtId="0" fontId="15" fillId="4" borderId="94" xfId="0" applyFont="1" applyFill="1" applyBorder="1" applyAlignment="1" applyProtection="1">
      <alignment horizontal="center" vertical="center" textRotation="90" wrapText="1"/>
      <protection hidden="1"/>
    </xf>
    <xf numFmtId="0" fontId="15" fillId="4" borderId="0" xfId="0" applyFont="1" applyFill="1" applyBorder="1" applyAlignment="1" applyProtection="1">
      <alignment horizontal="center" vertical="center" textRotation="90" wrapText="1"/>
      <protection hidden="1"/>
    </xf>
    <xf numFmtId="0" fontId="0" fillId="94" borderId="111" xfId="0" applyFill="1" applyBorder="1" applyAlignment="1" applyProtection="1">
      <alignment horizontal="left" vertical="top" wrapText="1"/>
      <protection hidden="1"/>
    </xf>
    <xf numFmtId="0" fontId="9" fillId="94" borderId="111" xfId="0" applyFont="1" applyFill="1" applyBorder="1" applyAlignment="1" applyProtection="1">
      <alignment horizontal="left" vertical="center" wrapText="1"/>
      <protection hidden="1"/>
    </xf>
    <xf numFmtId="0" fontId="0" fillId="94" borderId="85" xfId="0" applyFill="1" applyBorder="1" applyAlignment="1" applyProtection="1">
      <alignment horizontal="left" vertical="top" wrapText="1"/>
      <protection hidden="1"/>
    </xf>
    <xf numFmtId="0" fontId="10" fillId="4" borderId="3" xfId="0" applyFont="1" applyFill="1" applyBorder="1" applyAlignment="1" applyProtection="1">
      <alignment horizontal="center" vertical="center"/>
      <protection hidden="1"/>
    </xf>
    <xf numFmtId="0" fontId="10" fillId="4" borderId="4" xfId="0" applyFont="1" applyFill="1" applyBorder="1" applyAlignment="1" applyProtection="1">
      <alignment horizontal="center" vertical="center"/>
      <protection hidden="1"/>
    </xf>
    <xf numFmtId="0" fontId="10" fillId="4" borderId="2" xfId="0" applyFont="1" applyFill="1" applyBorder="1" applyAlignment="1" applyProtection="1">
      <alignment horizontal="center" vertical="center"/>
      <protection hidden="1"/>
    </xf>
    <xf numFmtId="0" fontId="9" fillId="2" borderId="118" xfId="0" applyFont="1" applyFill="1" applyBorder="1" applyAlignment="1" applyProtection="1">
      <alignment horizontal="left" vertical="top" wrapText="1"/>
      <protection hidden="1"/>
    </xf>
    <xf numFmtId="0" fontId="9" fillId="2" borderId="68" xfId="0" applyFont="1" applyFill="1" applyBorder="1" applyAlignment="1" applyProtection="1">
      <alignment horizontal="left" vertical="top" wrapText="1"/>
      <protection hidden="1"/>
    </xf>
    <xf numFmtId="0" fontId="9" fillId="3" borderId="85" xfId="0" applyFont="1" applyFill="1" applyBorder="1" applyAlignment="1" applyProtection="1">
      <alignment horizontal="left" vertical="center" wrapText="1"/>
      <protection locked="0" hidden="1"/>
    </xf>
    <xf numFmtId="0" fontId="9" fillId="3" borderId="71" xfId="0" applyFont="1" applyFill="1" applyBorder="1" applyAlignment="1" applyProtection="1">
      <alignment horizontal="left" vertical="center" wrapText="1"/>
      <protection locked="0" hidden="1"/>
    </xf>
    <xf numFmtId="0" fontId="0" fillId="94" borderId="112" xfId="0" applyFill="1" applyBorder="1" applyAlignment="1" applyProtection="1">
      <alignment horizontal="left" vertical="top" wrapText="1"/>
      <protection hidden="1"/>
    </xf>
    <xf numFmtId="0" fontId="0" fillId="94" borderId="6" xfId="0" applyFill="1" applyBorder="1" applyAlignment="1" applyProtection="1">
      <alignment horizontal="left" vertical="top" wrapText="1"/>
      <protection hidden="1"/>
    </xf>
    <xf numFmtId="0" fontId="0" fillId="94" borderId="81" xfId="0" applyFill="1" applyBorder="1" applyAlignment="1" applyProtection="1">
      <alignment horizontal="left" vertical="top" wrapText="1"/>
      <protection hidden="1"/>
    </xf>
    <xf numFmtId="0" fontId="10" fillId="4" borderId="115" xfId="0" applyFont="1" applyFill="1" applyBorder="1" applyAlignment="1" applyProtection="1">
      <alignment horizontal="center" vertical="center" wrapText="1"/>
      <protection hidden="1"/>
    </xf>
    <xf numFmtId="0" fontId="10" fillId="4" borderId="116" xfId="0" applyFont="1" applyFill="1" applyBorder="1" applyAlignment="1" applyProtection="1">
      <alignment horizontal="center" vertical="center" wrapText="1"/>
      <protection hidden="1"/>
    </xf>
    <xf numFmtId="0" fontId="10" fillId="4" borderId="117" xfId="0" applyFont="1" applyFill="1" applyBorder="1" applyAlignment="1" applyProtection="1">
      <alignment horizontal="center" vertical="center" wrapText="1"/>
      <protection hidden="1"/>
    </xf>
    <xf numFmtId="0" fontId="104" fillId="84" borderId="66" xfId="0" applyFont="1" applyFill="1" applyBorder="1" applyAlignment="1" applyProtection="1">
      <alignment horizontal="left" vertical="center" readingOrder="1"/>
      <protection hidden="1"/>
    </xf>
    <xf numFmtId="0" fontId="104" fillId="84" borderId="67" xfId="0" applyFont="1" applyFill="1" applyBorder="1" applyAlignment="1" applyProtection="1">
      <alignment horizontal="left" vertical="center" readingOrder="1"/>
      <protection hidden="1"/>
    </xf>
    <xf numFmtId="0" fontId="9" fillId="0" borderId="9" xfId="0" applyFont="1" applyBorder="1" applyAlignment="1" applyProtection="1">
      <alignment horizontal="left"/>
      <protection hidden="1"/>
    </xf>
    <xf numFmtId="0" fontId="9" fillId="0" borderId="68" xfId="0" applyFont="1" applyBorder="1" applyAlignment="1" applyProtection="1">
      <alignment horizontal="left"/>
      <protection hidden="1"/>
    </xf>
    <xf numFmtId="0" fontId="9" fillId="0" borderId="12" xfId="0" applyFont="1" applyBorder="1" applyAlignment="1" applyProtection="1">
      <alignment horizontal="left"/>
      <protection hidden="1"/>
    </xf>
    <xf numFmtId="0" fontId="9" fillId="0" borderId="10" xfId="0" applyFont="1" applyBorder="1" applyAlignment="1" applyProtection="1">
      <alignment horizontal="left"/>
      <protection hidden="1"/>
    </xf>
    <xf numFmtId="0" fontId="9" fillId="0" borderId="0" xfId="0" applyFont="1" applyBorder="1" applyAlignment="1" applyProtection="1">
      <alignment horizontal="left"/>
      <protection hidden="1"/>
    </xf>
    <xf numFmtId="0" fontId="9" fillId="0" borderId="13" xfId="0" applyFont="1" applyBorder="1" applyAlignment="1" applyProtection="1">
      <alignment horizontal="left"/>
      <protection hidden="1"/>
    </xf>
    <xf numFmtId="0" fontId="9" fillId="0" borderId="82" xfId="0" applyFont="1" applyBorder="1" applyAlignment="1" applyProtection="1">
      <alignment horizontal="left"/>
      <protection hidden="1"/>
    </xf>
    <xf numFmtId="0" fontId="9" fillId="0" borderId="11" xfId="0" applyFont="1" applyBorder="1" applyAlignment="1" applyProtection="1">
      <alignment horizontal="left"/>
      <protection hidden="1"/>
    </xf>
    <xf numFmtId="0" fontId="9" fillId="0" borderId="83" xfId="0" applyFont="1" applyBorder="1" applyAlignment="1" applyProtection="1">
      <alignment horizontal="left"/>
      <protection hidden="1"/>
    </xf>
    <xf numFmtId="0" fontId="13" fillId="4" borderId="3" xfId="0" applyFont="1" applyFill="1" applyBorder="1" applyAlignment="1" applyProtection="1">
      <alignment horizontal="left" vertical="center"/>
      <protection hidden="1"/>
    </xf>
    <xf numFmtId="0" fontId="13" fillId="4" borderId="4" xfId="0" applyFont="1" applyFill="1" applyBorder="1" applyAlignment="1" applyProtection="1">
      <alignment horizontal="left" vertical="center"/>
      <protection hidden="1"/>
    </xf>
    <xf numFmtId="0" fontId="13" fillId="4" borderId="2" xfId="0" applyFont="1" applyFill="1" applyBorder="1" applyAlignment="1" applyProtection="1">
      <alignment horizontal="left" vertical="center"/>
      <protection hidden="1"/>
    </xf>
    <xf numFmtId="0" fontId="10" fillId="4" borderId="111" xfId="0" applyFont="1" applyFill="1" applyBorder="1" applyAlignment="1" applyProtection="1">
      <alignment horizontal="center" vertical="center" wrapText="1"/>
      <protection hidden="1"/>
    </xf>
    <xf numFmtId="0" fontId="15" fillId="4" borderId="71" xfId="0" applyFont="1" applyFill="1" applyBorder="1" applyAlignment="1" applyProtection="1">
      <alignment horizontal="center" vertical="center" textRotation="90" wrapText="1"/>
      <protection hidden="1"/>
    </xf>
    <xf numFmtId="0" fontId="15" fillId="4" borderId="81" xfId="0" applyFont="1" applyFill="1" applyBorder="1" applyAlignment="1" applyProtection="1">
      <alignment horizontal="center" vertical="center" textRotation="90" wrapText="1"/>
      <protection hidden="1"/>
    </xf>
    <xf numFmtId="0" fontId="15" fillId="4" borderId="85" xfId="0" applyFont="1" applyFill="1" applyBorder="1" applyAlignment="1" applyProtection="1">
      <alignment horizontal="center" vertical="center" textRotation="90" wrapText="1"/>
      <protection hidden="1"/>
    </xf>
    <xf numFmtId="0" fontId="15" fillId="4" borderId="5" xfId="0" applyFont="1" applyFill="1" applyBorder="1" applyAlignment="1" applyProtection="1">
      <alignment horizontal="center" vertical="center" textRotation="90" wrapText="1"/>
      <protection hidden="1"/>
    </xf>
    <xf numFmtId="0" fontId="15" fillId="4" borderId="96" xfId="0" applyFont="1" applyFill="1" applyBorder="1" applyAlignment="1" applyProtection="1">
      <alignment horizontal="center" vertical="center" textRotation="90" wrapText="1"/>
      <protection hidden="1"/>
    </xf>
    <xf numFmtId="0" fontId="9" fillId="3" borderId="60" xfId="0" applyFont="1" applyFill="1" applyBorder="1" applyAlignment="1" applyProtection="1">
      <alignment horizontal="right" vertical="center" wrapText="1"/>
      <protection locked="0" hidden="1"/>
    </xf>
    <xf numFmtId="0" fontId="9" fillId="3" borderId="72" xfId="0" applyFont="1" applyFill="1" applyBorder="1" applyAlignment="1" applyProtection="1">
      <alignment horizontal="right" vertical="center" wrapText="1"/>
      <protection locked="0" hidden="1"/>
    </xf>
    <xf numFmtId="0" fontId="9" fillId="3" borderId="128" xfId="0" applyFont="1" applyFill="1" applyBorder="1" applyAlignment="1" applyProtection="1">
      <alignment horizontal="right" vertical="center" wrapText="1"/>
      <protection locked="0" hidden="1"/>
    </xf>
    <xf numFmtId="0" fontId="9" fillId="3" borderId="78" xfId="0" applyFont="1" applyFill="1" applyBorder="1" applyAlignment="1" applyProtection="1">
      <alignment horizontal="right" vertical="center" wrapText="1"/>
      <protection locked="0" hidden="1"/>
    </xf>
    <xf numFmtId="0" fontId="9" fillId="3" borderId="3" xfId="0" applyFont="1" applyFill="1" applyBorder="1" applyAlignment="1" applyProtection="1">
      <alignment horizontal="right" vertical="center" wrapText="1"/>
      <protection locked="0" hidden="1"/>
    </xf>
    <xf numFmtId="0" fontId="9" fillId="3" borderId="4" xfId="0" applyFont="1" applyFill="1" applyBorder="1" applyAlignment="1" applyProtection="1">
      <alignment horizontal="right" vertical="center" wrapText="1"/>
      <protection locked="0" hidden="1"/>
    </xf>
    <xf numFmtId="0" fontId="9" fillId="3" borderId="2" xfId="0" applyFont="1" applyFill="1" applyBorder="1" applyAlignment="1" applyProtection="1">
      <alignment horizontal="right" vertical="center" wrapText="1"/>
      <protection locked="0" hidden="1"/>
    </xf>
    <xf numFmtId="0" fontId="0" fillId="94" borderId="5" xfId="0" applyFill="1" applyBorder="1" applyAlignment="1" applyProtection="1">
      <alignment horizontal="center" vertical="center" wrapText="1"/>
      <protection hidden="1"/>
    </xf>
    <xf numFmtId="0" fontId="0" fillId="94" borderId="6" xfId="0" applyFill="1" applyBorder="1" applyAlignment="1" applyProtection="1">
      <alignment horizontal="center" vertical="center" wrapText="1"/>
      <protection hidden="1"/>
    </xf>
    <xf numFmtId="0" fontId="0" fillId="94" borderId="81" xfId="0" applyFill="1" applyBorder="1" applyAlignment="1" applyProtection="1">
      <alignment horizontal="center" vertical="center" wrapText="1"/>
      <protection hidden="1"/>
    </xf>
    <xf numFmtId="0" fontId="97" fillId="3" borderId="129" xfId="0" applyFont="1" applyFill="1" applyBorder="1" applyAlignment="1" applyProtection="1">
      <alignment horizontal="left" vertical="top" wrapText="1"/>
      <protection locked="0"/>
    </xf>
    <xf numFmtId="0" fontId="97" fillId="3" borderId="137" xfId="0" applyFont="1" applyFill="1" applyBorder="1" applyAlignment="1" applyProtection="1">
      <alignment horizontal="left" vertical="top" wrapText="1"/>
      <protection locked="0"/>
    </xf>
    <xf numFmtId="0" fontId="104" fillId="84" borderId="65" xfId="0" applyFont="1" applyFill="1" applyBorder="1" applyAlignment="1" applyProtection="1">
      <alignment horizontal="left" vertical="center" readingOrder="1"/>
      <protection hidden="1"/>
    </xf>
    <xf numFmtId="0" fontId="123" fillId="86" borderId="48" xfId="0" applyFont="1" applyFill="1" applyBorder="1" applyAlignment="1">
      <alignment horizontal="center" vertical="center" wrapText="1"/>
    </xf>
    <xf numFmtId="0" fontId="123" fillId="86" borderId="85" xfId="0" applyFont="1" applyFill="1" applyBorder="1" applyAlignment="1">
      <alignment horizontal="center" vertical="center" wrapText="1"/>
    </xf>
    <xf numFmtId="0" fontId="123" fillId="90" borderId="85" xfId="0" applyFont="1" applyFill="1" applyBorder="1" applyAlignment="1">
      <alignment horizontal="center" vertical="center" wrapText="1"/>
    </xf>
    <xf numFmtId="0" fontId="123" fillId="91" borderId="91" xfId="0" applyFont="1" applyFill="1" applyBorder="1" applyAlignment="1">
      <alignment horizontal="center" vertical="center" wrapText="1"/>
    </xf>
    <xf numFmtId="0" fontId="4" fillId="4" borderId="6" xfId="0" applyFont="1" applyFill="1" applyBorder="1" applyAlignment="1" applyProtection="1">
      <alignment horizontal="left" vertical="center" wrapText="1"/>
      <protection hidden="1"/>
    </xf>
  </cellXfs>
  <cellStyles count="518">
    <cellStyle name="%" xfId="3"/>
    <cellStyle name="% 2" xfId="4"/>
    <cellStyle name="%_PEF FSBR2011" xfId="5"/>
    <cellStyle name="]_x000d__x000a_Zoomed=1_x000d__x000a_Row=0_x000d__x000a_Column=0_x000d__x000a_Height=0_x000d__x000a_Width=0_x000d__x000a_FontName=FoxFont_x000d__x000a_FontStyle=0_x000d__x000a_FontSize=9_x000d__x000a_PrtFontName=FoxPrin" xfId="6"/>
    <cellStyle name="_TableHead" xfId="7"/>
    <cellStyle name="0,0_x000d__x000a_NA_x000d__x000a_" xfId="8"/>
    <cellStyle name="1dp" xfId="9"/>
    <cellStyle name="1dp 2" xfId="10"/>
    <cellStyle name="20% - Accent1 2" xfId="11"/>
    <cellStyle name="20% - Accent1 2 2" xfId="12"/>
    <cellStyle name="20% - Accent2 2" xfId="13"/>
    <cellStyle name="20% - Accent2 2 2" xfId="14"/>
    <cellStyle name="20% - Accent3 2" xfId="15"/>
    <cellStyle name="20% - Accent3 2 2" xfId="16"/>
    <cellStyle name="20% - Accent4 2" xfId="17"/>
    <cellStyle name="20% - Accent4 2 2" xfId="18"/>
    <cellStyle name="20% - Accent5 2" xfId="19"/>
    <cellStyle name="20% - Accent5 2 2" xfId="20"/>
    <cellStyle name="20% - Accent6 2" xfId="21"/>
    <cellStyle name="20% - Accent6 2 2" xfId="22"/>
    <cellStyle name="3dp" xfId="23"/>
    <cellStyle name="3dp 2" xfId="24"/>
    <cellStyle name="40% - Accent1 2" xfId="25"/>
    <cellStyle name="40% - Accent1 2 2" xfId="26"/>
    <cellStyle name="40% - Accent2 2" xfId="27"/>
    <cellStyle name="40% - Accent2 2 2" xfId="28"/>
    <cellStyle name="40% - Accent3 2" xfId="29"/>
    <cellStyle name="40% - Accent3 2 2" xfId="30"/>
    <cellStyle name="40% - Accent4 2" xfId="31"/>
    <cellStyle name="40% - Accent4 2 2" xfId="32"/>
    <cellStyle name="40% - Accent5 2" xfId="33"/>
    <cellStyle name="40% - Accent5 2 2" xfId="34"/>
    <cellStyle name="40% - Accent6 2" xfId="35"/>
    <cellStyle name="40% - Accent6 2 2" xfId="36"/>
    <cellStyle name="4dp" xfId="37"/>
    <cellStyle name="4dp 2" xfId="38"/>
    <cellStyle name="60% - Accent1 2" xfId="39"/>
    <cellStyle name="60% - Accent1 2 2" xfId="40"/>
    <cellStyle name="60% - Accent2 2" xfId="41"/>
    <cellStyle name="60% - Accent2 2 2" xfId="42"/>
    <cellStyle name="60% - Accent3 2" xfId="43"/>
    <cellStyle name="60% - Accent3 2 2" xfId="44"/>
    <cellStyle name="60% - Accent4 2" xfId="45"/>
    <cellStyle name="60% - Accent4 2 2" xfId="46"/>
    <cellStyle name="60% - Accent5 2" xfId="47"/>
    <cellStyle name="60% - Accent5 2 2" xfId="48"/>
    <cellStyle name="60% - Accent6 2" xfId="49"/>
    <cellStyle name="60% - Accent6 2 2" xfId="50"/>
    <cellStyle name="Accent1 2" xfId="51"/>
    <cellStyle name="Accent1 2 2" xfId="52"/>
    <cellStyle name="Accent2 2" xfId="53"/>
    <cellStyle name="Accent2 2 2" xfId="54"/>
    <cellStyle name="Accent3 2" xfId="55"/>
    <cellStyle name="Accent3 2 2" xfId="56"/>
    <cellStyle name="Accent4 2" xfId="57"/>
    <cellStyle name="Accent4 2 2" xfId="58"/>
    <cellStyle name="Accent5 2" xfId="59"/>
    <cellStyle name="Accent5 2 2" xfId="60"/>
    <cellStyle name="Accent6 2" xfId="61"/>
    <cellStyle name="Accent6 2 2" xfId="62"/>
    <cellStyle name="Bad 2" xfId="63"/>
    <cellStyle name="Bad 2 2" xfId="64"/>
    <cellStyle name="Bid £m format" xfId="65"/>
    <cellStyle name="Calculation 2" xfId="66"/>
    <cellStyle name="Calculation 2 2" xfId="67"/>
    <cellStyle name="Calculation 2 2 2" xfId="426"/>
    <cellStyle name="Calculation 2 3" xfId="68"/>
    <cellStyle name="Calculation 2 3 2" xfId="427"/>
    <cellStyle name="Check Cell 2" xfId="69"/>
    <cellStyle name="Check Cell 2 2" xfId="70"/>
    <cellStyle name="CIL" xfId="71"/>
    <cellStyle name="CIU" xfId="72"/>
    <cellStyle name="Comma [0] 2" xfId="73"/>
    <cellStyle name="Comma [0] 3" xfId="74"/>
    <cellStyle name="Comma 2" xfId="75"/>
    <cellStyle name="Comma 2 2" xfId="76"/>
    <cellStyle name="Comma 3" xfId="77"/>
    <cellStyle name="Comma 3 2" xfId="78"/>
    <cellStyle name="Comma 4" xfId="79"/>
    <cellStyle name="Comma 5" xfId="80"/>
    <cellStyle name="Comma 6" xfId="81"/>
    <cellStyle name="Comma 7" xfId="82"/>
    <cellStyle name="Comma 8" xfId="83"/>
    <cellStyle name="Currency 2" xfId="84"/>
    <cellStyle name="Currency 2 2" xfId="85"/>
    <cellStyle name="Description" xfId="86"/>
    <cellStyle name="Description 2" xfId="428"/>
    <cellStyle name="Euro" xfId="87"/>
    <cellStyle name="Explanatory Text 2" xfId="88"/>
    <cellStyle name="Explanatory Text 2 2" xfId="89"/>
    <cellStyle name="Flash" xfId="90"/>
    <cellStyle name="footnote ref" xfId="91"/>
    <cellStyle name="footnote text" xfId="92"/>
    <cellStyle name="General" xfId="93"/>
    <cellStyle name="General 2" xfId="94"/>
    <cellStyle name="Good 2" xfId="95"/>
    <cellStyle name="Good 2 2" xfId="96"/>
    <cellStyle name="Grey" xfId="97"/>
    <cellStyle name="HeaderLabel" xfId="98"/>
    <cellStyle name="HeaderText" xfId="99"/>
    <cellStyle name="Heading 1 2" xfId="100"/>
    <cellStyle name="Heading 1 2 2" xfId="101"/>
    <cellStyle name="Heading 1 2 3" xfId="102"/>
    <cellStyle name="Heading 1 2_asset sales" xfId="103"/>
    <cellStyle name="Heading 1 3" xfId="104"/>
    <cellStyle name="Heading 1 4" xfId="105"/>
    <cellStyle name="Heading 2 2" xfId="106"/>
    <cellStyle name="Heading 2 2 2" xfId="107"/>
    <cellStyle name="Heading 2 3" xfId="108"/>
    <cellStyle name="Heading 3" xfId="425" builtinId="18"/>
    <cellStyle name="Heading 3 2" xfId="109"/>
    <cellStyle name="Heading 3 2 2" xfId="110"/>
    <cellStyle name="Heading 3 3" xfId="111"/>
    <cellStyle name="Heading 4 2" xfId="112"/>
    <cellStyle name="Heading 4 2 2" xfId="113"/>
    <cellStyle name="Heading 4 3" xfId="114"/>
    <cellStyle name="Heading 5" xfId="115"/>
    <cellStyle name="Heading 6" xfId="116"/>
    <cellStyle name="Heading 7" xfId="117"/>
    <cellStyle name="Heading 8" xfId="118"/>
    <cellStyle name="Hyperlink" xfId="424" builtinId="8"/>
    <cellStyle name="Hyperlink 2" xfId="119"/>
    <cellStyle name="Hyperlink 2 2" xfId="120"/>
    <cellStyle name="Hyperlink 3" xfId="121"/>
    <cellStyle name="Hyperlink 4" xfId="122"/>
    <cellStyle name="Information" xfId="123"/>
    <cellStyle name="Input [yellow]" xfId="124"/>
    <cellStyle name="Input [yellow] 2" xfId="125"/>
    <cellStyle name="Input [yellow] 2 2" xfId="430"/>
    <cellStyle name="Input [yellow] 3" xfId="429"/>
    <cellStyle name="Input 10" xfId="126"/>
    <cellStyle name="Input 10 2" xfId="127"/>
    <cellStyle name="Input 10 2 2" xfId="432"/>
    <cellStyle name="Input 10 3" xfId="431"/>
    <cellStyle name="Input 11" xfId="128"/>
    <cellStyle name="Input 11 2" xfId="129"/>
    <cellStyle name="Input 11 2 2" xfId="434"/>
    <cellStyle name="Input 11 3" xfId="433"/>
    <cellStyle name="Input 12" xfId="130"/>
    <cellStyle name="Input 12 2" xfId="131"/>
    <cellStyle name="Input 12 2 2" xfId="436"/>
    <cellStyle name="Input 12 3" xfId="435"/>
    <cellStyle name="Input 13" xfId="132"/>
    <cellStyle name="Input 13 2" xfId="133"/>
    <cellStyle name="Input 13 2 2" xfId="438"/>
    <cellStyle name="Input 13 3" xfId="437"/>
    <cellStyle name="Input 14" xfId="134"/>
    <cellStyle name="Input 14 2" xfId="135"/>
    <cellStyle name="Input 14 2 2" xfId="440"/>
    <cellStyle name="Input 14 3" xfId="439"/>
    <cellStyle name="Input 15" xfId="136"/>
    <cellStyle name="Input 15 2" xfId="137"/>
    <cellStyle name="Input 15 2 2" xfId="442"/>
    <cellStyle name="Input 15 3" xfId="441"/>
    <cellStyle name="Input 16" xfId="138"/>
    <cellStyle name="Input 16 2" xfId="139"/>
    <cellStyle name="Input 16 2 2" xfId="444"/>
    <cellStyle name="Input 16 3" xfId="443"/>
    <cellStyle name="Input 17" xfId="140"/>
    <cellStyle name="Input 17 2" xfId="141"/>
    <cellStyle name="Input 17 2 2" xfId="446"/>
    <cellStyle name="Input 17 3" xfId="445"/>
    <cellStyle name="Input 18" xfId="142"/>
    <cellStyle name="Input 18 2" xfId="143"/>
    <cellStyle name="Input 18 2 2" xfId="448"/>
    <cellStyle name="Input 18 3" xfId="447"/>
    <cellStyle name="Input 19" xfId="144"/>
    <cellStyle name="Input 19 2" xfId="145"/>
    <cellStyle name="Input 19 2 2" xfId="450"/>
    <cellStyle name="Input 19 3" xfId="449"/>
    <cellStyle name="Input 2" xfId="146"/>
    <cellStyle name="Input 2 2" xfId="147"/>
    <cellStyle name="Input 2 2 2" xfId="451"/>
    <cellStyle name="Input 2 3" xfId="148"/>
    <cellStyle name="Input 2 3 2" xfId="452"/>
    <cellStyle name="Input 20" xfId="149"/>
    <cellStyle name="Input 3" xfId="150"/>
    <cellStyle name="Input 3 2" xfId="151"/>
    <cellStyle name="Input 3 2 2" xfId="454"/>
    <cellStyle name="Input 3 3" xfId="453"/>
    <cellStyle name="Input 4" xfId="152"/>
    <cellStyle name="Input 4 2" xfId="153"/>
    <cellStyle name="Input 4 2 2" xfId="456"/>
    <cellStyle name="Input 4 3" xfId="455"/>
    <cellStyle name="Input 5" xfId="154"/>
    <cellStyle name="Input 5 2" xfId="155"/>
    <cellStyle name="Input 5 2 2" xfId="458"/>
    <cellStyle name="Input 5 3" xfId="457"/>
    <cellStyle name="Input 6" xfId="156"/>
    <cellStyle name="Input 6 2" xfId="157"/>
    <cellStyle name="Input 6 2 2" xfId="460"/>
    <cellStyle name="Input 6 3" xfId="459"/>
    <cellStyle name="Input 7" xfId="158"/>
    <cellStyle name="Input 7 2" xfId="159"/>
    <cellStyle name="Input 7 2 2" xfId="462"/>
    <cellStyle name="Input 7 3" xfId="461"/>
    <cellStyle name="Input 8" xfId="160"/>
    <cellStyle name="Input 8 2" xfId="161"/>
    <cellStyle name="Input 8 2 2" xfId="464"/>
    <cellStyle name="Input 8 3" xfId="463"/>
    <cellStyle name="Input 9" xfId="162"/>
    <cellStyle name="Input 9 2" xfId="163"/>
    <cellStyle name="Input 9 2 2" xfId="466"/>
    <cellStyle name="Input 9 3" xfId="465"/>
    <cellStyle name="LabelIntersect" xfId="164"/>
    <cellStyle name="LabelLeft" xfId="165"/>
    <cellStyle name="LabelTop" xfId="166"/>
    <cellStyle name="Linked Cell 2" xfId="167"/>
    <cellStyle name="Linked Cell 2 2" xfId="168"/>
    <cellStyle name="Mik" xfId="169"/>
    <cellStyle name="Mik 2" xfId="170"/>
    <cellStyle name="Mik_For fiscal tables" xfId="171"/>
    <cellStyle name="N" xfId="172"/>
    <cellStyle name="N 2" xfId="173"/>
    <cellStyle name="Neutral 2" xfId="174"/>
    <cellStyle name="Neutral 2 2" xfId="175"/>
    <cellStyle name="Normal" xfId="0" builtinId="0"/>
    <cellStyle name="Normal - Style1" xfId="176"/>
    <cellStyle name="Normal - Style2" xfId="177"/>
    <cellStyle name="Normal - Style3" xfId="178"/>
    <cellStyle name="Normal - Style4" xfId="179"/>
    <cellStyle name="Normal - Style5" xfId="180"/>
    <cellStyle name="Normal 10" xfId="181"/>
    <cellStyle name="Normal 10 2" xfId="1"/>
    <cellStyle name="Normal 104" xfId="2"/>
    <cellStyle name="Normal 11" xfId="182"/>
    <cellStyle name="Normal 11 10" xfId="183"/>
    <cellStyle name="Normal 11 11" xfId="184"/>
    <cellStyle name="Normal 11 2" xfId="185"/>
    <cellStyle name="Normal 11 3" xfId="186"/>
    <cellStyle name="Normal 11 4" xfId="187"/>
    <cellStyle name="Normal 11 5" xfId="188"/>
    <cellStyle name="Normal 11 6" xfId="189"/>
    <cellStyle name="Normal 11 7" xfId="190"/>
    <cellStyle name="Normal 11 8" xfId="191"/>
    <cellStyle name="Normal 11 9" xfId="192"/>
    <cellStyle name="Normal 12" xfId="193"/>
    <cellStyle name="Normal 12 2" xfId="194"/>
    <cellStyle name="Normal 13" xfId="195"/>
    <cellStyle name="Normal 13 2" xfId="196"/>
    <cellStyle name="Normal 14" xfId="197"/>
    <cellStyle name="Normal 14 2" xfId="198"/>
    <cellStyle name="Normal 15" xfId="199"/>
    <cellStyle name="Normal 15 2" xfId="200"/>
    <cellStyle name="Normal 16" xfId="201"/>
    <cellStyle name="Normal 16 2" xfId="202"/>
    <cellStyle name="Normal 16 3" xfId="203"/>
    <cellStyle name="Normal 17" xfId="204"/>
    <cellStyle name="Normal 17 2" xfId="205"/>
    <cellStyle name="Normal 18" xfId="206"/>
    <cellStyle name="Normal 18 2" xfId="207"/>
    <cellStyle name="Normal 18 3" xfId="208"/>
    <cellStyle name="Normal 19" xfId="209"/>
    <cellStyle name="Normal 19 2" xfId="210"/>
    <cellStyle name="Normal 19 3" xfId="211"/>
    <cellStyle name="Normal 2" xfId="212"/>
    <cellStyle name="Normal 2 2" xfId="213"/>
    <cellStyle name="Normal 2 2 2" xfId="214"/>
    <cellStyle name="Normal 2 3" xfId="215"/>
    <cellStyle name="Normal 2 4" xfId="216"/>
    <cellStyle name="Normal 20" xfId="217"/>
    <cellStyle name="Normal 20 2" xfId="218"/>
    <cellStyle name="Normal 21" xfId="219"/>
    <cellStyle name="Normal 21 2" xfId="220"/>
    <cellStyle name="Normal 21 3" xfId="221"/>
    <cellStyle name="Normal 21_Copy of Fiscal Tables" xfId="222"/>
    <cellStyle name="Normal 22" xfId="223"/>
    <cellStyle name="Normal 22 2" xfId="224"/>
    <cellStyle name="Normal 22 3" xfId="225"/>
    <cellStyle name="Normal 22_Copy of Fiscal Tables" xfId="226"/>
    <cellStyle name="Normal 23" xfId="227"/>
    <cellStyle name="Normal 24" xfId="228"/>
    <cellStyle name="Normal 25" xfId="229"/>
    <cellStyle name="Normal 26" xfId="230"/>
    <cellStyle name="Normal 27" xfId="231"/>
    <cellStyle name="Normal 28" xfId="232"/>
    <cellStyle name="Normal 29" xfId="233"/>
    <cellStyle name="Normal 3" xfId="234"/>
    <cellStyle name="Normal 3 10" xfId="235"/>
    <cellStyle name="Normal 3 11" xfId="236"/>
    <cellStyle name="Normal 3 12" xfId="237"/>
    <cellStyle name="Normal 3 2" xfId="238"/>
    <cellStyle name="Normal 3 2 2" xfId="239"/>
    <cellStyle name="Normal 3 3" xfId="240"/>
    <cellStyle name="Normal 3 4" xfId="241"/>
    <cellStyle name="Normal 3 5" xfId="242"/>
    <cellStyle name="Normal 3 6" xfId="243"/>
    <cellStyle name="Normal 3 7" xfId="244"/>
    <cellStyle name="Normal 3 8" xfId="245"/>
    <cellStyle name="Normal 3 9" xfId="246"/>
    <cellStyle name="Normal 3_asset sales" xfId="247"/>
    <cellStyle name="Normal 30" xfId="248"/>
    <cellStyle name="Normal 31" xfId="249"/>
    <cellStyle name="Normal 32" xfId="250"/>
    <cellStyle name="Normal 33" xfId="251"/>
    <cellStyle name="Normal 34" xfId="252"/>
    <cellStyle name="Normal 35" xfId="253"/>
    <cellStyle name="Normal 36" xfId="254"/>
    <cellStyle name="Normal 37" xfId="255"/>
    <cellStyle name="Normal 38" xfId="256"/>
    <cellStyle name="Normal 39" xfId="257"/>
    <cellStyle name="Normal 4" xfId="258"/>
    <cellStyle name="Normal 4 2" xfId="259"/>
    <cellStyle name="Normal 4 3" xfId="260"/>
    <cellStyle name="Normal 40" xfId="261"/>
    <cellStyle name="Normal 41" xfId="262"/>
    <cellStyle name="Normal 42" xfId="263"/>
    <cellStyle name="Normal 43" xfId="264"/>
    <cellStyle name="Normal 44" xfId="265"/>
    <cellStyle name="Normal 45" xfId="266"/>
    <cellStyle name="Normal 46" xfId="267"/>
    <cellStyle name="Normal 47" xfId="268"/>
    <cellStyle name="Normal 48" xfId="269"/>
    <cellStyle name="Normal 49" xfId="270"/>
    <cellStyle name="Normal 5" xfId="271"/>
    <cellStyle name="Normal 5 2" xfId="272"/>
    <cellStyle name="Normal 5 3" xfId="273"/>
    <cellStyle name="Normal 50" xfId="274"/>
    <cellStyle name="Normal 50 2" xfId="275"/>
    <cellStyle name="Normal 51" xfId="276"/>
    <cellStyle name="Normal 52" xfId="277"/>
    <cellStyle name="Normal 6" xfId="278"/>
    <cellStyle name="Normal 6 2" xfId="279"/>
    <cellStyle name="Normal 7" xfId="280"/>
    <cellStyle name="Normal 7 2" xfId="281"/>
    <cellStyle name="Normal 8" xfId="282"/>
    <cellStyle name="Normal 8 2" xfId="283"/>
    <cellStyle name="Normal 9" xfId="284"/>
    <cellStyle name="Normal 9 2" xfId="285"/>
    <cellStyle name="Note 2" xfId="286"/>
    <cellStyle name="Note 2 2" xfId="287"/>
    <cellStyle name="Note 2 3" xfId="288"/>
    <cellStyle name="Note 2 3 2" xfId="467"/>
    <cellStyle name="Output 2" xfId="289"/>
    <cellStyle name="Output 2 2" xfId="290"/>
    <cellStyle name="Output 2 2 2" xfId="468"/>
    <cellStyle name="Output Amounts" xfId="291"/>
    <cellStyle name="Output Column Headings" xfId="292"/>
    <cellStyle name="Output Line Items" xfId="293"/>
    <cellStyle name="Output Report Heading" xfId="294"/>
    <cellStyle name="Output Report Title" xfId="295"/>
    <cellStyle name="P" xfId="296"/>
    <cellStyle name="P 2" xfId="297"/>
    <cellStyle name="Percent [2]" xfId="298"/>
    <cellStyle name="Percent 2" xfId="299"/>
    <cellStyle name="Percent 2 2" xfId="300"/>
    <cellStyle name="Percent 3" xfId="301"/>
    <cellStyle name="Percent 3 2" xfId="302"/>
    <cellStyle name="Percent 4" xfId="303"/>
    <cellStyle name="Percent 4 2" xfId="304"/>
    <cellStyle name="Percent 5" xfId="305"/>
    <cellStyle name="Percent 6" xfId="306"/>
    <cellStyle name="Percent 7" xfId="307"/>
    <cellStyle name="Percent 8" xfId="308"/>
    <cellStyle name="Percent 9" xfId="309"/>
    <cellStyle name="Refdb standard" xfId="310"/>
    <cellStyle name="ReportData" xfId="311"/>
    <cellStyle name="ReportElements" xfId="312"/>
    <cellStyle name="ReportHeader" xfId="313"/>
    <cellStyle name="ReportHeader 2" xfId="314"/>
    <cellStyle name="ReportHeader 2 2" xfId="470"/>
    <cellStyle name="ReportHeader 3" xfId="469"/>
    <cellStyle name="SAPBEXaggData" xfId="315"/>
    <cellStyle name="SAPBEXaggData 2" xfId="471"/>
    <cellStyle name="SAPBEXaggDataEmph" xfId="316"/>
    <cellStyle name="SAPBEXaggDataEmph 2" xfId="472"/>
    <cellStyle name="SAPBEXaggItem" xfId="317"/>
    <cellStyle name="SAPBEXaggItem 2" xfId="473"/>
    <cellStyle name="SAPBEXaggItemX" xfId="318"/>
    <cellStyle name="SAPBEXaggItemX 2" xfId="474"/>
    <cellStyle name="SAPBEXchaText" xfId="319"/>
    <cellStyle name="SAPBEXchaText 2" xfId="475"/>
    <cellStyle name="SAPBEXexcBad7" xfId="320"/>
    <cellStyle name="SAPBEXexcBad7 2" xfId="476"/>
    <cellStyle name="SAPBEXexcBad8" xfId="321"/>
    <cellStyle name="SAPBEXexcBad8 2" xfId="477"/>
    <cellStyle name="SAPBEXexcBad9" xfId="322"/>
    <cellStyle name="SAPBEXexcBad9 2" xfId="478"/>
    <cellStyle name="SAPBEXexcCritical4" xfId="323"/>
    <cellStyle name="SAPBEXexcCritical4 2" xfId="479"/>
    <cellStyle name="SAPBEXexcCritical5" xfId="324"/>
    <cellStyle name="SAPBEXexcCritical5 2" xfId="480"/>
    <cellStyle name="SAPBEXexcCritical6" xfId="325"/>
    <cellStyle name="SAPBEXexcCritical6 2" xfId="481"/>
    <cellStyle name="SAPBEXexcGood1" xfId="326"/>
    <cellStyle name="SAPBEXexcGood1 2" xfId="482"/>
    <cellStyle name="SAPBEXexcGood2" xfId="327"/>
    <cellStyle name="SAPBEXexcGood2 2" xfId="483"/>
    <cellStyle name="SAPBEXexcGood3" xfId="328"/>
    <cellStyle name="SAPBEXexcGood3 2" xfId="484"/>
    <cellStyle name="SAPBEXfilterDrill" xfId="329"/>
    <cellStyle name="SAPBEXfilterDrill 2" xfId="485"/>
    <cellStyle name="SAPBEXfilterItem" xfId="330"/>
    <cellStyle name="SAPBEXfilterItem 2" xfId="486"/>
    <cellStyle name="SAPBEXfilterText" xfId="331"/>
    <cellStyle name="SAPBEXformats" xfId="332"/>
    <cellStyle name="SAPBEXformats 2" xfId="487"/>
    <cellStyle name="SAPBEXheaderItem" xfId="333"/>
    <cellStyle name="SAPBEXheaderItem 2" xfId="488"/>
    <cellStyle name="SAPBEXheaderText" xfId="334"/>
    <cellStyle name="SAPBEXheaderText 2" xfId="489"/>
    <cellStyle name="SAPBEXHLevel0" xfId="335"/>
    <cellStyle name="SAPBEXHLevel0 2" xfId="490"/>
    <cellStyle name="SAPBEXHLevel0X" xfId="336"/>
    <cellStyle name="SAPBEXHLevel0X 2" xfId="491"/>
    <cellStyle name="SAPBEXHLevel1" xfId="337"/>
    <cellStyle name="SAPBEXHLevel1 2" xfId="492"/>
    <cellStyle name="SAPBEXHLevel1X" xfId="338"/>
    <cellStyle name="SAPBEXHLevel1X 2" xfId="493"/>
    <cellStyle name="SAPBEXHLevel2" xfId="339"/>
    <cellStyle name="SAPBEXHLevel2 2" xfId="494"/>
    <cellStyle name="SAPBEXHLevel2X" xfId="340"/>
    <cellStyle name="SAPBEXHLevel2X 2" xfId="495"/>
    <cellStyle name="SAPBEXHLevel3" xfId="341"/>
    <cellStyle name="SAPBEXHLevel3 2" xfId="496"/>
    <cellStyle name="SAPBEXHLevel3X" xfId="342"/>
    <cellStyle name="SAPBEXHLevel3X 2" xfId="497"/>
    <cellStyle name="SAPBEXresData" xfId="343"/>
    <cellStyle name="SAPBEXresData 2" xfId="498"/>
    <cellStyle name="SAPBEXresDataEmph" xfId="344"/>
    <cellStyle name="SAPBEXresDataEmph 2" xfId="499"/>
    <cellStyle name="SAPBEXresItem" xfId="345"/>
    <cellStyle name="SAPBEXresItem 2" xfId="500"/>
    <cellStyle name="SAPBEXresItemX" xfId="346"/>
    <cellStyle name="SAPBEXresItemX 2" xfId="501"/>
    <cellStyle name="SAPBEXstdData" xfId="347"/>
    <cellStyle name="SAPBEXstdData 2" xfId="502"/>
    <cellStyle name="SAPBEXstdDataEmph" xfId="348"/>
    <cellStyle name="SAPBEXstdDataEmph 2" xfId="503"/>
    <cellStyle name="SAPBEXstdItem" xfId="349"/>
    <cellStyle name="SAPBEXstdItem 2" xfId="504"/>
    <cellStyle name="SAPBEXstdItemX" xfId="350"/>
    <cellStyle name="SAPBEXstdItemX 2" xfId="505"/>
    <cellStyle name="SAPBEXtitle" xfId="351"/>
    <cellStyle name="SAPBEXundefined" xfId="352"/>
    <cellStyle name="SAPBEXundefined 2" xfId="506"/>
    <cellStyle name="Style 1" xfId="353"/>
    <cellStyle name="Style1" xfId="354"/>
    <cellStyle name="Style2" xfId="355"/>
    <cellStyle name="Style3" xfId="356"/>
    <cellStyle name="Style4" xfId="357"/>
    <cellStyle name="Style5" xfId="358"/>
    <cellStyle name="Style6" xfId="359"/>
    <cellStyle name="Table Footnote" xfId="360"/>
    <cellStyle name="Table Footnote 2" xfId="361"/>
    <cellStyle name="Table Footnote 2 2" xfId="362"/>
    <cellStyle name="Table Footnote_Table 5.6 sales of assets 23Feb2010" xfId="363"/>
    <cellStyle name="Table Header" xfId="364"/>
    <cellStyle name="Table Header 2" xfId="365"/>
    <cellStyle name="Table Header 2 2" xfId="366"/>
    <cellStyle name="Table Header_Table 5.6 sales of assets 23Feb2010" xfId="367"/>
    <cellStyle name="Table Heading 1" xfId="368"/>
    <cellStyle name="Table Heading 1 2" xfId="369"/>
    <cellStyle name="Table Heading 1 2 2" xfId="370"/>
    <cellStyle name="Table Heading 1_Table 5.6 sales of assets 23Feb2010" xfId="371"/>
    <cellStyle name="Table Heading 2" xfId="372"/>
    <cellStyle name="Table Heading 2 2" xfId="373"/>
    <cellStyle name="Table Heading 2_Table 5.6 sales of assets 23Feb2010" xfId="374"/>
    <cellStyle name="Table Of Which" xfId="375"/>
    <cellStyle name="Table Of Which 2" xfId="376"/>
    <cellStyle name="Table Of Which_Table 5.6 sales of assets 23Feb2010" xfId="377"/>
    <cellStyle name="Table Row Billions" xfId="378"/>
    <cellStyle name="Table Row Billions 2" xfId="379"/>
    <cellStyle name="Table Row Billions Check" xfId="380"/>
    <cellStyle name="Table Row Billions Check 2" xfId="381"/>
    <cellStyle name="Table Row Billions Check 3" xfId="382"/>
    <cellStyle name="Table Row Billions Check_asset sales" xfId="383"/>
    <cellStyle name="Table Row Billions_Table 5.6 sales of assets 23Feb2010" xfId="384"/>
    <cellStyle name="Table Row Millions" xfId="385"/>
    <cellStyle name="Table Row Millions 2" xfId="386"/>
    <cellStyle name="Table Row Millions 2 2" xfId="387"/>
    <cellStyle name="Table Row Millions Check" xfId="388"/>
    <cellStyle name="Table Row Millions Check 2" xfId="389"/>
    <cellStyle name="Table Row Millions Check 3" xfId="390"/>
    <cellStyle name="Table Row Millions Check 4" xfId="391"/>
    <cellStyle name="Table Row Millions Check_asset sales" xfId="392"/>
    <cellStyle name="Table Row Millions_Table 5.6 sales of assets 23Feb2010" xfId="393"/>
    <cellStyle name="Table Row Percentage" xfId="394"/>
    <cellStyle name="Table Row Percentage 2" xfId="395"/>
    <cellStyle name="Table Row Percentage Check" xfId="396"/>
    <cellStyle name="Table Row Percentage Check 2" xfId="397"/>
    <cellStyle name="Table Row Percentage Check 3" xfId="398"/>
    <cellStyle name="Table Row Percentage Check_asset sales" xfId="399"/>
    <cellStyle name="Table Row Percentage_Table 5.6 sales of assets 23Feb2010" xfId="400"/>
    <cellStyle name="Table Total Billions" xfId="401"/>
    <cellStyle name="Table Total Billions 2" xfId="402"/>
    <cellStyle name="Table Total Billions 2 2" xfId="508"/>
    <cellStyle name="Table Total Billions 3" xfId="507"/>
    <cellStyle name="Table Total Billions_Table 5.6 sales of assets 23Feb2010" xfId="403"/>
    <cellStyle name="Table Total Millions" xfId="404"/>
    <cellStyle name="Table Total Millions 2" xfId="405"/>
    <cellStyle name="Table Total Millions 2 2" xfId="406"/>
    <cellStyle name="Table Total Millions 2 2 2" xfId="511"/>
    <cellStyle name="Table Total Millions 2 3" xfId="510"/>
    <cellStyle name="Table Total Millions 3" xfId="509"/>
    <cellStyle name="Table Total Millions_Table 5.6 sales of assets 23Feb2010" xfId="407"/>
    <cellStyle name="Table Total Percentage" xfId="408"/>
    <cellStyle name="Table Total Percentage 2" xfId="409"/>
    <cellStyle name="Table Total Percentage 2 2" xfId="513"/>
    <cellStyle name="Table Total Percentage 3" xfId="512"/>
    <cellStyle name="Table Total Percentage_Table 5.6 sales of assets 23Feb2010" xfId="410"/>
    <cellStyle name="Table Units" xfId="411"/>
    <cellStyle name="Table Units 2" xfId="412"/>
    <cellStyle name="Table Units 2 2" xfId="413"/>
    <cellStyle name="Table Units 2 2 2" xfId="516"/>
    <cellStyle name="Table Units 2 3" xfId="515"/>
    <cellStyle name="Table Units 3" xfId="514"/>
    <cellStyle name="Table Units_Table 5.6 sales of assets 23Feb2010" xfId="414"/>
    <cellStyle name="Times New Roman" xfId="415"/>
    <cellStyle name="Title 2" xfId="416"/>
    <cellStyle name="Title 3" xfId="417"/>
    <cellStyle name="Title 4" xfId="418"/>
    <cellStyle name="Total 2" xfId="419"/>
    <cellStyle name="Total 2 2" xfId="420"/>
    <cellStyle name="Total 2 2 2" xfId="517"/>
    <cellStyle name="Warning Text 2" xfId="421"/>
    <cellStyle name="Warning Text 2 2" xfId="422"/>
    <cellStyle name="whole number" xfId="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365125</xdr:colOff>
      <xdr:row>0</xdr:row>
      <xdr:rowOff>184150</xdr:rowOff>
    </xdr:from>
    <xdr:to>
      <xdr:col>3</xdr:col>
      <xdr:colOff>1293768</xdr:colOff>
      <xdr:row>2</xdr:row>
      <xdr:rowOff>160020</xdr:rowOff>
    </xdr:to>
    <xdr:pic>
      <xdr:nvPicPr>
        <xdr:cNvPr id="2" name="Picture 1"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60625" y="184150"/>
          <a:ext cx="928643" cy="563245"/>
        </a:xfrm>
        <a:prstGeom prst="rect">
          <a:avLst/>
        </a:prstGeom>
        <a:noFill/>
        <a:ln>
          <a:noFill/>
        </a:ln>
      </xdr:spPr>
    </xdr:pic>
    <xdr:clientData/>
  </xdr:twoCellAnchor>
  <xdr:twoCellAnchor editAs="oneCell">
    <xdr:from>
      <xdr:col>2</xdr:col>
      <xdr:colOff>7989795</xdr:colOff>
      <xdr:row>0</xdr:row>
      <xdr:rowOff>89648</xdr:rowOff>
    </xdr:from>
    <xdr:to>
      <xdr:col>2</xdr:col>
      <xdr:colOff>8742270</xdr:colOff>
      <xdr:row>0</xdr:row>
      <xdr:rowOff>394448</xdr:rowOff>
    </xdr:to>
    <xdr:pic>
      <xdr:nvPicPr>
        <xdr:cNvPr id="3" name="Picture 2" descr=" " title="NHS logo"/>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18177" y="89648"/>
          <a:ext cx="752475" cy="304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5</xdr:col>
      <xdr:colOff>752475</xdr:colOff>
      <xdr:row>2</xdr:row>
      <xdr:rowOff>304800</xdr:rowOff>
    </xdr:to>
    <xdr:pic>
      <xdr:nvPicPr>
        <xdr:cNvPr id="4" name="Picture 3" descr=" " title="NHS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5294" y="381000"/>
          <a:ext cx="752475" cy="3048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762000</xdr:colOff>
      <xdr:row>0</xdr:row>
      <xdr:rowOff>292364</xdr:rowOff>
    </xdr:from>
    <xdr:to>
      <xdr:col>4</xdr:col>
      <xdr:colOff>762000</xdr:colOff>
      <xdr:row>1</xdr:row>
      <xdr:rowOff>539205</xdr:rowOff>
    </xdr:to>
    <xdr:pic>
      <xdr:nvPicPr>
        <xdr:cNvPr id="2" name="Picture 1"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525" y="292364"/>
          <a:ext cx="0" cy="794808"/>
        </a:xfrm>
        <a:prstGeom prst="rect">
          <a:avLst/>
        </a:prstGeom>
        <a:noFill/>
        <a:ln>
          <a:noFill/>
        </a:ln>
      </xdr:spPr>
    </xdr:pic>
    <xdr:clientData/>
  </xdr:twoCellAnchor>
  <xdr:twoCellAnchor editAs="oneCell">
    <xdr:from>
      <xdr:col>8</xdr:col>
      <xdr:colOff>247650</xdr:colOff>
      <xdr:row>0</xdr:row>
      <xdr:rowOff>133350</xdr:rowOff>
    </xdr:from>
    <xdr:to>
      <xdr:col>8</xdr:col>
      <xdr:colOff>1000125</xdr:colOff>
      <xdr:row>0</xdr:row>
      <xdr:rowOff>438150</xdr:rowOff>
    </xdr:to>
    <xdr:pic>
      <xdr:nvPicPr>
        <xdr:cNvPr id="4" name="Picture 3" descr=" " title="NHS logo"/>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25400" y="133350"/>
          <a:ext cx="752475" cy="3048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762000</xdr:colOff>
      <xdr:row>0</xdr:row>
      <xdr:rowOff>292364</xdr:rowOff>
    </xdr:from>
    <xdr:to>
      <xdr:col>4</xdr:col>
      <xdr:colOff>765922</xdr:colOff>
      <xdr:row>1</xdr:row>
      <xdr:rowOff>539205</xdr:rowOff>
    </xdr:to>
    <xdr:pic>
      <xdr:nvPicPr>
        <xdr:cNvPr id="3" name="Picture 2"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4900" y="292364"/>
          <a:ext cx="0" cy="794808"/>
        </a:xfrm>
        <a:prstGeom prst="rect">
          <a:avLst/>
        </a:prstGeom>
        <a:noFill/>
        <a:ln>
          <a:noFill/>
        </a:ln>
      </xdr:spPr>
    </xdr:pic>
    <xdr:clientData/>
  </xdr:twoCellAnchor>
  <xdr:twoCellAnchor editAs="oneCell">
    <xdr:from>
      <xdr:col>8</xdr:col>
      <xdr:colOff>336176</xdr:colOff>
      <xdr:row>0</xdr:row>
      <xdr:rowOff>134471</xdr:rowOff>
    </xdr:from>
    <xdr:to>
      <xdr:col>8</xdr:col>
      <xdr:colOff>1088651</xdr:colOff>
      <xdr:row>0</xdr:row>
      <xdr:rowOff>439271</xdr:rowOff>
    </xdr:to>
    <xdr:pic>
      <xdr:nvPicPr>
        <xdr:cNvPr id="4" name="Picture 3" descr=" " title="NHS logo"/>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73852" y="134471"/>
          <a:ext cx="752475" cy="3048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762000</xdr:colOff>
      <xdr:row>0</xdr:row>
      <xdr:rowOff>292364</xdr:rowOff>
    </xdr:from>
    <xdr:to>
      <xdr:col>4</xdr:col>
      <xdr:colOff>762000</xdr:colOff>
      <xdr:row>1</xdr:row>
      <xdr:rowOff>539205</xdr:rowOff>
    </xdr:to>
    <xdr:pic>
      <xdr:nvPicPr>
        <xdr:cNvPr id="2" name="Picture 1"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525" y="292364"/>
          <a:ext cx="1333500" cy="775758"/>
        </a:xfrm>
        <a:prstGeom prst="rect">
          <a:avLst/>
        </a:prstGeom>
        <a:noFill/>
        <a:ln>
          <a:noFill/>
        </a:ln>
      </xdr:spPr>
    </xdr:pic>
    <xdr:clientData/>
  </xdr:twoCellAnchor>
  <xdr:twoCellAnchor editAs="oneCell">
    <xdr:from>
      <xdr:col>6</xdr:col>
      <xdr:colOff>526677</xdr:colOff>
      <xdr:row>0</xdr:row>
      <xdr:rowOff>112059</xdr:rowOff>
    </xdr:from>
    <xdr:to>
      <xdr:col>6</xdr:col>
      <xdr:colOff>1279152</xdr:colOff>
      <xdr:row>0</xdr:row>
      <xdr:rowOff>416859</xdr:rowOff>
    </xdr:to>
    <xdr:pic>
      <xdr:nvPicPr>
        <xdr:cNvPr id="3" name="Picture 2" descr=" " title="NHS logo"/>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80912" y="112059"/>
          <a:ext cx="752475" cy="3048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504264</xdr:colOff>
      <xdr:row>0</xdr:row>
      <xdr:rowOff>201706</xdr:rowOff>
    </xdr:from>
    <xdr:to>
      <xdr:col>9</xdr:col>
      <xdr:colOff>68916</xdr:colOff>
      <xdr:row>0</xdr:row>
      <xdr:rowOff>506506</xdr:rowOff>
    </xdr:to>
    <xdr:pic>
      <xdr:nvPicPr>
        <xdr:cNvPr id="2" name="Picture 1" descr=" " title="NHS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66176" y="201706"/>
          <a:ext cx="752475" cy="3048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1019736</xdr:colOff>
      <xdr:row>0</xdr:row>
      <xdr:rowOff>156883</xdr:rowOff>
    </xdr:from>
    <xdr:to>
      <xdr:col>8</xdr:col>
      <xdr:colOff>1772211</xdr:colOff>
      <xdr:row>0</xdr:row>
      <xdr:rowOff>461683</xdr:rowOff>
    </xdr:to>
    <xdr:pic>
      <xdr:nvPicPr>
        <xdr:cNvPr id="2" name="Picture 1" descr=" " title="NHS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37795" y="156883"/>
          <a:ext cx="752475" cy="304800"/>
        </a:xfrm>
        <a:prstGeom prst="rect">
          <a:avLst/>
        </a:prstGeom>
        <a:noFill/>
        <a:ln>
          <a:noFill/>
        </a:ln>
      </xdr:spPr>
    </xdr:pic>
    <xdr:clientData/>
  </xdr:twoCellAnchor>
</xdr:wsDr>
</file>

<file path=xl/theme/theme1.xml><?xml version="1.0" encoding="utf-8"?>
<a:theme xmlns:a="http://schemas.openxmlformats.org/drawingml/2006/main" name="NHS">
  <a:themeElements>
    <a:clrScheme name="NHS">
      <a:dk1>
        <a:sysClr val="windowText" lastClr="000000"/>
      </a:dk1>
      <a:lt1>
        <a:sysClr val="window" lastClr="FFFFFF"/>
      </a:lt1>
      <a:dk2>
        <a:srgbClr val="003893"/>
      </a:dk2>
      <a:lt2>
        <a:srgbClr val="EEECE1"/>
      </a:lt2>
      <a:accent1>
        <a:srgbClr val="0091C9"/>
      </a:accent1>
      <a:accent2>
        <a:srgbClr val="D81E05"/>
      </a:accent2>
      <a:accent3>
        <a:srgbClr val="009E49"/>
      </a:accent3>
      <a:accent4>
        <a:srgbClr val="A00054"/>
      </a:accent4>
      <a:accent5>
        <a:srgbClr val="00ADC6"/>
      </a:accent5>
      <a:accent6>
        <a:srgbClr val="E28C05"/>
      </a:accent6>
      <a:hlink>
        <a:srgbClr val="003893"/>
      </a:hlink>
      <a:folHlink>
        <a:srgbClr val="A00054"/>
      </a:folHlink>
    </a:clrScheme>
    <a:fontScheme name="NH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F74"/>
  <sheetViews>
    <sheetView tabSelected="1" topLeftCell="B1" zoomScale="85" zoomScaleNormal="85" zoomScalePageLayoutView="90" workbookViewId="0">
      <selection activeCell="B71" sqref="B71:D71"/>
    </sheetView>
  </sheetViews>
  <sheetFormatPr defaultColWidth="8.875" defaultRowHeight="14.25" x14ac:dyDescent="0.2"/>
  <cols>
    <col min="1" max="1" width="4.125" style="11" customWidth="1"/>
    <col min="2" max="2" width="5.375" style="11" customWidth="1"/>
    <col min="3" max="3" width="184.5" style="11" customWidth="1"/>
    <col min="4" max="4" width="20.625" style="11" customWidth="1"/>
    <col min="5" max="5" width="42.375" style="251" customWidth="1"/>
    <col min="6" max="6" width="28.875" style="11" customWidth="1"/>
    <col min="7" max="16384" width="8.875" style="11"/>
  </cols>
  <sheetData>
    <row r="1" spans="2:5" ht="36.75" customHeight="1" x14ac:dyDescent="0.25">
      <c r="B1" s="10" t="s">
        <v>1373</v>
      </c>
      <c r="C1" s="10"/>
    </row>
    <row r="2" spans="2:5" ht="9.75" customHeight="1" x14ac:dyDescent="0.2"/>
    <row r="3" spans="2:5" ht="16.5" customHeight="1" thickBot="1" x14ac:dyDescent="0.25">
      <c r="B3" s="12"/>
      <c r="C3" s="12"/>
      <c r="D3" s="13"/>
    </row>
    <row r="4" spans="2:5" s="45" customFormat="1" ht="27.75" customHeight="1" thickTop="1" thickBot="1" x14ac:dyDescent="0.25">
      <c r="B4" s="82" t="s">
        <v>856</v>
      </c>
      <c r="C4" s="84"/>
      <c r="D4" s="13"/>
      <c r="E4" s="252"/>
    </row>
    <row r="5" spans="2:5" ht="15" customHeight="1" thickTop="1" x14ac:dyDescent="0.2">
      <c r="B5" s="135"/>
      <c r="C5" s="136"/>
      <c r="D5" s="13"/>
    </row>
    <row r="6" spans="2:5" ht="16.5" customHeight="1" x14ac:dyDescent="0.2">
      <c r="B6" s="12" t="s">
        <v>1250</v>
      </c>
      <c r="C6" s="12"/>
      <c r="D6" s="13"/>
    </row>
    <row r="7" spans="2:5" s="272" customFormat="1" ht="16.5" customHeight="1" x14ac:dyDescent="0.2">
      <c r="B7" s="12"/>
      <c r="C7" s="12"/>
      <c r="D7" s="13"/>
      <c r="E7" s="276"/>
    </row>
    <row r="8" spans="2:5" s="272" customFormat="1" ht="16.5" customHeight="1" x14ac:dyDescent="0.2">
      <c r="B8" s="12" t="s">
        <v>817</v>
      </c>
      <c r="C8" s="12"/>
      <c r="D8" s="13"/>
      <c r="E8" s="276"/>
    </row>
    <row r="9" spans="2:5" ht="9" customHeight="1" x14ac:dyDescent="0.2">
      <c r="B9" s="12"/>
      <c r="C9" s="12"/>
      <c r="D9" s="13"/>
    </row>
    <row r="10" spans="2:5" ht="31.5" customHeight="1" x14ac:dyDescent="0.2">
      <c r="B10" s="88">
        <v>1</v>
      </c>
      <c r="C10" s="370" t="s">
        <v>1211</v>
      </c>
      <c r="D10" s="370"/>
    </row>
    <row r="11" spans="2:5" ht="6.75" customHeight="1" x14ac:dyDescent="0.2">
      <c r="B11" s="88"/>
      <c r="C11" s="142"/>
      <c r="D11" s="142"/>
    </row>
    <row r="12" spans="2:5" ht="18" customHeight="1" x14ac:dyDescent="0.2">
      <c r="B12" s="88">
        <v>2</v>
      </c>
      <c r="C12" s="626" t="s">
        <v>1294</v>
      </c>
      <c r="D12" s="626"/>
    </row>
    <row r="13" spans="2:5" s="272" customFormat="1" ht="8.25" customHeight="1" x14ac:dyDescent="0.2">
      <c r="B13" s="273"/>
      <c r="C13" s="365"/>
      <c r="D13" s="365"/>
      <c r="E13" s="276"/>
    </row>
    <row r="14" spans="2:5" ht="78" customHeight="1" x14ac:dyDescent="0.2">
      <c r="B14" s="88">
        <v>3</v>
      </c>
      <c r="C14" s="626" t="s">
        <v>1292</v>
      </c>
      <c r="D14" s="626"/>
    </row>
    <row r="15" spans="2:5" ht="6.75" customHeight="1" x14ac:dyDescent="0.2">
      <c r="B15" s="88"/>
      <c r="C15" s="89"/>
      <c r="D15" s="89"/>
    </row>
    <row r="16" spans="2:5" ht="32.25" customHeight="1" x14ac:dyDescent="0.2">
      <c r="B16" s="88">
        <v>4</v>
      </c>
      <c r="C16" s="371" t="s">
        <v>1372</v>
      </c>
      <c r="D16" s="371"/>
    </row>
    <row r="17" spans="2:6" s="272" customFormat="1" ht="8.25" customHeight="1" x14ac:dyDescent="0.2">
      <c r="B17" s="273"/>
      <c r="C17" s="371"/>
      <c r="D17" s="371"/>
      <c r="E17" s="276"/>
    </row>
    <row r="18" spans="2:6" ht="21" customHeight="1" x14ac:dyDescent="0.2">
      <c r="B18" s="88">
        <v>5</v>
      </c>
      <c r="C18" s="626" t="s">
        <v>1162</v>
      </c>
      <c r="D18" s="626"/>
    </row>
    <row r="19" spans="2:6" s="272" customFormat="1" ht="9.75" customHeight="1" x14ac:dyDescent="0.2">
      <c r="B19" s="273"/>
      <c r="C19" s="371"/>
      <c r="D19" s="371"/>
      <c r="E19" s="276"/>
    </row>
    <row r="20" spans="2:6" s="272" customFormat="1" ht="45" customHeight="1" x14ac:dyDescent="0.2">
      <c r="B20" s="273">
        <v>6</v>
      </c>
      <c r="C20" s="291" t="s">
        <v>1288</v>
      </c>
      <c r="D20" s="278"/>
      <c r="E20" s="276"/>
    </row>
    <row r="21" spans="2:6" s="272" customFormat="1" ht="12.75" customHeight="1" x14ac:dyDescent="0.2">
      <c r="B21" s="273"/>
      <c r="C21" s="291"/>
      <c r="D21" s="278"/>
      <c r="E21" s="276"/>
    </row>
    <row r="22" spans="2:6" ht="33.75" customHeight="1" x14ac:dyDescent="0.2">
      <c r="B22" s="88">
        <v>7</v>
      </c>
      <c r="C22" s="371" t="s">
        <v>1183</v>
      </c>
      <c r="D22" s="371"/>
    </row>
    <row r="23" spans="2:6" s="272" customFormat="1" ht="12.75" customHeight="1" x14ac:dyDescent="0.2">
      <c r="B23" s="273"/>
      <c r="C23" s="291"/>
      <c r="D23" s="364"/>
      <c r="E23" s="276"/>
    </row>
    <row r="24" spans="2:6" s="271" customFormat="1" ht="56.25" customHeight="1" x14ac:dyDescent="0.2">
      <c r="B24" s="268">
        <v>8</v>
      </c>
      <c r="C24" s="267" t="s">
        <v>1388</v>
      </c>
      <c r="D24" s="267"/>
      <c r="E24" s="251"/>
    </row>
    <row r="25" spans="2:6" s="271" customFormat="1" ht="18" customHeight="1" x14ac:dyDescent="0.2">
      <c r="B25" s="294"/>
      <c r="C25" s="293"/>
      <c r="D25" s="293"/>
      <c r="E25" s="276"/>
    </row>
    <row r="26" spans="2:6" ht="45" customHeight="1" x14ac:dyDescent="0.2">
      <c r="B26" s="88">
        <v>9</v>
      </c>
      <c r="C26" s="144" t="s">
        <v>1374</v>
      </c>
      <c r="D26" s="144"/>
    </row>
    <row r="27" spans="2:6" ht="12" customHeight="1" x14ac:dyDescent="0.2">
      <c r="B27" s="88"/>
      <c r="C27" s="267"/>
      <c r="D27" s="267"/>
    </row>
    <row r="28" spans="2:6" ht="21.75" customHeight="1" x14ac:dyDescent="0.2">
      <c r="B28" s="88">
        <v>10</v>
      </c>
      <c r="C28" s="626" t="s">
        <v>1212</v>
      </c>
      <c r="D28" s="626"/>
      <c r="E28" s="630"/>
      <c r="F28" s="630"/>
    </row>
    <row r="29" spans="2:6" s="272" customFormat="1" ht="12.75" customHeight="1" x14ac:dyDescent="0.2">
      <c r="B29" s="273"/>
      <c r="C29" s="291"/>
      <c r="D29" s="364"/>
      <c r="E29" s="276"/>
    </row>
    <row r="30" spans="2:6" ht="18" customHeight="1" x14ac:dyDescent="0.2">
      <c r="B30" s="88">
        <v>11</v>
      </c>
      <c r="C30" s="626" t="s">
        <v>1135</v>
      </c>
      <c r="D30" s="626"/>
    </row>
    <row r="31" spans="2:6" s="272" customFormat="1" ht="12.75" customHeight="1" x14ac:dyDescent="0.2">
      <c r="B31" s="273"/>
      <c r="C31" s="291"/>
      <c r="D31" s="364"/>
      <c r="E31" s="276"/>
    </row>
    <row r="32" spans="2:6" ht="87.75" customHeight="1" x14ac:dyDescent="0.2">
      <c r="B32" s="88">
        <v>12</v>
      </c>
      <c r="C32" s="627" t="s">
        <v>1194</v>
      </c>
      <c r="D32" s="627"/>
    </row>
    <row r="33" spans="2:6" ht="22.5" customHeight="1" x14ac:dyDescent="0.2">
      <c r="B33" s="88">
        <v>13</v>
      </c>
      <c r="C33" s="627" t="s">
        <v>1136</v>
      </c>
      <c r="D33" s="627"/>
    </row>
    <row r="34" spans="2:6" ht="78" customHeight="1" x14ac:dyDescent="0.2">
      <c r="B34" s="88">
        <v>14</v>
      </c>
      <c r="C34" s="626" t="s">
        <v>1293</v>
      </c>
      <c r="D34" s="626"/>
    </row>
    <row r="35" spans="2:6" ht="12" customHeight="1" x14ac:dyDescent="0.2">
      <c r="B35" s="88"/>
      <c r="C35" s="89"/>
      <c r="D35" s="89"/>
    </row>
    <row r="36" spans="2:6" s="272" customFormat="1" ht="30" customHeight="1" x14ac:dyDescent="0.2">
      <c r="B36" s="273">
        <v>15</v>
      </c>
      <c r="C36" s="274" t="s">
        <v>1251</v>
      </c>
      <c r="D36" s="274"/>
      <c r="E36" s="276"/>
    </row>
    <row r="37" spans="2:6" s="272" customFormat="1" ht="12" customHeight="1" x14ac:dyDescent="0.2">
      <c r="B37" s="273"/>
      <c r="C37" s="274"/>
      <c r="D37" s="274"/>
      <c r="E37" s="276"/>
    </row>
    <row r="38" spans="2:6" ht="16.5" customHeight="1" x14ac:dyDescent="0.25">
      <c r="B38" s="14" t="s">
        <v>824</v>
      </c>
      <c r="C38" s="14"/>
      <c r="D38" s="15"/>
    </row>
    <row r="39" spans="2:6" ht="12" customHeight="1" x14ac:dyDescent="0.25">
      <c r="B39" s="14"/>
      <c r="C39" s="14"/>
      <c r="D39" s="15"/>
    </row>
    <row r="40" spans="2:6" ht="26.25" customHeight="1" x14ac:dyDescent="0.2">
      <c r="B40" s="88">
        <v>16</v>
      </c>
      <c r="C40" s="141" t="s">
        <v>1389</v>
      </c>
      <c r="D40" s="276"/>
    </row>
    <row r="41" spans="2:6" ht="24" customHeight="1" x14ac:dyDescent="0.2">
      <c r="B41" s="88">
        <v>17</v>
      </c>
      <c r="C41" s="141" t="s">
        <v>1390</v>
      </c>
      <c r="D41" s="90"/>
    </row>
    <row r="42" spans="2:6" s="17" customFormat="1" ht="19.5" customHeight="1" x14ac:dyDescent="0.2">
      <c r="B42" s="12" t="s">
        <v>783</v>
      </c>
      <c r="C42" s="12"/>
      <c r="D42" s="16"/>
      <c r="E42" s="251"/>
    </row>
    <row r="43" spans="2:6" s="17" customFormat="1" ht="12.75" customHeight="1" x14ac:dyDescent="0.2">
      <c r="B43" s="12"/>
      <c r="C43" s="12"/>
      <c r="D43" s="16"/>
      <c r="E43" s="251"/>
    </row>
    <row r="44" spans="2:6" ht="69" customHeight="1" x14ac:dyDescent="0.2">
      <c r="B44" s="88">
        <v>18</v>
      </c>
      <c r="C44" s="371" t="s">
        <v>1213</v>
      </c>
      <c r="D44" s="371"/>
      <c r="E44" s="630"/>
      <c r="F44" s="630"/>
    </row>
    <row r="45" spans="2:6" ht="34.5" customHeight="1" x14ac:dyDescent="0.2">
      <c r="B45" s="88">
        <v>19</v>
      </c>
      <c r="C45" s="371" t="s">
        <v>1198</v>
      </c>
      <c r="D45" s="371"/>
    </row>
    <row r="46" spans="2:6" ht="17.25" customHeight="1" x14ac:dyDescent="0.25">
      <c r="B46" s="14" t="s">
        <v>822</v>
      </c>
      <c r="C46" s="66"/>
      <c r="D46" s="66"/>
    </row>
    <row r="47" spans="2:6" ht="10.5" customHeight="1" x14ac:dyDescent="0.25">
      <c r="B47" s="14"/>
      <c r="C47" s="73"/>
      <c r="D47" s="73"/>
    </row>
    <row r="48" spans="2:6" ht="18" customHeight="1" x14ac:dyDescent="0.2">
      <c r="B48" s="88">
        <v>20</v>
      </c>
      <c r="C48" s="625" t="s">
        <v>821</v>
      </c>
      <c r="D48" s="625"/>
    </row>
    <row r="49" spans="2:5" ht="58.5" customHeight="1" x14ac:dyDescent="0.2">
      <c r="C49" s="625" t="s">
        <v>1277</v>
      </c>
      <c r="D49" s="625"/>
    </row>
    <row r="50" spans="2:5" ht="49.5" customHeight="1" x14ac:dyDescent="0.2">
      <c r="C50" s="625" t="s">
        <v>1278</v>
      </c>
      <c r="D50" s="625"/>
    </row>
    <row r="51" spans="2:5" ht="65.25" customHeight="1" x14ac:dyDescent="0.2">
      <c r="C51" s="625" t="s">
        <v>1185</v>
      </c>
      <c r="D51" s="625"/>
    </row>
    <row r="52" spans="2:5" ht="53.25" customHeight="1" x14ac:dyDescent="0.2">
      <c r="C52" s="625" t="s">
        <v>1184</v>
      </c>
      <c r="D52" s="625"/>
    </row>
    <row r="53" spans="2:5" s="272" customFormat="1" ht="12.75" customHeight="1" x14ac:dyDescent="0.2">
      <c r="C53" s="363"/>
      <c r="D53" s="363"/>
      <c r="E53" s="276"/>
    </row>
    <row r="54" spans="2:5" ht="15" x14ac:dyDescent="0.25">
      <c r="B54" s="14" t="s">
        <v>873</v>
      </c>
      <c r="C54" s="14"/>
      <c r="D54" s="15"/>
    </row>
    <row r="55" spans="2:5" ht="12" customHeight="1" x14ac:dyDescent="0.25">
      <c r="B55" s="14"/>
      <c r="C55" s="14"/>
      <c r="D55" s="15"/>
    </row>
    <row r="56" spans="2:5" x14ac:dyDescent="0.2">
      <c r="B56" s="88">
        <v>21</v>
      </c>
      <c r="C56" s="625" t="s">
        <v>1252</v>
      </c>
      <c r="D56" s="625"/>
    </row>
    <row r="57" spans="2:5" ht="61.5" customHeight="1" x14ac:dyDescent="0.2">
      <c r="C57" s="625" t="s">
        <v>1279</v>
      </c>
      <c r="D57" s="625"/>
    </row>
    <row r="58" spans="2:5" ht="51.75" customHeight="1" x14ac:dyDescent="0.2">
      <c r="C58" s="625" t="s">
        <v>1280</v>
      </c>
      <c r="D58" s="625"/>
    </row>
    <row r="59" spans="2:5" ht="37.5" customHeight="1" x14ac:dyDescent="0.2">
      <c r="C59" s="625" t="s">
        <v>1137</v>
      </c>
      <c r="D59" s="625"/>
    </row>
    <row r="60" spans="2:5" ht="39" customHeight="1" x14ac:dyDescent="0.2">
      <c r="C60" s="625" t="s">
        <v>1186</v>
      </c>
      <c r="D60" s="625"/>
    </row>
    <row r="61" spans="2:5" ht="12" customHeight="1" x14ac:dyDescent="0.2">
      <c r="C61" s="143"/>
      <c r="D61" s="143"/>
    </row>
    <row r="62" spans="2:5" ht="100.5" customHeight="1" x14ac:dyDescent="0.2">
      <c r="B62" s="88">
        <v>22</v>
      </c>
      <c r="C62" s="625" t="s">
        <v>1187</v>
      </c>
      <c r="D62" s="625"/>
    </row>
    <row r="63" spans="2:5" ht="12" customHeight="1" x14ac:dyDescent="0.2">
      <c r="C63" s="66"/>
      <c r="D63" s="66"/>
    </row>
    <row r="64" spans="2:5" s="17" customFormat="1" ht="17.25" customHeight="1" x14ac:dyDescent="0.2">
      <c r="B64" s="12" t="s">
        <v>872</v>
      </c>
      <c r="C64" s="12"/>
      <c r="D64" s="18"/>
      <c r="E64" s="251"/>
    </row>
    <row r="65" spans="2:5" s="17" customFormat="1" ht="11.25" customHeight="1" x14ac:dyDescent="0.2">
      <c r="B65" s="12"/>
      <c r="C65" s="12"/>
      <c r="D65" s="18"/>
      <c r="E65" s="251"/>
    </row>
    <row r="66" spans="2:5" ht="105.75" customHeight="1" x14ac:dyDescent="0.2">
      <c r="B66" s="88">
        <v>23</v>
      </c>
      <c r="C66" s="628" t="s">
        <v>1188</v>
      </c>
      <c r="D66" s="628"/>
    </row>
    <row r="67" spans="2:5" ht="18" customHeight="1" x14ac:dyDescent="0.2">
      <c r="B67" s="88"/>
      <c r="C67" s="629" t="s">
        <v>1159</v>
      </c>
      <c r="D67" s="629"/>
      <c r="E67" s="243"/>
    </row>
    <row r="68" spans="2:5" ht="21.75" customHeight="1" x14ac:dyDescent="0.2">
      <c r="B68" s="88">
        <v>24</v>
      </c>
      <c r="C68" s="373" t="s">
        <v>1296</v>
      </c>
      <c r="D68" s="276"/>
    </row>
    <row r="69" spans="2:5" ht="15" customHeight="1" x14ac:dyDescent="0.2">
      <c r="C69" s="372" t="s">
        <v>1297</v>
      </c>
      <c r="D69" s="276"/>
    </row>
    <row r="70" spans="2:5" ht="15" thickBot="1" x14ac:dyDescent="0.25"/>
    <row r="71" spans="2:5" s="45" customFormat="1" ht="36.75" customHeight="1" thickTop="1" thickBot="1" x14ac:dyDescent="0.25">
      <c r="B71" s="622" t="s">
        <v>857</v>
      </c>
      <c r="C71" s="623"/>
      <c r="D71" s="624"/>
      <c r="E71" s="252"/>
    </row>
    <row r="72" spans="2:5" ht="15.75" thickTop="1" thickBot="1" x14ac:dyDescent="0.25"/>
    <row r="73" spans="2:5" ht="36.75" customHeight="1" thickTop="1" thickBot="1" x14ac:dyDescent="0.25">
      <c r="D73" s="614"/>
    </row>
    <row r="74" spans="2:5" ht="15" thickTop="1" x14ac:dyDescent="0.2"/>
  </sheetData>
  <sheetProtection sheet="1" objects="1" scenarios="1" selectLockedCells="1"/>
  <mergeCells count="24">
    <mergeCell ref="C12:D12"/>
    <mergeCell ref="C30:D30"/>
    <mergeCell ref="C18:D18"/>
    <mergeCell ref="C52:D52"/>
    <mergeCell ref="E28:F28"/>
    <mergeCell ref="E44:F44"/>
    <mergeCell ref="C48:D48"/>
    <mergeCell ref="C51:D51"/>
    <mergeCell ref="C34:D34"/>
    <mergeCell ref="B71:D71"/>
    <mergeCell ref="C62:D62"/>
    <mergeCell ref="C14:D14"/>
    <mergeCell ref="C28:D28"/>
    <mergeCell ref="C33:D33"/>
    <mergeCell ref="C50:D50"/>
    <mergeCell ref="C66:D66"/>
    <mergeCell ref="C67:D67"/>
    <mergeCell ref="C49:D49"/>
    <mergeCell ref="C32:D32"/>
    <mergeCell ref="C58:D58"/>
    <mergeCell ref="C56:D56"/>
    <mergeCell ref="C60:D60"/>
    <mergeCell ref="C59:D59"/>
    <mergeCell ref="C57:D57"/>
  </mergeCells>
  <hyperlinks>
    <hyperlink ref="B71" location="'ii. Overall Details'!A1" display="GUIDANCE: Click here to start your application - all applicants must complete the &quot;ii. Overall Details&quot; tab"/>
  </hyperlinks>
  <pageMargins left="0.7" right="0.7" top="0.75" bottom="0.75" header="0.3" footer="0.3"/>
  <pageSetup paperSize="8" scale="55" orientation="portrait" r:id="rId1"/>
  <rowBreaks count="1" manualBreakCount="1">
    <brk id="62" max="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topLeftCell="A16" zoomScale="85" zoomScaleNormal="85" workbookViewId="0">
      <selection activeCell="E3" sqref="E3"/>
    </sheetView>
  </sheetViews>
  <sheetFormatPr defaultColWidth="8.875" defaultRowHeight="14.25" x14ac:dyDescent="0.2"/>
  <cols>
    <col min="1" max="5" width="26.625" style="46" customWidth="1"/>
    <col min="6" max="6" width="5.125" style="46" customWidth="1"/>
    <col min="7" max="11" width="26.625" style="46" customWidth="1"/>
    <col min="12" max="12" width="8.875" style="46"/>
    <col min="13" max="17" width="26.625" style="46" customWidth="1"/>
    <col min="18" max="16384" width="8.875" style="46"/>
  </cols>
  <sheetData>
    <row r="1" spans="1:8" s="45" customFormat="1" ht="42.95" customHeight="1" thickBot="1" x14ac:dyDescent="0.3">
      <c r="A1" s="689" t="s">
        <v>816</v>
      </c>
      <c r="B1" s="689"/>
      <c r="C1" s="689"/>
      <c r="D1" s="689"/>
    </row>
    <row r="2" spans="1:8" s="45" customFormat="1" ht="42.95" customHeight="1" thickTop="1" thickBot="1" x14ac:dyDescent="0.3">
      <c r="A2" s="82" t="s">
        <v>855</v>
      </c>
      <c r="B2" s="83"/>
      <c r="C2" s="85"/>
      <c r="D2" s="84"/>
      <c r="E2" s="98"/>
    </row>
    <row r="3" spans="1:8" s="45" customFormat="1" ht="42.95" customHeight="1" thickTop="1" x14ac:dyDescent="0.25">
      <c r="A3" s="81" t="s">
        <v>859</v>
      </c>
      <c r="B3" s="78"/>
      <c r="C3" s="78"/>
      <c r="D3" s="78"/>
    </row>
    <row r="4" spans="1:8" ht="34.9" x14ac:dyDescent="0.25">
      <c r="A4" s="96" t="s">
        <v>819</v>
      </c>
      <c r="B4" s="146">
        <f>D13</f>
        <v>0</v>
      </c>
      <c r="C4" s="115" t="s">
        <v>839</v>
      </c>
    </row>
    <row r="5" spans="1:8" s="4" customFormat="1" ht="17.45" x14ac:dyDescent="0.25">
      <c r="A5" s="117"/>
      <c r="B5" s="118"/>
    </row>
    <row r="6" spans="1:8" ht="26.25" customHeight="1" x14ac:dyDescent="0.25">
      <c r="A6" s="700" t="s">
        <v>836</v>
      </c>
      <c r="B6" s="701"/>
      <c r="C6" s="701"/>
      <c r="D6" s="701"/>
      <c r="E6" s="702"/>
      <c r="F6" s="47"/>
    </row>
    <row r="7" spans="1:8" ht="29.25" customHeight="1" x14ac:dyDescent="0.25">
      <c r="A7" s="130"/>
      <c r="B7" s="131"/>
      <c r="C7" s="132" t="s">
        <v>835</v>
      </c>
      <c r="D7" s="132" t="s">
        <v>837</v>
      </c>
      <c r="E7" s="132" t="s">
        <v>838</v>
      </c>
      <c r="F7" s="47"/>
      <c r="G7" s="695" t="s">
        <v>803</v>
      </c>
      <c r="H7" s="696"/>
    </row>
    <row r="8" spans="1:8" ht="30" customHeight="1" x14ac:dyDescent="0.2">
      <c r="A8" s="697" t="s">
        <v>831</v>
      </c>
      <c r="B8" s="113" t="s">
        <v>832</v>
      </c>
      <c r="C8" s="145">
        <v>0</v>
      </c>
      <c r="D8" s="145">
        <v>0</v>
      </c>
      <c r="E8" s="145">
        <v>0</v>
      </c>
      <c r="F8" s="47"/>
      <c r="G8" s="125"/>
      <c r="H8" s="126"/>
    </row>
    <row r="9" spans="1:8" ht="30" customHeight="1" x14ac:dyDescent="0.2">
      <c r="A9" s="698"/>
      <c r="B9" s="113" t="s">
        <v>833</v>
      </c>
      <c r="C9" s="145">
        <v>0</v>
      </c>
      <c r="D9" s="145">
        <v>0</v>
      </c>
      <c r="E9" s="145">
        <v>0</v>
      </c>
      <c r="F9" s="47"/>
      <c r="G9" s="125" t="s">
        <v>846</v>
      </c>
      <c r="H9" s="126"/>
    </row>
    <row r="10" spans="1:8" ht="30" customHeight="1" x14ac:dyDescent="0.2">
      <c r="A10" s="698"/>
      <c r="B10" s="113" t="s">
        <v>829</v>
      </c>
      <c r="C10" s="145">
        <v>0</v>
      </c>
      <c r="D10" s="145">
        <v>0</v>
      </c>
      <c r="E10" s="145">
        <v>0</v>
      </c>
      <c r="F10" s="47"/>
      <c r="G10" s="125"/>
      <c r="H10" s="126"/>
    </row>
    <row r="11" spans="1:8" ht="30" customHeight="1" x14ac:dyDescent="0.2">
      <c r="A11" s="698"/>
      <c r="B11" s="113" t="s">
        <v>834</v>
      </c>
      <c r="C11" s="145">
        <v>0</v>
      </c>
      <c r="D11" s="145">
        <v>0</v>
      </c>
      <c r="E11" s="145">
        <v>0</v>
      </c>
      <c r="F11" s="47"/>
      <c r="G11" s="125"/>
      <c r="H11" s="126"/>
    </row>
    <row r="12" spans="1:8" ht="30" customHeight="1" x14ac:dyDescent="0.2">
      <c r="A12" s="699"/>
      <c r="B12" s="114" t="s">
        <v>830</v>
      </c>
      <c r="C12" s="145">
        <v>0</v>
      </c>
      <c r="D12" s="145">
        <v>0</v>
      </c>
      <c r="E12" s="145">
        <v>0</v>
      </c>
      <c r="F12" s="47"/>
      <c r="G12" s="125"/>
      <c r="H12" s="126"/>
    </row>
    <row r="13" spans="1:8" ht="30" customHeight="1" x14ac:dyDescent="0.25">
      <c r="A13" s="116"/>
      <c r="B13" s="113" t="s">
        <v>0</v>
      </c>
      <c r="C13" s="145">
        <f>SUM(C8:C12)</f>
        <v>0</v>
      </c>
      <c r="D13" s="145">
        <v>0</v>
      </c>
      <c r="E13" s="145">
        <f t="shared" ref="E13" si="0">SUM(E8:E12)</f>
        <v>0</v>
      </c>
      <c r="F13" s="47"/>
      <c r="G13" s="125"/>
      <c r="H13" s="126"/>
    </row>
    <row r="15" spans="1:8" s="48" customFormat="1" ht="28.5" customHeight="1" x14ac:dyDescent="0.25">
      <c r="A15" s="703" t="s">
        <v>828</v>
      </c>
      <c r="B15" s="703"/>
      <c r="C15" s="703"/>
      <c r="D15" s="703"/>
      <c r="E15" s="703"/>
      <c r="F15" s="703"/>
      <c r="G15" s="703"/>
      <c r="H15" s="703"/>
    </row>
    <row r="16" spans="1:8" s="45" customFormat="1" ht="15.75" customHeight="1" x14ac:dyDescent="0.3">
      <c r="A16" s="111" t="s">
        <v>827</v>
      </c>
      <c r="B16" s="79"/>
      <c r="C16" s="79"/>
      <c r="D16" s="79"/>
      <c r="E16" s="79"/>
      <c r="F16" s="79"/>
      <c r="G16" s="48"/>
    </row>
    <row r="17" spans="1:9" s="45" customFormat="1" ht="15.75" customHeight="1" thickBot="1" x14ac:dyDescent="0.35">
      <c r="A17" s="111"/>
      <c r="B17" s="79"/>
      <c r="C17" s="79"/>
      <c r="D17" s="79"/>
      <c r="E17" s="79"/>
      <c r="F17" s="79"/>
      <c r="G17" s="48"/>
    </row>
    <row r="18" spans="1:9" ht="14.45" thickBot="1" x14ac:dyDescent="0.3">
      <c r="A18" s="19"/>
      <c r="B18" s="20"/>
      <c r="C18" s="21" t="s">
        <v>792</v>
      </c>
      <c r="D18" s="22" t="s">
        <v>793</v>
      </c>
      <c r="E18" s="23" t="s">
        <v>794</v>
      </c>
      <c r="G18" s="695" t="s">
        <v>803</v>
      </c>
      <c r="H18" s="696"/>
    </row>
    <row r="19" spans="1:9" s="47" customFormat="1" ht="31.5" customHeight="1" x14ac:dyDescent="0.2">
      <c r="A19" s="684" t="s">
        <v>840</v>
      </c>
      <c r="B19" s="40" t="s">
        <v>861</v>
      </c>
      <c r="C19" s="27"/>
      <c r="D19" s="27"/>
      <c r="E19" s="28"/>
      <c r="G19" s="125" t="s">
        <v>813</v>
      </c>
      <c r="H19" s="124"/>
      <c r="I19" s="91" t="s">
        <v>876</v>
      </c>
    </row>
    <row r="20" spans="1:9" s="47" customFormat="1" ht="33.75" customHeight="1" x14ac:dyDescent="0.2">
      <c r="A20" s="685"/>
      <c r="B20" s="77" t="s">
        <v>860</v>
      </c>
      <c r="C20" s="51"/>
      <c r="D20" s="52"/>
      <c r="E20" s="24"/>
      <c r="G20" s="123"/>
      <c r="H20" s="124"/>
    </row>
    <row r="21" spans="1:9" s="47" customFormat="1" ht="30.75" thickBot="1" x14ac:dyDescent="0.25">
      <c r="A21" s="686"/>
      <c r="B21" s="44" t="s">
        <v>862</v>
      </c>
      <c r="C21" s="25"/>
      <c r="D21" s="25"/>
      <c r="E21" s="26"/>
      <c r="G21" s="123"/>
      <c r="H21" s="124"/>
    </row>
    <row r="22" spans="1:9" s="47" customFormat="1" ht="30" x14ac:dyDescent="0.2">
      <c r="A22" s="684" t="s">
        <v>842</v>
      </c>
      <c r="B22" s="137" t="s">
        <v>843</v>
      </c>
      <c r="C22" s="49"/>
      <c r="D22" s="49">
        <f>D19*15%</f>
        <v>0</v>
      </c>
      <c r="E22" s="29">
        <f>E19*15%</f>
        <v>0</v>
      </c>
      <c r="G22" s="687"/>
      <c r="H22" s="688"/>
    </row>
    <row r="23" spans="1:9" s="47" customFormat="1" ht="49.5" customHeight="1" thickBot="1" x14ac:dyDescent="0.25">
      <c r="A23" s="686"/>
      <c r="B23" s="138" t="s">
        <v>850</v>
      </c>
      <c r="C23" s="30"/>
      <c r="D23" s="30">
        <f>D19*25%*2</f>
        <v>0</v>
      </c>
      <c r="E23" s="31">
        <f>E19*25%*2</f>
        <v>0</v>
      </c>
      <c r="G23" s="687"/>
      <c r="H23" s="688"/>
    </row>
    <row r="24" spans="1:9" s="47" customFormat="1" ht="30" customHeight="1" x14ac:dyDescent="0.2">
      <c r="A24" s="684" t="s">
        <v>791</v>
      </c>
      <c r="B24" s="139" t="s">
        <v>810</v>
      </c>
      <c r="C24" s="41" t="e">
        <f>#REF!</f>
        <v>#REF!</v>
      </c>
      <c r="D24" s="41" t="e">
        <f>#REF!</f>
        <v>#REF!</v>
      </c>
      <c r="E24" s="42" t="e">
        <f>#REF!</f>
        <v>#REF!</v>
      </c>
      <c r="G24" s="687"/>
      <c r="H24" s="688"/>
    </row>
    <row r="25" spans="1:9" s="47" customFormat="1" ht="15" x14ac:dyDescent="0.2">
      <c r="A25" s="685"/>
      <c r="B25" s="137" t="s">
        <v>801</v>
      </c>
      <c r="C25" s="50" t="e">
        <f>C24*0.2</f>
        <v>#REF!</v>
      </c>
      <c r="D25" s="50" t="e">
        <f>D24*0.2</f>
        <v>#REF!</v>
      </c>
      <c r="E25" s="43" t="e">
        <f>E24*0.2</f>
        <v>#REF!</v>
      </c>
      <c r="G25" s="687"/>
      <c r="H25" s="688"/>
    </row>
    <row r="26" spans="1:9" s="47" customFormat="1" ht="15.75" thickBot="1" x14ac:dyDescent="0.25">
      <c r="A26" s="686"/>
      <c r="B26" s="138" t="s">
        <v>800</v>
      </c>
      <c r="C26" s="62" t="e">
        <f>+C24+C25</f>
        <v>#REF!</v>
      </c>
      <c r="D26" s="62" t="e">
        <f>+D24+D25</f>
        <v>#REF!</v>
      </c>
      <c r="E26" s="63" t="e">
        <f>+E24+E25</f>
        <v>#REF!</v>
      </c>
      <c r="G26" s="687"/>
      <c r="H26" s="688"/>
    </row>
    <row r="27" spans="1:9" s="47" customFormat="1" ht="15" customHeight="1" x14ac:dyDescent="0.2">
      <c r="A27" s="684" t="s">
        <v>799</v>
      </c>
      <c r="B27" s="139" t="s">
        <v>798</v>
      </c>
      <c r="C27" s="32"/>
      <c r="D27" s="32">
        <f>-D22*401</f>
        <v>0</v>
      </c>
      <c r="E27" s="33">
        <f>-E22*401+D27</f>
        <v>0</v>
      </c>
      <c r="G27" s="687"/>
      <c r="H27" s="688"/>
    </row>
    <row r="28" spans="1:9" s="47" customFormat="1" ht="31.5" customHeight="1" thickBot="1" x14ac:dyDescent="0.25">
      <c r="A28" s="686"/>
      <c r="B28" s="138" t="s">
        <v>851</v>
      </c>
      <c r="C28" s="34"/>
      <c r="D28" s="34">
        <f>-D23*42</f>
        <v>0</v>
      </c>
      <c r="E28" s="35">
        <f>-E23*42</f>
        <v>0</v>
      </c>
      <c r="G28" s="687"/>
      <c r="H28" s="688"/>
    </row>
    <row r="29" spans="1:9" s="47" customFormat="1" ht="15.75" customHeight="1" thickBot="1" x14ac:dyDescent="0.25">
      <c r="A29" s="119"/>
      <c r="B29" s="120" t="s">
        <v>797</v>
      </c>
      <c r="C29" s="121"/>
      <c r="D29" s="121">
        <f>SUM(D27:D28)</f>
        <v>0</v>
      </c>
      <c r="E29" s="122">
        <f>SUM(E27:E28)</f>
        <v>0</v>
      </c>
      <c r="G29" s="687"/>
      <c r="H29" s="688"/>
    </row>
    <row r="30" spans="1:9" ht="6" customHeight="1" thickBot="1" x14ac:dyDescent="0.25"/>
    <row r="31" spans="1:9" s="47" customFormat="1" ht="16.5" thickBot="1" x14ac:dyDescent="0.25">
      <c r="A31" s="36" t="s">
        <v>796</v>
      </c>
      <c r="B31" s="37" t="s">
        <v>795</v>
      </c>
      <c r="C31" s="38" t="e">
        <f>+C26+C29</f>
        <v>#REF!</v>
      </c>
      <c r="D31" s="38" t="e">
        <f>+D26+D29</f>
        <v>#REF!</v>
      </c>
      <c r="E31" s="39" t="e">
        <f>+E26+E29</f>
        <v>#REF!</v>
      </c>
    </row>
    <row r="34" spans="1:21" s="45" customFormat="1" ht="30.75" customHeight="1" x14ac:dyDescent="0.2">
      <c r="A34" s="112" t="s">
        <v>847</v>
      </c>
      <c r="B34" s="94"/>
      <c r="C34" s="94"/>
      <c r="D34" s="94"/>
      <c r="E34" s="94"/>
      <c r="F34" s="94"/>
      <c r="G34" s="94"/>
      <c r="H34" s="94"/>
      <c r="I34" s="94"/>
      <c r="J34" s="94"/>
      <c r="K34" s="94"/>
      <c r="L34" s="94"/>
      <c r="M34" s="94"/>
      <c r="N34" s="94"/>
      <c r="O34" s="94"/>
      <c r="P34" s="94"/>
      <c r="Q34" s="95"/>
    </row>
    <row r="35" spans="1:21" s="53" customFormat="1" ht="37.5" customHeight="1" x14ac:dyDescent="0.2">
      <c r="A35" s="690" t="s">
        <v>811</v>
      </c>
      <c r="B35" s="690"/>
      <c r="C35" s="690"/>
      <c r="D35" s="690"/>
      <c r="E35" s="690"/>
      <c r="F35" s="690"/>
      <c r="G35" s="690"/>
      <c r="H35" s="690"/>
      <c r="I35" s="58"/>
      <c r="J35" s="58"/>
      <c r="K35" s="58"/>
      <c r="L35" s="58"/>
      <c r="M35" s="58"/>
      <c r="N35" s="58"/>
      <c r="O35" s="58"/>
      <c r="P35" s="58"/>
      <c r="Q35" s="58"/>
      <c r="R35" s="58"/>
      <c r="S35" s="58"/>
      <c r="T35" s="58"/>
      <c r="U35" s="58"/>
    </row>
    <row r="36" spans="1:21" s="47" customFormat="1" ht="31.5" customHeight="1" x14ac:dyDescent="0.2">
      <c r="A36" s="75"/>
      <c r="B36" s="75"/>
      <c r="C36" s="76" t="s">
        <v>792</v>
      </c>
      <c r="D36" s="76" t="s">
        <v>793</v>
      </c>
      <c r="E36" s="76" t="s">
        <v>794</v>
      </c>
    </row>
    <row r="37" spans="1:21" s="47" customFormat="1" ht="31.5" customHeight="1" x14ac:dyDescent="0.2">
      <c r="A37" s="693" t="s">
        <v>863</v>
      </c>
      <c r="B37" s="97" t="s">
        <v>865</v>
      </c>
      <c r="C37" s="87"/>
      <c r="D37" s="6"/>
      <c r="E37" s="6"/>
    </row>
    <row r="38" spans="1:21" s="47" customFormat="1" ht="39" customHeight="1" x14ac:dyDescent="0.2">
      <c r="A38" s="775"/>
      <c r="B38" s="9" t="s">
        <v>866</v>
      </c>
      <c r="C38" s="87"/>
      <c r="D38" s="6"/>
      <c r="E38" s="6"/>
      <c r="G38" s="91" t="s">
        <v>877</v>
      </c>
    </row>
    <row r="39" spans="1:21" s="47" customFormat="1" ht="39" customHeight="1" x14ac:dyDescent="0.2">
      <c r="A39" s="775"/>
      <c r="B39" s="140" t="s">
        <v>867</v>
      </c>
      <c r="C39" s="87"/>
      <c r="D39" s="87"/>
      <c r="E39" s="87"/>
      <c r="G39" s="91"/>
    </row>
    <row r="40" spans="1:21" s="47" customFormat="1" ht="39" customHeight="1" x14ac:dyDescent="0.2">
      <c r="A40" s="775"/>
      <c r="B40" s="140" t="s">
        <v>868</v>
      </c>
      <c r="C40" s="87"/>
      <c r="D40" s="87"/>
      <c r="E40" s="87"/>
      <c r="G40" s="91"/>
    </row>
    <row r="41" spans="1:21" s="47" customFormat="1" ht="40.5" customHeight="1" x14ac:dyDescent="0.2">
      <c r="A41" s="694"/>
      <c r="B41" s="140" t="s">
        <v>864</v>
      </c>
      <c r="C41" s="87"/>
      <c r="D41" s="6"/>
      <c r="E41" s="6"/>
    </row>
    <row r="42" spans="1:21" s="53" customFormat="1" ht="12.75" customHeight="1" x14ac:dyDescent="0.2">
      <c r="A42" s="74"/>
      <c r="B42" s="74"/>
      <c r="C42" s="74"/>
      <c r="D42" s="74"/>
      <c r="E42" s="74"/>
      <c r="F42" s="64"/>
      <c r="G42" s="58"/>
      <c r="H42" s="58"/>
      <c r="I42" s="58"/>
      <c r="J42" s="58"/>
      <c r="K42" s="58"/>
      <c r="L42" s="58"/>
      <c r="M42" s="58"/>
      <c r="N42" s="58"/>
      <c r="O42" s="58"/>
      <c r="P42" s="58"/>
      <c r="Q42" s="58"/>
      <c r="R42" s="58"/>
      <c r="S42" s="58"/>
      <c r="T42" s="58"/>
      <c r="U42" s="58"/>
    </row>
    <row r="43" spans="1:21" s="53" customFormat="1" ht="18" customHeight="1" thickBot="1" x14ac:dyDescent="0.25">
      <c r="A43" s="691" t="s">
        <v>812</v>
      </c>
      <c r="B43" s="683"/>
      <c r="C43" s="683"/>
      <c r="D43" s="683"/>
      <c r="E43" s="692"/>
      <c r="F43" s="65">
        <v>10000</v>
      </c>
      <c r="G43" s="683" t="s">
        <v>814</v>
      </c>
      <c r="H43" s="683"/>
      <c r="I43" s="683"/>
      <c r="J43" s="683"/>
      <c r="K43" s="683"/>
      <c r="L43" s="61"/>
      <c r="M43" s="683" t="s">
        <v>815</v>
      </c>
      <c r="N43" s="683"/>
      <c r="O43" s="683"/>
      <c r="P43" s="683"/>
      <c r="Q43" s="683"/>
      <c r="R43" s="58"/>
      <c r="S43" s="58"/>
      <c r="T43" s="58"/>
    </row>
    <row r="44" spans="1:21" s="53" customFormat="1" ht="15" thickTop="1" x14ac:dyDescent="0.2">
      <c r="D44" s="59"/>
      <c r="F44" s="65">
        <v>5000</v>
      </c>
      <c r="L44" s="61"/>
      <c r="R44" s="58"/>
      <c r="S44" s="58"/>
      <c r="T44" s="58"/>
    </row>
    <row r="45" spans="1:21" s="53" customFormat="1" ht="51" customHeight="1" x14ac:dyDescent="0.2">
      <c r="A45" s="92" t="s">
        <v>808</v>
      </c>
      <c r="B45" s="92" t="s">
        <v>804</v>
      </c>
      <c r="C45" s="92" t="s">
        <v>809</v>
      </c>
      <c r="D45" s="60" t="s">
        <v>805</v>
      </c>
      <c r="E45" s="57" t="s">
        <v>806</v>
      </c>
      <c r="F45" s="108">
        <v>900</v>
      </c>
      <c r="G45" s="92" t="s">
        <v>808</v>
      </c>
      <c r="H45" s="92" t="s">
        <v>804</v>
      </c>
      <c r="I45" s="92" t="s">
        <v>809</v>
      </c>
      <c r="J45" s="92" t="s">
        <v>805</v>
      </c>
      <c r="K45" s="92" t="s">
        <v>806</v>
      </c>
      <c r="L45" s="109"/>
      <c r="M45" s="92" t="s">
        <v>808</v>
      </c>
      <c r="N45" s="92" t="s">
        <v>804</v>
      </c>
      <c r="O45" s="92" t="s">
        <v>809</v>
      </c>
      <c r="P45" s="92" t="s">
        <v>805</v>
      </c>
      <c r="Q45" s="92" t="s">
        <v>806</v>
      </c>
      <c r="R45" s="58"/>
      <c r="S45" s="58"/>
      <c r="T45" s="58"/>
    </row>
    <row r="46" spans="1:21" s="53" customFormat="1" x14ac:dyDescent="0.2">
      <c r="A46" s="99"/>
      <c r="B46" s="100"/>
      <c r="C46" s="100"/>
      <c r="D46" s="59" t="e">
        <f>SUMIF(A46,"*"&amp;#REF!&amp;"*",$F$43)+(E46*C46+10000)*OR(SUMIF(A46,"*"&amp;#REF!&amp;"*",$F$42))</f>
        <v>#REF!</v>
      </c>
      <c r="E46" s="101" t="e">
        <f>VLOOKUP(B46,#REF!,2,)</f>
        <v>#REF!</v>
      </c>
      <c r="F46" s="108"/>
      <c r="G46" s="99"/>
      <c r="H46" s="100"/>
      <c r="I46" s="100"/>
      <c r="J46" s="59" t="e">
        <f>SUMIF(G46,"*"&amp;#REF!&amp;"*",$F$43)+(K46*I46+10000)*OR(SUMIF(G46,"*"&amp;#REF!&amp;"*",$F$42))</f>
        <v>#REF!</v>
      </c>
      <c r="K46" s="101" t="e">
        <f>VLOOKUP(H46,#REF!,2,)</f>
        <v>#REF!</v>
      </c>
      <c r="L46" s="109"/>
      <c r="M46" s="99"/>
      <c r="N46" s="100"/>
      <c r="O46" s="100"/>
      <c r="P46" s="59" t="e">
        <f>SUMIF(M46,"*"&amp;#REF!&amp;"*",$F$43)+(Q46*O46+10000)*OR(SUMIF(M46,"*"&amp;#REF!&amp;"*",$F$42))</f>
        <v>#REF!</v>
      </c>
      <c r="Q46" s="101" t="e">
        <f>VLOOKUP(N46,#REF!,2,)</f>
        <v>#REF!</v>
      </c>
      <c r="R46" s="58"/>
      <c r="S46" s="58"/>
      <c r="T46" s="58"/>
    </row>
    <row r="47" spans="1:21" s="53" customFormat="1" x14ac:dyDescent="0.2">
      <c r="A47" s="102"/>
      <c r="B47" s="56"/>
      <c r="C47" s="56"/>
      <c r="D47" s="59" t="e">
        <f>SUMIF(A47,"*"&amp;#REF!&amp;"*",$F$43)+(E47*C47+10000)*OR(SUMIF(A47,"*"&amp;#REF!&amp;"*",$F$42))</f>
        <v>#REF!</v>
      </c>
      <c r="E47" s="101" t="e">
        <f>VLOOKUP(B47,#REF!,2,)</f>
        <v>#REF!</v>
      </c>
      <c r="F47" s="108"/>
      <c r="G47" s="102"/>
      <c r="H47" s="56"/>
      <c r="I47" s="56"/>
      <c r="J47" s="59" t="e">
        <f>SUMIF(G47,"*"&amp;#REF!&amp;"*",$F$43)+(K47*I47+10000)*OR(SUMIF(G47,"*"&amp;#REF!&amp;"*",$F$42))</f>
        <v>#REF!</v>
      </c>
      <c r="K47" s="101" t="e">
        <f>VLOOKUP(H47,#REF!,2,)</f>
        <v>#REF!</v>
      </c>
      <c r="L47" s="109"/>
      <c r="M47" s="102"/>
      <c r="N47" s="56"/>
      <c r="O47" s="56"/>
      <c r="P47" s="59" t="e">
        <f>SUMIF(M47,"*"&amp;#REF!&amp;"*",$F$43)+(Q47*O47+10000)*OR(SUMIF(M47,"*"&amp;#REF!&amp;"*",$F$42))</f>
        <v>#REF!</v>
      </c>
      <c r="Q47" s="101" t="e">
        <f>VLOOKUP(N47,#REF!,2,)</f>
        <v>#REF!</v>
      </c>
      <c r="R47" s="58"/>
      <c r="S47" s="58"/>
      <c r="T47" s="58"/>
    </row>
    <row r="48" spans="1:21" s="53" customFormat="1" x14ac:dyDescent="0.2">
      <c r="A48" s="102"/>
      <c r="B48" s="56"/>
      <c r="C48" s="56"/>
      <c r="D48" s="59" t="e">
        <f>SUMIF(A48,"*"&amp;#REF!&amp;"*",$F$43)+(E48*C48+10000)*OR(SUMIF(A48,"*"&amp;#REF!&amp;"*",$F$42))</f>
        <v>#REF!</v>
      </c>
      <c r="E48" s="101" t="e">
        <f>VLOOKUP(B48,#REF!,2,)</f>
        <v>#REF!</v>
      </c>
      <c r="F48" s="109"/>
      <c r="G48" s="102"/>
      <c r="H48" s="56"/>
      <c r="I48" s="56"/>
      <c r="J48" s="59" t="e">
        <f>SUMIF(G48,"*"&amp;#REF!&amp;"*",$F$43)+(K48*I48+10000)*OR(SUMIF(G48,"*"&amp;#REF!&amp;"*",$F$42))</f>
        <v>#REF!</v>
      </c>
      <c r="K48" s="101" t="e">
        <f>VLOOKUP(H48,#REF!,2,)</f>
        <v>#REF!</v>
      </c>
      <c r="L48" s="109"/>
      <c r="M48" s="102"/>
      <c r="N48" s="56"/>
      <c r="O48" s="56"/>
      <c r="P48" s="59" t="e">
        <f>SUMIF(M48,"*"&amp;#REF!&amp;"*",$F$43)+(Q48*O48+10000)*OR(SUMIF(M48,"*"&amp;#REF!&amp;"*",$F$42))</f>
        <v>#REF!</v>
      </c>
      <c r="Q48" s="101" t="e">
        <f>VLOOKUP(N48,#REF!,2,)</f>
        <v>#REF!</v>
      </c>
      <c r="R48" s="58"/>
      <c r="S48" s="58"/>
      <c r="T48" s="58"/>
    </row>
    <row r="49" spans="1:20" s="53" customFormat="1" x14ac:dyDescent="0.2">
      <c r="A49" s="102"/>
      <c r="B49" s="56"/>
      <c r="C49" s="54"/>
      <c r="D49" s="59" t="e">
        <f>SUMIF(A49,"*"&amp;#REF!&amp;"*",$F$43)+(E49*C49+10000)*OR(SUMIF(A49,"*"&amp;#REF!&amp;"*",$F$42))</f>
        <v>#REF!</v>
      </c>
      <c r="E49" s="101" t="e">
        <f>VLOOKUP(B49,#REF!,2,)</f>
        <v>#REF!</v>
      </c>
      <c r="F49" s="109"/>
      <c r="G49" s="102"/>
      <c r="H49" s="56"/>
      <c r="I49" s="54"/>
      <c r="J49" s="59" t="e">
        <f>SUMIF(G49,"*"&amp;#REF!&amp;"*",$F$43)+(K49*I49+10000)*OR(SUMIF(G49,"*"&amp;#REF!&amp;"*",$F$42))</f>
        <v>#REF!</v>
      </c>
      <c r="K49" s="101" t="e">
        <f>VLOOKUP(H49,#REF!,2,)</f>
        <v>#REF!</v>
      </c>
      <c r="L49" s="109"/>
      <c r="M49" s="102"/>
      <c r="N49" s="56"/>
      <c r="O49" s="54"/>
      <c r="P49" s="59" t="e">
        <f>SUMIF(M49,"*"&amp;#REF!&amp;"*",$F$43)+(Q49*O49+10000)*OR(SUMIF(M49,"*"&amp;#REF!&amp;"*",$F$42))</f>
        <v>#REF!</v>
      </c>
      <c r="Q49" s="101" t="e">
        <f>VLOOKUP(N49,#REF!,2,)</f>
        <v>#REF!</v>
      </c>
      <c r="R49" s="58"/>
      <c r="S49" s="58"/>
      <c r="T49" s="58"/>
    </row>
    <row r="50" spans="1:20" s="53" customFormat="1" x14ac:dyDescent="0.2">
      <c r="A50" s="102"/>
      <c r="B50" s="56"/>
      <c r="C50" s="54"/>
      <c r="D50" s="59" t="e">
        <f>SUMIF(A50,"*"&amp;#REF!&amp;"*",$F$43)+(E50*C50+10000)*OR(SUMIF(A50,"*"&amp;#REF!&amp;"*",$F$42))</f>
        <v>#REF!</v>
      </c>
      <c r="E50" s="101" t="e">
        <f>VLOOKUP(B50,#REF!,2,)</f>
        <v>#REF!</v>
      </c>
      <c r="F50" s="109"/>
      <c r="G50" s="102"/>
      <c r="H50" s="56"/>
      <c r="I50" s="54"/>
      <c r="J50" s="59" t="e">
        <f>SUMIF(G50,"*"&amp;#REF!&amp;"*",$F$43)+(K50*I50+10000)*OR(SUMIF(G50,"*"&amp;#REF!&amp;"*",$F$42))</f>
        <v>#REF!</v>
      </c>
      <c r="K50" s="101" t="e">
        <f>VLOOKUP(H50,#REF!,2,)</f>
        <v>#REF!</v>
      </c>
      <c r="L50" s="109"/>
      <c r="M50" s="102"/>
      <c r="N50" s="56"/>
      <c r="O50" s="54"/>
      <c r="P50" s="59" t="e">
        <f>SUMIF(M50,"*"&amp;#REF!&amp;"*",$F$43)+(Q50*O50+10000)*OR(SUMIF(M50,"*"&amp;#REF!&amp;"*",$F$42))</f>
        <v>#REF!</v>
      </c>
      <c r="Q50" s="101" t="e">
        <f>VLOOKUP(N50,#REF!,2,)</f>
        <v>#REF!</v>
      </c>
      <c r="R50" s="58"/>
      <c r="S50" s="58"/>
      <c r="T50" s="58"/>
    </row>
    <row r="51" spans="1:20" s="53" customFormat="1" x14ac:dyDescent="0.2">
      <c r="A51" s="102"/>
      <c r="B51" s="56"/>
      <c r="C51" s="54"/>
      <c r="D51" s="59" t="e">
        <f>SUMIF(A51,"*"&amp;#REF!&amp;"*",$F$43)+(E51*C51+10000)*OR(SUMIF(A51,"*"&amp;#REF!&amp;"*",$F$42))</f>
        <v>#REF!</v>
      </c>
      <c r="E51" s="101" t="e">
        <f>VLOOKUP(B51,#REF!,2,)</f>
        <v>#REF!</v>
      </c>
      <c r="F51" s="109"/>
      <c r="G51" s="102"/>
      <c r="H51" s="56"/>
      <c r="I51" s="54"/>
      <c r="J51" s="59" t="e">
        <f>SUMIF(G51,"*"&amp;#REF!&amp;"*",$F$43)+(K51*I51+10000)*OR(SUMIF(G51,"*"&amp;#REF!&amp;"*",$F$42))</f>
        <v>#REF!</v>
      </c>
      <c r="K51" s="101" t="e">
        <f>VLOOKUP(H51,#REF!,2,)</f>
        <v>#REF!</v>
      </c>
      <c r="L51" s="109"/>
      <c r="M51" s="102"/>
      <c r="N51" s="56"/>
      <c r="O51" s="54"/>
      <c r="P51" s="59" t="e">
        <f>SUMIF(M51,"*"&amp;#REF!&amp;"*",$F$43)+(Q51*O51+10000)*OR(SUMIF(M51,"*"&amp;#REF!&amp;"*",$F$42))</f>
        <v>#REF!</v>
      </c>
      <c r="Q51" s="101" t="e">
        <f>VLOOKUP(N51,#REF!,2,)</f>
        <v>#REF!</v>
      </c>
      <c r="R51" s="58"/>
      <c r="S51" s="58"/>
      <c r="T51" s="58"/>
    </row>
    <row r="52" spans="1:20" s="53" customFormat="1" x14ac:dyDescent="0.2">
      <c r="A52" s="102"/>
      <c r="B52" s="56"/>
      <c r="C52" s="56"/>
      <c r="D52" s="59" t="e">
        <f>SUMIF(A52,"*"&amp;#REF!&amp;"*",$F$43)+(E52*C52+10000)*OR(SUMIF(A52,"*"&amp;#REF!&amp;"*",$F$42))</f>
        <v>#REF!</v>
      </c>
      <c r="E52" s="101" t="e">
        <f>VLOOKUP(B52,#REF!,2,)</f>
        <v>#REF!</v>
      </c>
      <c r="F52" s="109"/>
      <c r="G52" s="102"/>
      <c r="H52" s="56"/>
      <c r="I52" s="56"/>
      <c r="J52" s="59" t="e">
        <f>SUMIF(G52,"*"&amp;#REF!&amp;"*",$F$43)+(K52*I52+10000)*OR(SUMIF(G52,"*"&amp;#REF!&amp;"*",$F$42))</f>
        <v>#REF!</v>
      </c>
      <c r="K52" s="101" t="e">
        <f>VLOOKUP(H52,#REF!,2,)</f>
        <v>#REF!</v>
      </c>
      <c r="L52" s="109"/>
      <c r="M52" s="102"/>
      <c r="N52" s="56"/>
      <c r="O52" s="56"/>
      <c r="P52" s="59" t="e">
        <f>SUMIF(M52,"*"&amp;#REF!&amp;"*",$F$43)+(Q52*O52+10000)*OR(SUMIF(M52,"*"&amp;#REF!&amp;"*",$F$42))</f>
        <v>#REF!</v>
      </c>
      <c r="Q52" s="101" t="e">
        <f>VLOOKUP(N52,#REF!,2,)</f>
        <v>#REF!</v>
      </c>
      <c r="R52" s="58"/>
      <c r="S52" s="58"/>
      <c r="T52" s="58"/>
    </row>
    <row r="53" spans="1:20" s="53" customFormat="1" x14ac:dyDescent="0.2">
      <c r="A53" s="102"/>
      <c r="B53" s="56"/>
      <c r="C53" s="56"/>
      <c r="D53" s="59" t="e">
        <f>SUMIF(A53,"*"&amp;#REF!&amp;"*",$F$43)+(E53*C53+10000)*OR(SUMIF(A53,"*"&amp;#REF!&amp;"*",$F$42))</f>
        <v>#REF!</v>
      </c>
      <c r="E53" s="101" t="e">
        <f>VLOOKUP(B53,#REF!,2,)</f>
        <v>#REF!</v>
      </c>
      <c r="F53" s="109"/>
      <c r="G53" s="102"/>
      <c r="H53" s="56"/>
      <c r="I53" s="56"/>
      <c r="J53" s="59" t="e">
        <f>SUMIF(G53,"*"&amp;#REF!&amp;"*",$F$43)+(K53*I53+10000)*OR(SUMIF(G53,"*"&amp;#REF!&amp;"*",$F$42))</f>
        <v>#REF!</v>
      </c>
      <c r="K53" s="101" t="e">
        <f>VLOOKUP(H53,#REF!,2,)</f>
        <v>#REF!</v>
      </c>
      <c r="L53" s="109"/>
      <c r="M53" s="102"/>
      <c r="N53" s="56"/>
      <c r="O53" s="56"/>
      <c r="P53" s="59" t="e">
        <f>SUMIF(M53,"*"&amp;#REF!&amp;"*",$F$43)+(Q53*O53+10000)*OR(SUMIF(M53,"*"&amp;#REF!&amp;"*",$F$42))</f>
        <v>#REF!</v>
      </c>
      <c r="Q53" s="101" t="e">
        <f>VLOOKUP(N53,#REF!,2,)</f>
        <v>#REF!</v>
      </c>
      <c r="R53" s="58"/>
      <c r="S53" s="58"/>
      <c r="T53" s="58"/>
    </row>
    <row r="54" spans="1:20" s="53" customFormat="1" x14ac:dyDescent="0.2">
      <c r="A54" s="102"/>
      <c r="B54" s="56"/>
      <c r="C54" s="56"/>
      <c r="D54" s="59" t="e">
        <f>SUMIF(A54,"*"&amp;#REF!&amp;"*",$F$43)+(E54*C54+10000)*OR(SUMIF(A54,"*"&amp;#REF!&amp;"*",$F$42))</f>
        <v>#REF!</v>
      </c>
      <c r="E54" s="101" t="e">
        <f>VLOOKUP(B54,#REF!,2,)</f>
        <v>#REF!</v>
      </c>
      <c r="F54" s="109"/>
      <c r="G54" s="102"/>
      <c r="H54" s="56"/>
      <c r="I54" s="56"/>
      <c r="J54" s="59" t="e">
        <f>SUMIF(G54,"*"&amp;#REF!&amp;"*",$F$43)+(K54*I54+10000)*OR(SUMIF(G54,"*"&amp;#REF!&amp;"*",$F$42))</f>
        <v>#REF!</v>
      </c>
      <c r="K54" s="101" t="e">
        <f>VLOOKUP(H54,#REF!,2,)</f>
        <v>#REF!</v>
      </c>
      <c r="L54" s="109"/>
      <c r="M54" s="102"/>
      <c r="N54" s="56"/>
      <c r="O54" s="56"/>
      <c r="P54" s="59" t="e">
        <f>SUMIF(M54,"*"&amp;#REF!&amp;"*",$F$43)+(Q54*O54+10000)*OR(SUMIF(M54,"*"&amp;#REF!&amp;"*",$F$42))</f>
        <v>#REF!</v>
      </c>
      <c r="Q54" s="101" t="e">
        <f>VLOOKUP(N54,#REF!,2,)</f>
        <v>#REF!</v>
      </c>
      <c r="R54" s="58"/>
      <c r="S54" s="58"/>
      <c r="T54" s="58"/>
    </row>
    <row r="55" spans="1:20" s="53" customFormat="1" x14ac:dyDescent="0.2">
      <c r="A55" s="102"/>
      <c r="B55" s="56"/>
      <c r="C55" s="56"/>
      <c r="D55" s="59" t="e">
        <f>SUMIF(A55,"*"&amp;#REF!&amp;"*",$F$43)+(E55*C55+10000)*OR(SUMIF(A55,"*"&amp;#REF!&amp;"*",$F$42))</f>
        <v>#REF!</v>
      </c>
      <c r="E55" s="101" t="e">
        <f>VLOOKUP(B55,#REF!,2,)</f>
        <v>#REF!</v>
      </c>
      <c r="F55" s="109"/>
      <c r="G55" s="102"/>
      <c r="H55" s="56"/>
      <c r="I55" s="56"/>
      <c r="J55" s="59" t="e">
        <f>SUMIF(G55,"*"&amp;#REF!&amp;"*",$F$43)+(K55*I55+10000)*OR(SUMIF(G55,"*"&amp;#REF!&amp;"*",$F$42))</f>
        <v>#REF!</v>
      </c>
      <c r="K55" s="101" t="e">
        <f>VLOOKUP(H55,#REF!,2,)</f>
        <v>#REF!</v>
      </c>
      <c r="L55" s="109"/>
      <c r="M55" s="102"/>
      <c r="N55" s="56"/>
      <c r="O55" s="56"/>
      <c r="P55" s="59" t="e">
        <f>SUMIF(M55,"*"&amp;#REF!&amp;"*",$F$43)+(Q55*O55+10000)*OR(SUMIF(M55,"*"&amp;#REF!&amp;"*",$F$42))</f>
        <v>#REF!</v>
      </c>
      <c r="Q55" s="101" t="e">
        <f>VLOOKUP(N55,#REF!,2,)</f>
        <v>#REF!</v>
      </c>
      <c r="R55" s="58"/>
      <c r="S55" s="58"/>
      <c r="T55" s="58"/>
    </row>
    <row r="56" spans="1:20" s="53" customFormat="1" x14ac:dyDescent="0.2">
      <c r="A56" s="102"/>
      <c r="B56" s="56"/>
      <c r="C56" s="56"/>
      <c r="D56" s="59"/>
      <c r="E56" s="101"/>
      <c r="F56" s="109"/>
      <c r="G56" s="102"/>
      <c r="H56" s="56"/>
      <c r="I56" s="56"/>
      <c r="J56" s="56"/>
      <c r="K56" s="101"/>
      <c r="L56" s="109"/>
      <c r="M56" s="102"/>
      <c r="N56" s="56"/>
      <c r="O56" s="56"/>
      <c r="P56" s="56"/>
      <c r="Q56" s="101"/>
      <c r="R56" s="58"/>
      <c r="S56" s="58"/>
      <c r="T56" s="58"/>
    </row>
    <row r="57" spans="1:20" s="53" customFormat="1" x14ac:dyDescent="0.2">
      <c r="A57" s="103"/>
      <c r="B57" s="104"/>
      <c r="C57" s="105" t="s">
        <v>807</v>
      </c>
      <c r="D57" s="106" t="e">
        <f>SUMIF(D46:D55,"&lt;&gt;#N/A")</f>
        <v>#REF!</v>
      </c>
      <c r="E57" s="107"/>
      <c r="F57" s="109"/>
      <c r="G57" s="103"/>
      <c r="H57" s="104"/>
      <c r="I57" s="105" t="s">
        <v>807</v>
      </c>
      <c r="J57" s="110" t="e">
        <f>SUMIF(J46:J55,"&lt;&gt;#N/A")</f>
        <v>#REF!</v>
      </c>
      <c r="K57" s="107"/>
      <c r="L57" s="109"/>
      <c r="M57" s="103"/>
      <c r="N57" s="104"/>
      <c r="O57" s="105" t="s">
        <v>807</v>
      </c>
      <c r="P57" s="110" t="e">
        <f>SUMIF(P46:P55,"&lt;&gt;#N/A")</f>
        <v>#REF!</v>
      </c>
      <c r="Q57" s="107"/>
      <c r="R57" s="58"/>
      <c r="S57" s="58"/>
      <c r="T57" s="58"/>
    </row>
    <row r="58" spans="1:20" s="53" customFormat="1" x14ac:dyDescent="0.2">
      <c r="A58" s="102"/>
      <c r="B58" s="56"/>
      <c r="C58" s="127"/>
      <c r="D58" s="128"/>
      <c r="E58" s="56"/>
      <c r="F58" s="109"/>
      <c r="G58" s="56"/>
      <c r="H58" s="56"/>
      <c r="I58" s="55"/>
      <c r="J58" s="56"/>
      <c r="K58" s="56"/>
      <c r="L58" s="109"/>
      <c r="M58" s="56"/>
      <c r="N58" s="56"/>
      <c r="O58" s="55"/>
      <c r="P58" s="56"/>
      <c r="Q58" s="56"/>
      <c r="R58" s="58"/>
      <c r="S58" s="58"/>
      <c r="T58" s="58"/>
    </row>
    <row r="59" spans="1:20" x14ac:dyDescent="0.2">
      <c r="A59" s="129"/>
      <c r="B59" s="129"/>
      <c r="C59" s="129"/>
      <c r="D59" s="129"/>
      <c r="E59" s="129"/>
      <c r="F59" s="129"/>
      <c r="G59" s="129"/>
    </row>
    <row r="60" spans="1:20" x14ac:dyDescent="0.2">
      <c r="A60" s="129"/>
      <c r="B60" s="129"/>
      <c r="C60" s="129"/>
      <c r="D60" s="129"/>
      <c r="E60" s="129"/>
      <c r="F60" s="129"/>
      <c r="G60" s="129"/>
    </row>
  </sheetData>
  <mergeCells count="18">
    <mergeCell ref="A35:H35"/>
    <mergeCell ref="A37:A41"/>
    <mergeCell ref="A43:E43"/>
    <mergeCell ref="G43:K43"/>
    <mergeCell ref="M43:Q43"/>
    <mergeCell ref="A27:A28"/>
    <mergeCell ref="G27:H29"/>
    <mergeCell ref="A1:D1"/>
    <mergeCell ref="A6:E6"/>
    <mergeCell ref="G7:H7"/>
    <mergeCell ref="A8:A12"/>
    <mergeCell ref="A15:H15"/>
    <mergeCell ref="G18:H18"/>
    <mergeCell ref="A19:A21"/>
    <mergeCell ref="A22:A23"/>
    <mergeCell ref="G22:H23"/>
    <mergeCell ref="A24:A26"/>
    <mergeCell ref="G24:H26"/>
  </mergeCells>
  <dataValidations count="2">
    <dataValidation type="list" allowBlank="1" showInputMessage="1" showErrorMessage="1" sqref="M49:M55 A46:A55 G46:G55 M46:M47">
      <formula1>#REF!</formula1>
    </dataValidation>
    <dataValidation type="list" allowBlank="1" showInputMessage="1" showErrorMessage="1" sqref="H46:H55 B46:B55 N46:N55">
      <formula1>#REF!</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8"/>
  <sheetViews>
    <sheetView zoomScale="85" zoomScaleNormal="85" workbookViewId="0">
      <selection activeCell="E3" sqref="E3"/>
    </sheetView>
  </sheetViews>
  <sheetFormatPr defaultColWidth="8.875" defaultRowHeight="14.25" x14ac:dyDescent="0.2"/>
  <cols>
    <col min="1" max="5" width="26.625" style="46" customWidth="1"/>
    <col min="6" max="6" width="5.125" style="46" customWidth="1"/>
    <col min="7" max="11" width="26.625" style="46" customWidth="1"/>
    <col min="12" max="12" width="8.875" style="46"/>
    <col min="13" max="17" width="26.625" style="46" customWidth="1"/>
    <col min="18" max="16384" width="8.875" style="46"/>
  </cols>
  <sheetData>
    <row r="1" spans="1:8" s="45" customFormat="1" ht="42.95" customHeight="1" thickBot="1" x14ac:dyDescent="0.3">
      <c r="A1" s="689" t="s">
        <v>816</v>
      </c>
      <c r="B1" s="689"/>
      <c r="C1" s="689"/>
      <c r="D1" s="689"/>
    </row>
    <row r="2" spans="1:8" s="45" customFormat="1" ht="42.95" customHeight="1" thickTop="1" thickBot="1" x14ac:dyDescent="0.3">
      <c r="A2" s="632" t="s">
        <v>869</v>
      </c>
      <c r="B2" s="633"/>
      <c r="C2" s="633"/>
      <c r="D2" s="633"/>
      <c r="E2" s="634"/>
    </row>
    <row r="3" spans="1:8" s="45" customFormat="1" ht="42.95" customHeight="1" thickTop="1" x14ac:dyDescent="0.25">
      <c r="A3" s="81" t="s">
        <v>870</v>
      </c>
      <c r="B3" s="78"/>
      <c r="C3" s="78"/>
      <c r="D3" s="78"/>
    </row>
    <row r="4" spans="1:8" ht="34.9" x14ac:dyDescent="0.25">
      <c r="A4" s="96" t="s">
        <v>819</v>
      </c>
      <c r="B4" s="146">
        <f>D13</f>
        <v>0</v>
      </c>
      <c r="C4" s="115" t="s">
        <v>839</v>
      </c>
    </row>
    <row r="5" spans="1:8" s="4" customFormat="1" ht="17.45" x14ac:dyDescent="0.25">
      <c r="A5" s="117"/>
      <c r="B5" s="118"/>
    </row>
    <row r="6" spans="1:8" ht="26.25" customHeight="1" x14ac:dyDescent="0.25">
      <c r="A6" s="700" t="s">
        <v>836</v>
      </c>
      <c r="B6" s="701"/>
      <c r="C6" s="701"/>
      <c r="D6" s="701"/>
      <c r="E6" s="702"/>
      <c r="F6" s="47"/>
    </row>
    <row r="7" spans="1:8" ht="29.25" customHeight="1" x14ac:dyDescent="0.25">
      <c r="A7" s="130"/>
      <c r="B7" s="131"/>
      <c r="C7" s="132" t="s">
        <v>835</v>
      </c>
      <c r="D7" s="132" t="s">
        <v>837</v>
      </c>
      <c r="E7" s="132" t="s">
        <v>838</v>
      </c>
      <c r="F7" s="47"/>
      <c r="G7" s="695" t="s">
        <v>803</v>
      </c>
      <c r="H7" s="696"/>
    </row>
    <row r="8" spans="1:8" ht="30" customHeight="1" x14ac:dyDescent="0.2">
      <c r="A8" s="697" t="s">
        <v>831</v>
      </c>
      <c r="B8" s="113" t="s">
        <v>832</v>
      </c>
      <c r="C8" s="145">
        <v>0</v>
      </c>
      <c r="D8" s="145">
        <v>0</v>
      </c>
      <c r="E8" s="145">
        <v>0</v>
      </c>
      <c r="F8" s="47"/>
      <c r="G8" s="125"/>
      <c r="H8" s="126"/>
    </row>
    <row r="9" spans="1:8" ht="30" customHeight="1" x14ac:dyDescent="0.2">
      <c r="A9" s="698"/>
      <c r="B9" s="113" t="s">
        <v>833</v>
      </c>
      <c r="C9" s="145">
        <v>0</v>
      </c>
      <c r="D9" s="145">
        <v>0</v>
      </c>
      <c r="E9" s="145">
        <v>0</v>
      </c>
      <c r="F9" s="47"/>
      <c r="G9" s="125" t="s">
        <v>846</v>
      </c>
      <c r="H9" s="126"/>
    </row>
    <row r="10" spans="1:8" ht="30" customHeight="1" x14ac:dyDescent="0.2">
      <c r="A10" s="698"/>
      <c r="B10" s="113" t="s">
        <v>829</v>
      </c>
      <c r="C10" s="145">
        <v>0</v>
      </c>
      <c r="D10" s="145">
        <v>0</v>
      </c>
      <c r="E10" s="145">
        <v>0</v>
      </c>
      <c r="F10" s="47"/>
      <c r="G10" s="125"/>
      <c r="H10" s="126"/>
    </row>
    <row r="11" spans="1:8" ht="30" customHeight="1" x14ac:dyDescent="0.2">
      <c r="A11" s="698"/>
      <c r="B11" s="113" t="s">
        <v>834</v>
      </c>
      <c r="C11" s="145">
        <v>0</v>
      </c>
      <c r="D11" s="145">
        <v>0</v>
      </c>
      <c r="E11" s="145">
        <v>0</v>
      </c>
      <c r="F11" s="47"/>
      <c r="G11" s="125"/>
      <c r="H11" s="126"/>
    </row>
    <row r="12" spans="1:8" ht="30" customHeight="1" x14ac:dyDescent="0.2">
      <c r="A12" s="699"/>
      <c r="B12" s="114" t="s">
        <v>830</v>
      </c>
      <c r="C12" s="145">
        <v>0</v>
      </c>
      <c r="D12" s="145">
        <v>0</v>
      </c>
      <c r="E12" s="145">
        <v>0</v>
      </c>
      <c r="F12" s="47"/>
      <c r="G12" s="125"/>
      <c r="H12" s="126"/>
    </row>
    <row r="13" spans="1:8" ht="30" customHeight="1" x14ac:dyDescent="0.2">
      <c r="A13" s="116"/>
      <c r="B13" s="113" t="s">
        <v>0</v>
      </c>
      <c r="C13" s="145">
        <f>SUM(C8:C12)</f>
        <v>0</v>
      </c>
      <c r="D13" s="145">
        <v>0</v>
      </c>
      <c r="E13" s="145">
        <f>SUM(E8:E12)</f>
        <v>0</v>
      </c>
      <c r="F13" s="47"/>
      <c r="G13" s="125"/>
      <c r="H13" s="126"/>
    </row>
    <row r="15" spans="1:8" s="48" customFormat="1" ht="28.5" customHeight="1" x14ac:dyDescent="0.2">
      <c r="A15" s="703" t="s">
        <v>828</v>
      </c>
      <c r="B15" s="703"/>
      <c r="C15" s="703"/>
      <c r="D15" s="703"/>
      <c r="E15" s="703"/>
      <c r="F15" s="703"/>
      <c r="G15" s="703"/>
      <c r="H15" s="703"/>
    </row>
    <row r="16" spans="1:8" s="45" customFormat="1" ht="15.75" customHeight="1" x14ac:dyDescent="0.2">
      <c r="A16" s="111" t="s">
        <v>827</v>
      </c>
      <c r="B16" s="79"/>
      <c r="C16" s="79"/>
      <c r="D16" s="79"/>
      <c r="E16" s="79"/>
      <c r="F16" s="79"/>
      <c r="G16" s="48"/>
    </row>
    <row r="17" spans="1:9" s="45" customFormat="1" ht="15.75" customHeight="1" thickBot="1" x14ac:dyDescent="0.25">
      <c r="A17" s="111"/>
      <c r="B17" s="79"/>
      <c r="C17" s="79"/>
      <c r="D17" s="79"/>
      <c r="E17" s="79"/>
      <c r="F17" s="79"/>
      <c r="G17" s="48"/>
    </row>
    <row r="18" spans="1:9" ht="15.75" thickBot="1" x14ac:dyDescent="0.25">
      <c r="A18" s="19"/>
      <c r="B18" s="20"/>
      <c r="C18" s="21" t="s">
        <v>792</v>
      </c>
      <c r="D18" s="22" t="s">
        <v>793</v>
      </c>
      <c r="E18" s="23" t="s">
        <v>794</v>
      </c>
      <c r="G18" s="695" t="s">
        <v>803</v>
      </c>
      <c r="H18" s="696"/>
    </row>
    <row r="19" spans="1:9" s="47" customFormat="1" ht="31.5" customHeight="1" x14ac:dyDescent="0.2">
      <c r="A19" s="684" t="s">
        <v>840</v>
      </c>
      <c r="B19" s="40" t="s">
        <v>874</v>
      </c>
      <c r="C19" s="27">
        <v>350</v>
      </c>
      <c r="D19" s="27">
        <v>2300</v>
      </c>
      <c r="E19" s="28">
        <v>3260</v>
      </c>
      <c r="G19" s="125" t="s">
        <v>813</v>
      </c>
      <c r="H19" s="124"/>
      <c r="I19" s="91" t="s">
        <v>875</v>
      </c>
    </row>
    <row r="20" spans="1:9" s="47" customFormat="1" ht="15" x14ac:dyDescent="0.2">
      <c r="A20" s="685"/>
      <c r="B20" s="77" t="s">
        <v>841</v>
      </c>
      <c r="C20" s="51">
        <v>0.17</v>
      </c>
      <c r="D20" s="52">
        <v>0.19</v>
      </c>
      <c r="E20" s="24">
        <v>0.23</v>
      </c>
      <c r="G20" s="123"/>
      <c r="H20" s="124"/>
    </row>
    <row r="21" spans="1:9" s="47" customFormat="1" ht="30.75" thickBot="1" x14ac:dyDescent="0.25">
      <c r="A21" s="686"/>
      <c r="B21" s="44" t="s">
        <v>802</v>
      </c>
      <c r="C21" s="25">
        <v>0.5</v>
      </c>
      <c r="D21" s="25">
        <v>0.52</v>
      </c>
      <c r="E21" s="26">
        <v>0.53</v>
      </c>
      <c r="G21" s="123"/>
      <c r="H21" s="124"/>
    </row>
    <row r="22" spans="1:9" s="47" customFormat="1" ht="30" x14ac:dyDescent="0.2">
      <c r="A22" s="684" t="s">
        <v>842</v>
      </c>
      <c r="B22" s="77" t="s">
        <v>843</v>
      </c>
      <c r="C22" s="49"/>
      <c r="D22" s="49">
        <f>D19*15%</f>
        <v>345</v>
      </c>
      <c r="E22" s="29">
        <f>E19*15%</f>
        <v>489</v>
      </c>
      <c r="G22" s="687"/>
      <c r="H22" s="688"/>
    </row>
    <row r="23" spans="1:9" s="47" customFormat="1" ht="49.5" customHeight="1" thickBot="1" x14ac:dyDescent="0.25">
      <c r="A23" s="686"/>
      <c r="B23" s="44" t="s">
        <v>850</v>
      </c>
      <c r="C23" s="30"/>
      <c r="D23" s="30">
        <f>D19*25%*2</f>
        <v>1150</v>
      </c>
      <c r="E23" s="31">
        <f>E19*25%*2</f>
        <v>1630</v>
      </c>
      <c r="G23" s="687"/>
      <c r="H23" s="688"/>
    </row>
    <row r="24" spans="1:9" s="47" customFormat="1" ht="30" customHeight="1" x14ac:dyDescent="0.2">
      <c r="A24" s="684" t="s">
        <v>791</v>
      </c>
      <c r="B24" s="40" t="s">
        <v>810</v>
      </c>
      <c r="C24" s="41" t="e">
        <f>#REF!</f>
        <v>#REF!</v>
      </c>
      <c r="D24" s="41" t="e">
        <f>#REF!</f>
        <v>#REF!</v>
      </c>
      <c r="E24" s="42" t="e">
        <f>#REF!</f>
        <v>#REF!</v>
      </c>
      <c r="G24" s="687"/>
      <c r="H24" s="688"/>
    </row>
    <row r="25" spans="1:9" s="47" customFormat="1" ht="15" x14ac:dyDescent="0.2">
      <c r="A25" s="685"/>
      <c r="B25" s="77" t="s">
        <v>801</v>
      </c>
      <c r="C25" s="50" t="e">
        <f>C24*0.2</f>
        <v>#REF!</v>
      </c>
      <c r="D25" s="50" t="e">
        <f>D24*0.2</f>
        <v>#REF!</v>
      </c>
      <c r="E25" s="43" t="e">
        <f>E24*0.2</f>
        <v>#REF!</v>
      </c>
      <c r="G25" s="687"/>
      <c r="H25" s="688"/>
    </row>
    <row r="26" spans="1:9" s="47" customFormat="1" ht="15.75" thickBot="1" x14ac:dyDescent="0.25">
      <c r="A26" s="686"/>
      <c r="B26" s="44" t="s">
        <v>800</v>
      </c>
      <c r="C26" s="62" t="e">
        <f>+C24+C25</f>
        <v>#REF!</v>
      </c>
      <c r="D26" s="62" t="e">
        <f>+D24+D25</f>
        <v>#REF!</v>
      </c>
      <c r="E26" s="63" t="e">
        <f>+E24+E25</f>
        <v>#REF!</v>
      </c>
      <c r="G26" s="687"/>
      <c r="H26" s="688"/>
    </row>
    <row r="27" spans="1:9" s="47" customFormat="1" ht="15" customHeight="1" x14ac:dyDescent="0.2">
      <c r="A27" s="684" t="s">
        <v>799</v>
      </c>
      <c r="B27" s="40" t="s">
        <v>798</v>
      </c>
      <c r="C27" s="32"/>
      <c r="D27" s="32">
        <f>-D22*401</f>
        <v>-138345</v>
      </c>
      <c r="E27" s="33">
        <f>-E22*401+D27</f>
        <v>-334434</v>
      </c>
      <c r="G27" s="687"/>
      <c r="H27" s="688"/>
    </row>
    <row r="28" spans="1:9" s="47" customFormat="1" ht="31.5" customHeight="1" thickBot="1" x14ac:dyDescent="0.25">
      <c r="A28" s="686"/>
      <c r="B28" s="44" t="s">
        <v>851</v>
      </c>
      <c r="C28" s="34"/>
      <c r="D28" s="34">
        <f>-D23*42</f>
        <v>-48300</v>
      </c>
      <c r="E28" s="35">
        <f>-E23*42</f>
        <v>-68460</v>
      </c>
      <c r="G28" s="687"/>
      <c r="H28" s="688"/>
    </row>
    <row r="29" spans="1:9" s="47" customFormat="1" ht="15.75" customHeight="1" thickBot="1" x14ac:dyDescent="0.25">
      <c r="A29" s="119"/>
      <c r="B29" s="120" t="s">
        <v>797</v>
      </c>
      <c r="C29" s="121"/>
      <c r="D29" s="121">
        <f>SUM(D27:D28)</f>
        <v>-186645</v>
      </c>
      <c r="E29" s="122">
        <f>SUM(E27:E28)</f>
        <v>-402894</v>
      </c>
      <c r="G29" s="687"/>
      <c r="H29" s="688"/>
    </row>
    <row r="30" spans="1:9" ht="6" customHeight="1" thickBot="1" x14ac:dyDescent="0.25"/>
    <row r="31" spans="1:9" s="47" customFormat="1" ht="16.5" thickBot="1" x14ac:dyDescent="0.25">
      <c r="A31" s="36" t="s">
        <v>796</v>
      </c>
      <c r="B31" s="37" t="s">
        <v>795</v>
      </c>
      <c r="C31" s="38" t="e">
        <f>+C26+C29</f>
        <v>#REF!</v>
      </c>
      <c r="D31" s="38" t="e">
        <f>+D26+D29</f>
        <v>#REF!</v>
      </c>
      <c r="E31" s="39" t="e">
        <f>+E26+E29</f>
        <v>#REF!</v>
      </c>
    </row>
    <row r="34" spans="1:21" s="45" customFormat="1" ht="30.75" customHeight="1" x14ac:dyDescent="0.2">
      <c r="A34" s="112" t="s">
        <v>847</v>
      </c>
      <c r="B34" s="94"/>
      <c r="C34" s="94"/>
      <c r="D34" s="94"/>
      <c r="E34" s="94"/>
      <c r="F34" s="94"/>
      <c r="G34" s="94"/>
      <c r="H34" s="94"/>
      <c r="I34" s="94"/>
      <c r="J34" s="94"/>
      <c r="K34" s="94"/>
      <c r="L34" s="94"/>
      <c r="M34" s="94"/>
      <c r="N34" s="94"/>
      <c r="O34" s="94"/>
      <c r="P34" s="94"/>
      <c r="Q34" s="95"/>
    </row>
    <row r="35" spans="1:21" s="53" customFormat="1" ht="37.5" customHeight="1" x14ac:dyDescent="0.2">
      <c r="A35" s="690" t="s">
        <v>811</v>
      </c>
      <c r="B35" s="690"/>
      <c r="C35" s="690"/>
      <c r="D35" s="690"/>
      <c r="E35" s="690"/>
      <c r="F35" s="690"/>
      <c r="G35" s="690"/>
      <c r="H35" s="690"/>
      <c r="I35" s="58"/>
      <c r="J35" s="58"/>
      <c r="K35" s="58"/>
      <c r="L35" s="58"/>
      <c r="M35" s="58"/>
      <c r="N35" s="58"/>
      <c r="O35" s="58"/>
      <c r="P35" s="58"/>
      <c r="Q35" s="58"/>
      <c r="R35" s="58"/>
      <c r="S35" s="58"/>
      <c r="T35" s="58"/>
      <c r="U35" s="58"/>
    </row>
    <row r="36" spans="1:21" s="47" customFormat="1" ht="31.5" customHeight="1" x14ac:dyDescent="0.2">
      <c r="A36" s="75"/>
      <c r="B36" s="75"/>
      <c r="C36" s="76" t="s">
        <v>792</v>
      </c>
      <c r="D36" s="76" t="s">
        <v>793</v>
      </c>
      <c r="E36" s="76" t="s">
        <v>794</v>
      </c>
    </row>
    <row r="37" spans="1:21" s="47" customFormat="1" ht="31.5" customHeight="1" x14ac:dyDescent="0.2">
      <c r="A37" s="693" t="s">
        <v>852</v>
      </c>
      <c r="B37" s="97" t="s">
        <v>854</v>
      </c>
      <c r="C37" s="87"/>
      <c r="D37" s="6"/>
      <c r="E37" s="6"/>
    </row>
    <row r="38" spans="1:21" s="47" customFormat="1" ht="39" customHeight="1" x14ac:dyDescent="0.2">
      <c r="A38" s="775"/>
      <c r="B38" s="97" t="s">
        <v>825</v>
      </c>
      <c r="C38" s="87"/>
      <c r="D38" s="6"/>
      <c r="E38" s="6"/>
      <c r="G38" s="91" t="s">
        <v>877</v>
      </c>
    </row>
    <row r="39" spans="1:21" s="47" customFormat="1" ht="40.5" customHeight="1" x14ac:dyDescent="0.2">
      <c r="A39" s="694"/>
      <c r="B39" s="9" t="s">
        <v>826</v>
      </c>
      <c r="C39" s="87"/>
      <c r="D39" s="6"/>
      <c r="E39" s="6"/>
    </row>
    <row r="40" spans="1:21" s="53" customFormat="1" ht="12.75" customHeight="1" x14ac:dyDescent="0.2">
      <c r="A40" s="74"/>
      <c r="B40" s="74"/>
      <c r="C40" s="74"/>
      <c r="D40" s="74"/>
      <c r="E40" s="74"/>
      <c r="F40" s="64"/>
      <c r="G40" s="58"/>
      <c r="H40" s="58"/>
      <c r="I40" s="58"/>
      <c r="J40" s="58"/>
      <c r="K40" s="58"/>
      <c r="L40" s="58"/>
      <c r="M40" s="58"/>
      <c r="N40" s="58"/>
      <c r="O40" s="58"/>
      <c r="P40" s="58"/>
      <c r="Q40" s="58"/>
      <c r="R40" s="58"/>
      <c r="S40" s="58"/>
      <c r="T40" s="58"/>
      <c r="U40" s="58"/>
    </row>
    <row r="41" spans="1:21" s="53" customFormat="1" ht="18" customHeight="1" thickBot="1" x14ac:dyDescent="0.25">
      <c r="A41" s="691" t="s">
        <v>812</v>
      </c>
      <c r="B41" s="683"/>
      <c r="C41" s="683"/>
      <c r="D41" s="683"/>
      <c r="E41" s="692"/>
      <c r="F41" s="65">
        <v>10000</v>
      </c>
      <c r="G41" s="683" t="s">
        <v>814</v>
      </c>
      <c r="H41" s="683"/>
      <c r="I41" s="683"/>
      <c r="J41" s="683"/>
      <c r="K41" s="683"/>
      <c r="L41" s="61"/>
      <c r="M41" s="683" t="s">
        <v>815</v>
      </c>
      <c r="N41" s="683"/>
      <c r="O41" s="683"/>
      <c r="P41" s="683"/>
      <c r="Q41" s="683"/>
      <c r="R41" s="58"/>
      <c r="S41" s="58"/>
      <c r="T41" s="58"/>
    </row>
    <row r="42" spans="1:21" s="53" customFormat="1" ht="15" thickTop="1" x14ac:dyDescent="0.2">
      <c r="D42" s="59"/>
      <c r="F42" s="65">
        <v>5000</v>
      </c>
      <c r="L42" s="61"/>
      <c r="R42" s="58"/>
      <c r="S42" s="58"/>
      <c r="T42" s="58"/>
    </row>
    <row r="43" spans="1:21" s="53" customFormat="1" ht="51" customHeight="1" x14ac:dyDescent="0.2">
      <c r="A43" s="92" t="s">
        <v>808</v>
      </c>
      <c r="B43" s="92" t="s">
        <v>804</v>
      </c>
      <c r="C43" s="92" t="s">
        <v>809</v>
      </c>
      <c r="D43" s="60" t="s">
        <v>805</v>
      </c>
      <c r="E43" s="57" t="s">
        <v>806</v>
      </c>
      <c r="F43" s="108">
        <v>900</v>
      </c>
      <c r="G43" s="92" t="s">
        <v>808</v>
      </c>
      <c r="H43" s="92" t="s">
        <v>804</v>
      </c>
      <c r="I43" s="92" t="s">
        <v>809</v>
      </c>
      <c r="J43" s="92" t="s">
        <v>805</v>
      </c>
      <c r="K43" s="92" t="s">
        <v>806</v>
      </c>
      <c r="L43" s="109"/>
      <c r="M43" s="92" t="s">
        <v>808</v>
      </c>
      <c r="N43" s="92" t="s">
        <v>804</v>
      </c>
      <c r="O43" s="92" t="s">
        <v>809</v>
      </c>
      <c r="P43" s="92" t="s">
        <v>805</v>
      </c>
      <c r="Q43" s="92" t="s">
        <v>806</v>
      </c>
      <c r="R43" s="58"/>
      <c r="S43" s="58"/>
      <c r="T43" s="58"/>
    </row>
    <row r="44" spans="1:21" s="53" customFormat="1" x14ac:dyDescent="0.2">
      <c r="A44" s="99"/>
      <c r="B44" s="100"/>
      <c r="C44" s="100"/>
      <c r="D44" s="59" t="e">
        <f>SUMIF(A44,"*"&amp;#REF!&amp;"*",$F$41)+(E44*C44+10000)*OR(SUMIF(A44,"*"&amp;#REF!&amp;"*",$F$40))</f>
        <v>#REF!</v>
      </c>
      <c r="E44" s="101" t="e">
        <f>VLOOKUP(B44,#REF!,2,)</f>
        <v>#REF!</v>
      </c>
      <c r="F44" s="108"/>
      <c r="G44" s="99"/>
      <c r="H44" s="100"/>
      <c r="I44" s="100"/>
      <c r="J44" s="59" t="e">
        <f>SUMIF(G44,"*"&amp;#REF!&amp;"*",$F$41)+(K44*I44+10000)*OR(SUMIF(G44,"*"&amp;#REF!&amp;"*",$F$40))</f>
        <v>#REF!</v>
      </c>
      <c r="K44" s="101" t="e">
        <f>VLOOKUP(H44,#REF!,2,)</f>
        <v>#REF!</v>
      </c>
      <c r="L44" s="109"/>
      <c r="M44" s="99"/>
      <c r="N44" s="100"/>
      <c r="O44" s="100"/>
      <c r="P44" s="59" t="e">
        <f>SUMIF(M44,"*"&amp;#REF!&amp;"*",$F$41)+(Q44*O44+10000)*OR(SUMIF(M44,"*"&amp;#REF!&amp;"*",$F$40))</f>
        <v>#REF!</v>
      </c>
      <c r="Q44" s="101" t="e">
        <f>VLOOKUP(N44,#REF!,2,)</f>
        <v>#REF!</v>
      </c>
      <c r="R44" s="58"/>
      <c r="S44" s="58"/>
      <c r="T44" s="58"/>
    </row>
    <row r="45" spans="1:21" s="53" customFormat="1" x14ac:dyDescent="0.2">
      <c r="A45" s="102"/>
      <c r="B45" s="56"/>
      <c r="C45" s="56"/>
      <c r="D45" s="59" t="e">
        <f>SUMIF(A45,"*"&amp;#REF!&amp;"*",$F$41)+(E45*C45+10000)*OR(SUMIF(A45,"*"&amp;#REF!&amp;"*",$F$40))</f>
        <v>#REF!</v>
      </c>
      <c r="E45" s="101" t="e">
        <f>VLOOKUP(B45,#REF!,2,)</f>
        <v>#REF!</v>
      </c>
      <c r="F45" s="108"/>
      <c r="G45" s="102"/>
      <c r="H45" s="56"/>
      <c r="I45" s="56"/>
      <c r="J45" s="59" t="e">
        <f>SUMIF(G45,"*"&amp;#REF!&amp;"*",$F$41)+(K45*I45+10000)*OR(SUMIF(G45,"*"&amp;#REF!&amp;"*",$F$40))</f>
        <v>#REF!</v>
      </c>
      <c r="K45" s="101" t="e">
        <f>VLOOKUP(H45,#REF!,2,)</f>
        <v>#REF!</v>
      </c>
      <c r="L45" s="109"/>
      <c r="M45" s="102"/>
      <c r="N45" s="56"/>
      <c r="O45" s="56"/>
      <c r="P45" s="59" t="e">
        <f>SUMIF(M45,"*"&amp;#REF!&amp;"*",$F$41)+(Q45*O45+10000)*OR(SUMIF(M45,"*"&amp;#REF!&amp;"*",$F$40))</f>
        <v>#REF!</v>
      </c>
      <c r="Q45" s="101" t="e">
        <f>VLOOKUP(N45,#REF!,2,)</f>
        <v>#REF!</v>
      </c>
      <c r="R45" s="58"/>
      <c r="S45" s="58"/>
      <c r="T45" s="58"/>
    </row>
    <row r="46" spans="1:21" s="53" customFormat="1" x14ac:dyDescent="0.2">
      <c r="A46" s="102"/>
      <c r="B46" s="56"/>
      <c r="C46" s="56"/>
      <c r="D46" s="59" t="e">
        <f>SUMIF(A46,"*"&amp;#REF!&amp;"*",$F$41)+(E46*C46+10000)*OR(SUMIF(A46,"*"&amp;#REF!&amp;"*",$F$40))</f>
        <v>#REF!</v>
      </c>
      <c r="E46" s="101" t="e">
        <f>VLOOKUP(B46,#REF!,2,)</f>
        <v>#REF!</v>
      </c>
      <c r="F46" s="109"/>
      <c r="G46" s="102"/>
      <c r="H46" s="56"/>
      <c r="I46" s="56"/>
      <c r="J46" s="59" t="e">
        <f>SUMIF(G46,"*"&amp;#REF!&amp;"*",$F$41)+(K46*I46+10000)*OR(SUMIF(G46,"*"&amp;#REF!&amp;"*",$F$40))</f>
        <v>#REF!</v>
      </c>
      <c r="K46" s="101" t="e">
        <f>VLOOKUP(H46,#REF!,2,)</f>
        <v>#REF!</v>
      </c>
      <c r="L46" s="109"/>
      <c r="M46" s="102"/>
      <c r="N46" s="56"/>
      <c r="O46" s="56"/>
      <c r="P46" s="59" t="e">
        <f>SUMIF(M46,"*"&amp;#REF!&amp;"*",$F$41)+(Q46*O46+10000)*OR(SUMIF(M46,"*"&amp;#REF!&amp;"*",$F$40))</f>
        <v>#REF!</v>
      </c>
      <c r="Q46" s="101" t="e">
        <f>VLOOKUP(N46,#REF!,2,)</f>
        <v>#REF!</v>
      </c>
      <c r="R46" s="58"/>
      <c r="S46" s="58"/>
      <c r="T46" s="58"/>
    </row>
    <row r="47" spans="1:21" s="53" customFormat="1" x14ac:dyDescent="0.2">
      <c r="A47" s="102"/>
      <c r="B47" s="56"/>
      <c r="C47" s="54"/>
      <c r="D47" s="59" t="e">
        <f>SUMIF(A47,"*"&amp;#REF!&amp;"*",$F$41)+(E47*C47+10000)*OR(SUMIF(A47,"*"&amp;#REF!&amp;"*",$F$40))</f>
        <v>#REF!</v>
      </c>
      <c r="E47" s="101" t="e">
        <f>VLOOKUP(B47,#REF!,2,)</f>
        <v>#REF!</v>
      </c>
      <c r="F47" s="109"/>
      <c r="G47" s="102"/>
      <c r="H47" s="56"/>
      <c r="I47" s="54"/>
      <c r="J47" s="59" t="e">
        <f>SUMIF(G47,"*"&amp;#REF!&amp;"*",$F$41)+(K47*I47+10000)*OR(SUMIF(G47,"*"&amp;#REF!&amp;"*",$F$40))</f>
        <v>#REF!</v>
      </c>
      <c r="K47" s="101" t="e">
        <f>VLOOKUP(H47,#REF!,2,)</f>
        <v>#REF!</v>
      </c>
      <c r="L47" s="109"/>
      <c r="M47" s="102"/>
      <c r="N47" s="56"/>
      <c r="O47" s="54"/>
      <c r="P47" s="59" t="e">
        <f>SUMIF(M47,"*"&amp;#REF!&amp;"*",$F$41)+(Q47*O47+10000)*OR(SUMIF(M47,"*"&amp;#REF!&amp;"*",$F$40))</f>
        <v>#REF!</v>
      </c>
      <c r="Q47" s="101" t="e">
        <f>VLOOKUP(N47,#REF!,2,)</f>
        <v>#REF!</v>
      </c>
      <c r="R47" s="58"/>
      <c r="S47" s="58"/>
      <c r="T47" s="58"/>
    </row>
    <row r="48" spans="1:21" s="53" customFormat="1" x14ac:dyDescent="0.2">
      <c r="A48" s="102"/>
      <c r="B48" s="56"/>
      <c r="C48" s="54"/>
      <c r="D48" s="59" t="e">
        <f>SUMIF(A48,"*"&amp;#REF!&amp;"*",$F$41)+(E48*C48+10000)*OR(SUMIF(A48,"*"&amp;#REF!&amp;"*",$F$40))</f>
        <v>#REF!</v>
      </c>
      <c r="E48" s="101" t="e">
        <f>VLOOKUP(B48,#REF!,2,)</f>
        <v>#REF!</v>
      </c>
      <c r="F48" s="109"/>
      <c r="G48" s="102"/>
      <c r="H48" s="56"/>
      <c r="I48" s="54"/>
      <c r="J48" s="59" t="e">
        <f>SUMIF(G48,"*"&amp;#REF!&amp;"*",$F$41)+(K48*I48+10000)*OR(SUMIF(G48,"*"&amp;#REF!&amp;"*",$F$40))</f>
        <v>#REF!</v>
      </c>
      <c r="K48" s="101" t="e">
        <f>VLOOKUP(H48,#REF!,2,)</f>
        <v>#REF!</v>
      </c>
      <c r="L48" s="109"/>
      <c r="M48" s="102"/>
      <c r="N48" s="56"/>
      <c r="O48" s="54"/>
      <c r="P48" s="59" t="e">
        <f>SUMIF(M48,"*"&amp;#REF!&amp;"*",$F$41)+(Q48*O48+10000)*OR(SUMIF(M48,"*"&amp;#REF!&amp;"*",$F$40))</f>
        <v>#REF!</v>
      </c>
      <c r="Q48" s="101" t="e">
        <f>VLOOKUP(N48,#REF!,2,)</f>
        <v>#REF!</v>
      </c>
      <c r="R48" s="58"/>
      <c r="S48" s="58"/>
      <c r="T48" s="58"/>
    </row>
    <row r="49" spans="1:20" s="53" customFormat="1" x14ac:dyDescent="0.2">
      <c r="A49" s="102"/>
      <c r="B49" s="56"/>
      <c r="C49" s="54"/>
      <c r="D49" s="59" t="e">
        <f>SUMIF(A49,"*"&amp;#REF!&amp;"*",$F$41)+(E49*C49+10000)*OR(SUMIF(A49,"*"&amp;#REF!&amp;"*",$F$40))</f>
        <v>#REF!</v>
      </c>
      <c r="E49" s="101" t="e">
        <f>VLOOKUP(B49,#REF!,2,)</f>
        <v>#REF!</v>
      </c>
      <c r="F49" s="109"/>
      <c r="G49" s="102"/>
      <c r="H49" s="56"/>
      <c r="I49" s="54"/>
      <c r="J49" s="59" t="e">
        <f>SUMIF(G49,"*"&amp;#REF!&amp;"*",$F$41)+(K49*I49+10000)*OR(SUMIF(G49,"*"&amp;#REF!&amp;"*",$F$40))</f>
        <v>#REF!</v>
      </c>
      <c r="K49" s="101" t="e">
        <f>VLOOKUP(H49,#REF!,2,)</f>
        <v>#REF!</v>
      </c>
      <c r="L49" s="109"/>
      <c r="M49" s="102"/>
      <c r="N49" s="56"/>
      <c r="O49" s="54"/>
      <c r="P49" s="59" t="e">
        <f>SUMIF(M49,"*"&amp;#REF!&amp;"*",$F$41)+(Q49*O49+10000)*OR(SUMIF(M49,"*"&amp;#REF!&amp;"*",$F$40))</f>
        <v>#REF!</v>
      </c>
      <c r="Q49" s="101" t="e">
        <f>VLOOKUP(N49,#REF!,2,)</f>
        <v>#REF!</v>
      </c>
      <c r="R49" s="58"/>
      <c r="S49" s="58"/>
      <c r="T49" s="58"/>
    </row>
    <row r="50" spans="1:20" s="53" customFormat="1" x14ac:dyDescent="0.2">
      <c r="A50" s="102"/>
      <c r="B50" s="56"/>
      <c r="C50" s="56"/>
      <c r="D50" s="59" t="e">
        <f>SUMIF(A50,"*"&amp;#REF!&amp;"*",$F$41)+(E50*C50+10000)*OR(SUMIF(A50,"*"&amp;#REF!&amp;"*",$F$40))</f>
        <v>#REF!</v>
      </c>
      <c r="E50" s="101" t="e">
        <f>VLOOKUP(B50,#REF!,2,)</f>
        <v>#REF!</v>
      </c>
      <c r="F50" s="109"/>
      <c r="G50" s="102"/>
      <c r="H50" s="56"/>
      <c r="I50" s="56"/>
      <c r="J50" s="59" t="e">
        <f>SUMIF(G50,"*"&amp;#REF!&amp;"*",$F$41)+(K50*I50+10000)*OR(SUMIF(G50,"*"&amp;#REF!&amp;"*",$F$40))</f>
        <v>#REF!</v>
      </c>
      <c r="K50" s="101" t="e">
        <f>VLOOKUP(H50,#REF!,2,)</f>
        <v>#REF!</v>
      </c>
      <c r="L50" s="109"/>
      <c r="M50" s="102"/>
      <c r="N50" s="56"/>
      <c r="O50" s="56"/>
      <c r="P50" s="59" t="e">
        <f>SUMIF(M50,"*"&amp;#REF!&amp;"*",$F$41)+(Q50*O50+10000)*OR(SUMIF(M50,"*"&amp;#REF!&amp;"*",$F$40))</f>
        <v>#REF!</v>
      </c>
      <c r="Q50" s="101" t="e">
        <f>VLOOKUP(N50,#REF!,2,)</f>
        <v>#REF!</v>
      </c>
      <c r="R50" s="58"/>
      <c r="S50" s="58"/>
      <c r="T50" s="58"/>
    </row>
    <row r="51" spans="1:20" s="53" customFormat="1" x14ac:dyDescent="0.2">
      <c r="A51" s="102"/>
      <c r="B51" s="56"/>
      <c r="C51" s="56"/>
      <c r="D51" s="59" t="e">
        <f>SUMIF(A51,"*"&amp;#REF!&amp;"*",$F$41)+(E51*C51+10000)*OR(SUMIF(A51,"*"&amp;#REF!&amp;"*",$F$40))</f>
        <v>#REF!</v>
      </c>
      <c r="E51" s="101" t="e">
        <f>VLOOKUP(B51,#REF!,2,)</f>
        <v>#REF!</v>
      </c>
      <c r="F51" s="109"/>
      <c r="G51" s="102"/>
      <c r="H51" s="56"/>
      <c r="I51" s="56"/>
      <c r="J51" s="59" t="e">
        <f>SUMIF(G51,"*"&amp;#REF!&amp;"*",$F$41)+(K51*I51+10000)*OR(SUMIF(G51,"*"&amp;#REF!&amp;"*",$F$40))</f>
        <v>#REF!</v>
      </c>
      <c r="K51" s="101" t="e">
        <f>VLOOKUP(H51,#REF!,2,)</f>
        <v>#REF!</v>
      </c>
      <c r="L51" s="109"/>
      <c r="M51" s="102"/>
      <c r="N51" s="56"/>
      <c r="O51" s="56"/>
      <c r="P51" s="59" t="e">
        <f>SUMIF(M51,"*"&amp;#REF!&amp;"*",$F$41)+(Q51*O51+10000)*OR(SUMIF(M51,"*"&amp;#REF!&amp;"*",$F$40))</f>
        <v>#REF!</v>
      </c>
      <c r="Q51" s="101" t="e">
        <f>VLOOKUP(N51,#REF!,2,)</f>
        <v>#REF!</v>
      </c>
      <c r="R51" s="58"/>
      <c r="S51" s="58"/>
      <c r="T51" s="58"/>
    </row>
    <row r="52" spans="1:20" s="53" customFormat="1" x14ac:dyDescent="0.2">
      <c r="A52" s="102"/>
      <c r="B52" s="56"/>
      <c r="C52" s="56"/>
      <c r="D52" s="59" t="e">
        <f>SUMIF(A52,"*"&amp;#REF!&amp;"*",$F$41)+(E52*C52+10000)*OR(SUMIF(A52,"*"&amp;#REF!&amp;"*",$F$40))</f>
        <v>#REF!</v>
      </c>
      <c r="E52" s="101" t="e">
        <f>VLOOKUP(B52,#REF!,2,)</f>
        <v>#REF!</v>
      </c>
      <c r="F52" s="109"/>
      <c r="G52" s="102"/>
      <c r="H52" s="56"/>
      <c r="I52" s="56"/>
      <c r="J52" s="59" t="e">
        <f>SUMIF(G52,"*"&amp;#REF!&amp;"*",$F$41)+(K52*I52+10000)*OR(SUMIF(G52,"*"&amp;#REF!&amp;"*",$F$40))</f>
        <v>#REF!</v>
      </c>
      <c r="K52" s="101" t="e">
        <f>VLOOKUP(H52,#REF!,2,)</f>
        <v>#REF!</v>
      </c>
      <c r="L52" s="109"/>
      <c r="M52" s="102"/>
      <c r="N52" s="56"/>
      <c r="O52" s="56"/>
      <c r="P52" s="59" t="e">
        <f>SUMIF(M52,"*"&amp;#REF!&amp;"*",$F$41)+(Q52*O52+10000)*OR(SUMIF(M52,"*"&amp;#REF!&amp;"*",$F$40))</f>
        <v>#REF!</v>
      </c>
      <c r="Q52" s="101" t="e">
        <f>VLOOKUP(N52,#REF!,2,)</f>
        <v>#REF!</v>
      </c>
      <c r="R52" s="58"/>
      <c r="S52" s="58"/>
      <c r="T52" s="58"/>
    </row>
    <row r="53" spans="1:20" s="53" customFormat="1" x14ac:dyDescent="0.2">
      <c r="A53" s="102"/>
      <c r="B53" s="56"/>
      <c r="C53" s="56"/>
      <c r="D53" s="59" t="e">
        <f>SUMIF(A53,"*"&amp;#REF!&amp;"*",$F$41)+(E53*C53+10000)*OR(SUMIF(A53,"*"&amp;#REF!&amp;"*",$F$40))</f>
        <v>#REF!</v>
      </c>
      <c r="E53" s="101" t="e">
        <f>VLOOKUP(B53,#REF!,2,)</f>
        <v>#REF!</v>
      </c>
      <c r="F53" s="109"/>
      <c r="G53" s="102"/>
      <c r="H53" s="56"/>
      <c r="I53" s="56"/>
      <c r="J53" s="59" t="e">
        <f>SUMIF(G53,"*"&amp;#REF!&amp;"*",$F$41)+(K53*I53+10000)*OR(SUMIF(G53,"*"&amp;#REF!&amp;"*",$F$40))</f>
        <v>#REF!</v>
      </c>
      <c r="K53" s="101" t="e">
        <f>VLOOKUP(H53,#REF!,2,)</f>
        <v>#REF!</v>
      </c>
      <c r="L53" s="109"/>
      <c r="M53" s="102"/>
      <c r="N53" s="56"/>
      <c r="O53" s="56"/>
      <c r="P53" s="59" t="e">
        <f>SUMIF(M53,"*"&amp;#REF!&amp;"*",$F$41)+(Q53*O53+10000)*OR(SUMIF(M53,"*"&amp;#REF!&amp;"*",$F$40))</f>
        <v>#REF!</v>
      </c>
      <c r="Q53" s="101" t="e">
        <f>VLOOKUP(N53,#REF!,2,)</f>
        <v>#REF!</v>
      </c>
      <c r="R53" s="58"/>
      <c r="S53" s="58"/>
      <c r="T53" s="58"/>
    </row>
    <row r="54" spans="1:20" s="53" customFormat="1" x14ac:dyDescent="0.2">
      <c r="A54" s="102"/>
      <c r="B54" s="56"/>
      <c r="C54" s="56"/>
      <c r="D54" s="59"/>
      <c r="E54" s="101"/>
      <c r="F54" s="109"/>
      <c r="G54" s="102"/>
      <c r="H54" s="56"/>
      <c r="I54" s="56"/>
      <c r="J54" s="56"/>
      <c r="K54" s="101"/>
      <c r="L54" s="109"/>
      <c r="M54" s="102"/>
      <c r="N54" s="56"/>
      <c r="O54" s="56"/>
      <c r="P54" s="56"/>
      <c r="Q54" s="101"/>
      <c r="R54" s="58"/>
      <c r="S54" s="58"/>
      <c r="T54" s="58"/>
    </row>
    <row r="55" spans="1:20" s="53" customFormat="1" x14ac:dyDescent="0.2">
      <c r="A55" s="103"/>
      <c r="B55" s="104"/>
      <c r="C55" s="105" t="s">
        <v>807</v>
      </c>
      <c r="D55" s="106" t="e">
        <f>SUMIF(D44:D53,"&lt;&gt;#N/A")</f>
        <v>#REF!</v>
      </c>
      <c r="E55" s="107"/>
      <c r="F55" s="109"/>
      <c r="G55" s="103"/>
      <c r="H55" s="104"/>
      <c r="I55" s="105" t="s">
        <v>807</v>
      </c>
      <c r="J55" s="110" t="e">
        <f>SUMIF(J44:J53,"&lt;&gt;#N/A")</f>
        <v>#REF!</v>
      </c>
      <c r="K55" s="107"/>
      <c r="L55" s="109"/>
      <c r="M55" s="103"/>
      <c r="N55" s="104"/>
      <c r="O55" s="105" t="s">
        <v>807</v>
      </c>
      <c r="P55" s="110" t="e">
        <f>SUMIF(P44:P53,"&lt;&gt;#N/A")</f>
        <v>#REF!</v>
      </c>
      <c r="Q55" s="107"/>
      <c r="R55" s="58"/>
      <c r="S55" s="58"/>
      <c r="T55" s="58"/>
    </row>
    <row r="56" spans="1:20" s="53" customFormat="1" x14ac:dyDescent="0.2">
      <c r="A56" s="102"/>
      <c r="B56" s="56"/>
      <c r="C56" s="127"/>
      <c r="D56" s="128"/>
      <c r="E56" s="56"/>
      <c r="F56" s="109"/>
      <c r="G56" s="56"/>
      <c r="H56" s="56"/>
      <c r="I56" s="55"/>
      <c r="J56" s="56"/>
      <c r="K56" s="56"/>
      <c r="L56" s="109"/>
      <c r="M56" s="56"/>
      <c r="N56" s="56"/>
      <c r="O56" s="55"/>
      <c r="P56" s="56"/>
      <c r="Q56" s="56"/>
      <c r="R56" s="58"/>
      <c r="S56" s="58"/>
      <c r="T56" s="58"/>
    </row>
    <row r="57" spans="1:20" x14ac:dyDescent="0.2">
      <c r="A57" s="129"/>
      <c r="B57" s="129"/>
      <c r="C57" s="129"/>
      <c r="D57" s="129"/>
      <c r="E57" s="129"/>
      <c r="F57" s="129"/>
      <c r="G57" s="129"/>
    </row>
    <row r="58" spans="1:20" x14ac:dyDescent="0.2">
      <c r="A58" s="129"/>
      <c r="B58" s="129"/>
      <c r="C58" s="129"/>
      <c r="D58" s="129"/>
      <c r="E58" s="129"/>
      <c r="F58" s="129"/>
      <c r="G58" s="129"/>
    </row>
  </sheetData>
  <mergeCells count="19">
    <mergeCell ref="G24:H26"/>
    <mergeCell ref="A27:A28"/>
    <mergeCell ref="G27:H29"/>
    <mergeCell ref="A1:D1"/>
    <mergeCell ref="A6:E6"/>
    <mergeCell ref="G7:H7"/>
    <mergeCell ref="A8:A12"/>
    <mergeCell ref="A15:H15"/>
    <mergeCell ref="G18:H18"/>
    <mergeCell ref="A2:E2"/>
    <mergeCell ref="A19:A21"/>
    <mergeCell ref="A22:A23"/>
    <mergeCell ref="G22:H23"/>
    <mergeCell ref="A24:A26"/>
    <mergeCell ref="A35:H35"/>
    <mergeCell ref="A37:A39"/>
    <mergeCell ref="A41:E41"/>
    <mergeCell ref="G41:K41"/>
    <mergeCell ref="M41:Q41"/>
  </mergeCells>
  <dataValidations count="2">
    <dataValidation type="list" allowBlank="1" showInputMessage="1" showErrorMessage="1" sqref="H44:H53 B44:B53 N44:N53">
      <formula1>#REF!</formula1>
    </dataValidation>
    <dataValidation type="list" allowBlank="1" showInputMessage="1" showErrorMessage="1" sqref="M47:M53 A44:A53 G44:G53 M44:M45">
      <formula1>#REF!</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0"/>
  <sheetViews>
    <sheetView workbookViewId="0">
      <selection activeCell="B193" sqref="B193"/>
    </sheetView>
  </sheetViews>
  <sheetFormatPr defaultColWidth="8.875" defaultRowHeight="14.25" x14ac:dyDescent="0.2"/>
  <cols>
    <col min="1" max="1" width="49.875" bestFit="1" customWidth="1"/>
  </cols>
  <sheetData>
    <row r="1" spans="1:2" ht="13.9" x14ac:dyDescent="0.25">
      <c r="A1" t="s">
        <v>2</v>
      </c>
      <c r="B1" t="s">
        <v>1</v>
      </c>
    </row>
    <row r="2" spans="1:2" ht="13.9" x14ac:dyDescent="0.25">
      <c r="A2" t="s">
        <v>4</v>
      </c>
      <c r="B2" t="s">
        <v>3</v>
      </c>
    </row>
    <row r="3" spans="1:2" ht="13.9" x14ac:dyDescent="0.25">
      <c r="A3" t="s">
        <v>6</v>
      </c>
      <c r="B3" t="s">
        <v>5</v>
      </c>
    </row>
    <row r="4" spans="1:2" ht="13.9" x14ac:dyDescent="0.25">
      <c r="A4" t="s">
        <v>8</v>
      </c>
      <c r="B4" t="s">
        <v>7</v>
      </c>
    </row>
    <row r="5" spans="1:2" ht="13.9" x14ac:dyDescent="0.25">
      <c r="A5" t="s">
        <v>10</v>
      </c>
      <c r="B5" t="s">
        <v>9</v>
      </c>
    </row>
    <row r="6" spans="1:2" ht="13.9" x14ac:dyDescent="0.25">
      <c r="A6" t="s">
        <v>12</v>
      </c>
      <c r="B6" t="s">
        <v>11</v>
      </c>
    </row>
    <row r="7" spans="1:2" ht="13.9" x14ac:dyDescent="0.25">
      <c r="A7" t="s">
        <v>14</v>
      </c>
      <c r="B7" t="s">
        <v>13</v>
      </c>
    </row>
    <row r="8" spans="1:2" ht="13.9" x14ac:dyDescent="0.25">
      <c r="A8" t="s">
        <v>16</v>
      </c>
      <c r="B8" t="s">
        <v>15</v>
      </c>
    </row>
    <row r="9" spans="1:2" ht="13.9" x14ac:dyDescent="0.25">
      <c r="A9" t="s">
        <v>18</v>
      </c>
      <c r="B9" t="s">
        <v>17</v>
      </c>
    </row>
    <row r="10" spans="1:2" ht="13.9" x14ac:dyDescent="0.25">
      <c r="A10" t="s">
        <v>20</v>
      </c>
      <c r="B10" t="s">
        <v>19</v>
      </c>
    </row>
    <row r="11" spans="1:2" ht="13.9" x14ac:dyDescent="0.25">
      <c r="A11" t="s">
        <v>22</v>
      </c>
      <c r="B11" t="s">
        <v>21</v>
      </c>
    </row>
    <row r="12" spans="1:2" ht="13.9" x14ac:dyDescent="0.25">
      <c r="A12" t="s">
        <v>24</v>
      </c>
      <c r="B12" t="s">
        <v>23</v>
      </c>
    </row>
    <row r="13" spans="1:2" ht="13.9" x14ac:dyDescent="0.25">
      <c r="A13" t="s">
        <v>26</v>
      </c>
      <c r="B13" t="s">
        <v>25</v>
      </c>
    </row>
    <row r="14" spans="1:2" ht="13.9" x14ac:dyDescent="0.25">
      <c r="A14" t="s">
        <v>28</v>
      </c>
      <c r="B14" t="s">
        <v>27</v>
      </c>
    </row>
    <row r="15" spans="1:2" ht="13.9" x14ac:dyDescent="0.25">
      <c r="A15" t="s">
        <v>30</v>
      </c>
      <c r="B15" t="s">
        <v>29</v>
      </c>
    </row>
    <row r="16" spans="1:2" ht="13.9" x14ac:dyDescent="0.25">
      <c r="A16" t="s">
        <v>32</v>
      </c>
      <c r="B16" t="s">
        <v>31</v>
      </c>
    </row>
    <row r="17" spans="1:2" ht="13.9" x14ac:dyDescent="0.25">
      <c r="A17" t="s">
        <v>34</v>
      </c>
      <c r="B17" t="s">
        <v>33</v>
      </c>
    </row>
    <row r="18" spans="1:2" x14ac:dyDescent="0.2">
      <c r="A18" t="s">
        <v>36</v>
      </c>
      <c r="B18" t="s">
        <v>35</v>
      </c>
    </row>
    <row r="19" spans="1:2" x14ac:dyDescent="0.2">
      <c r="A19" t="s">
        <v>38</v>
      </c>
      <c r="B19" t="s">
        <v>37</v>
      </c>
    </row>
    <row r="20" spans="1:2" x14ac:dyDescent="0.2">
      <c r="A20" t="s">
        <v>40</v>
      </c>
      <c r="B20" t="s">
        <v>39</v>
      </c>
    </row>
    <row r="21" spans="1:2" x14ac:dyDescent="0.2">
      <c r="A21" t="s">
        <v>42</v>
      </c>
      <c r="B21" t="s">
        <v>41</v>
      </c>
    </row>
    <row r="22" spans="1:2" x14ac:dyDescent="0.2">
      <c r="A22" t="s">
        <v>44</v>
      </c>
      <c r="B22" t="s">
        <v>43</v>
      </c>
    </row>
    <row r="23" spans="1:2" x14ac:dyDescent="0.2">
      <c r="A23" t="s">
        <v>46</v>
      </c>
      <c r="B23" t="s">
        <v>45</v>
      </c>
    </row>
    <row r="24" spans="1:2" x14ac:dyDescent="0.2">
      <c r="A24" t="s">
        <v>48</v>
      </c>
      <c r="B24" t="s">
        <v>47</v>
      </c>
    </row>
    <row r="25" spans="1:2" x14ac:dyDescent="0.2">
      <c r="A25" t="s">
        <v>50</v>
      </c>
      <c r="B25" t="s">
        <v>49</v>
      </c>
    </row>
    <row r="26" spans="1:2" x14ac:dyDescent="0.2">
      <c r="A26" t="s">
        <v>52</v>
      </c>
      <c r="B26" t="s">
        <v>51</v>
      </c>
    </row>
    <row r="27" spans="1:2" x14ac:dyDescent="0.2">
      <c r="A27" t="s">
        <v>54</v>
      </c>
      <c r="B27" t="s">
        <v>53</v>
      </c>
    </row>
    <row r="28" spans="1:2" x14ac:dyDescent="0.2">
      <c r="A28" t="s">
        <v>56</v>
      </c>
      <c r="B28" t="s">
        <v>55</v>
      </c>
    </row>
    <row r="29" spans="1:2" x14ac:dyDescent="0.2">
      <c r="A29" t="s">
        <v>58</v>
      </c>
      <c r="B29" t="s">
        <v>57</v>
      </c>
    </row>
    <row r="30" spans="1:2" x14ac:dyDescent="0.2">
      <c r="A30" t="s">
        <v>60</v>
      </c>
      <c r="B30" t="s">
        <v>59</v>
      </c>
    </row>
    <row r="31" spans="1:2" x14ac:dyDescent="0.2">
      <c r="A31" t="s">
        <v>62</v>
      </c>
      <c r="B31" t="s">
        <v>61</v>
      </c>
    </row>
    <row r="32" spans="1:2" x14ac:dyDescent="0.2">
      <c r="A32" t="s">
        <v>64</v>
      </c>
      <c r="B32" t="s">
        <v>63</v>
      </c>
    </row>
    <row r="33" spans="1:2" x14ac:dyDescent="0.2">
      <c r="A33" t="s">
        <v>66</v>
      </c>
      <c r="B33" t="s">
        <v>65</v>
      </c>
    </row>
    <row r="34" spans="1:2" x14ac:dyDescent="0.2">
      <c r="A34" t="s">
        <v>68</v>
      </c>
      <c r="B34" t="s">
        <v>67</v>
      </c>
    </row>
    <row r="35" spans="1:2" x14ac:dyDescent="0.2">
      <c r="A35" t="s">
        <v>70</v>
      </c>
      <c r="B35" t="s">
        <v>69</v>
      </c>
    </row>
    <row r="36" spans="1:2" x14ac:dyDescent="0.2">
      <c r="A36" t="s">
        <v>72</v>
      </c>
      <c r="B36" t="s">
        <v>71</v>
      </c>
    </row>
    <row r="37" spans="1:2" x14ac:dyDescent="0.2">
      <c r="A37" t="s">
        <v>74</v>
      </c>
      <c r="B37" t="s">
        <v>73</v>
      </c>
    </row>
    <row r="38" spans="1:2" x14ac:dyDescent="0.2">
      <c r="A38" t="s">
        <v>76</v>
      </c>
      <c r="B38" t="s">
        <v>75</v>
      </c>
    </row>
    <row r="39" spans="1:2" x14ac:dyDescent="0.2">
      <c r="A39" t="s">
        <v>78</v>
      </c>
      <c r="B39" t="s">
        <v>77</v>
      </c>
    </row>
    <row r="40" spans="1:2" x14ac:dyDescent="0.2">
      <c r="A40" t="s">
        <v>80</v>
      </c>
      <c r="B40" t="s">
        <v>79</v>
      </c>
    </row>
    <row r="41" spans="1:2" x14ac:dyDescent="0.2">
      <c r="A41" t="s">
        <v>82</v>
      </c>
      <c r="B41" t="s">
        <v>81</v>
      </c>
    </row>
    <row r="42" spans="1:2" x14ac:dyDescent="0.2">
      <c r="A42" t="s">
        <v>84</v>
      </c>
      <c r="B42" t="s">
        <v>83</v>
      </c>
    </row>
    <row r="43" spans="1:2" x14ac:dyDescent="0.2">
      <c r="A43" t="s">
        <v>86</v>
      </c>
      <c r="B43" t="s">
        <v>85</v>
      </c>
    </row>
    <row r="44" spans="1:2" x14ac:dyDescent="0.2">
      <c r="A44" t="s">
        <v>88</v>
      </c>
      <c r="B44" t="s">
        <v>87</v>
      </c>
    </row>
    <row r="45" spans="1:2" x14ac:dyDescent="0.2">
      <c r="A45" t="s">
        <v>90</v>
      </c>
      <c r="B45" t="s">
        <v>89</v>
      </c>
    </row>
    <row r="46" spans="1:2" x14ac:dyDescent="0.2">
      <c r="A46" t="s">
        <v>92</v>
      </c>
      <c r="B46" t="s">
        <v>91</v>
      </c>
    </row>
    <row r="47" spans="1:2" x14ac:dyDescent="0.2">
      <c r="A47" t="s">
        <v>94</v>
      </c>
      <c r="B47" t="s">
        <v>93</v>
      </c>
    </row>
    <row r="48" spans="1:2" x14ac:dyDescent="0.2">
      <c r="A48" t="s">
        <v>96</v>
      </c>
      <c r="B48" t="s">
        <v>95</v>
      </c>
    </row>
    <row r="49" spans="1:2" x14ac:dyDescent="0.2">
      <c r="A49" t="s">
        <v>98</v>
      </c>
      <c r="B49" t="s">
        <v>97</v>
      </c>
    </row>
    <row r="50" spans="1:2" x14ac:dyDescent="0.2">
      <c r="A50" t="s">
        <v>100</v>
      </c>
      <c r="B50" t="s">
        <v>99</v>
      </c>
    </row>
    <row r="51" spans="1:2" x14ac:dyDescent="0.2">
      <c r="A51" t="s">
        <v>102</v>
      </c>
      <c r="B51" t="s">
        <v>101</v>
      </c>
    </row>
    <row r="52" spans="1:2" x14ac:dyDescent="0.2">
      <c r="A52" t="s">
        <v>104</v>
      </c>
      <c r="B52" t="s">
        <v>103</v>
      </c>
    </row>
    <row r="53" spans="1:2" x14ac:dyDescent="0.2">
      <c r="A53" t="s">
        <v>106</v>
      </c>
      <c r="B53" t="s">
        <v>105</v>
      </c>
    </row>
    <row r="54" spans="1:2" x14ac:dyDescent="0.2">
      <c r="A54" t="s">
        <v>108</v>
      </c>
      <c r="B54" t="s">
        <v>107</v>
      </c>
    </row>
    <row r="55" spans="1:2" x14ac:dyDescent="0.2">
      <c r="A55" t="s">
        <v>110</v>
      </c>
      <c r="B55" t="s">
        <v>109</v>
      </c>
    </row>
    <row r="56" spans="1:2" x14ac:dyDescent="0.2">
      <c r="A56" t="s">
        <v>112</v>
      </c>
      <c r="B56" t="s">
        <v>111</v>
      </c>
    </row>
    <row r="57" spans="1:2" x14ac:dyDescent="0.2">
      <c r="A57" t="s">
        <v>114</v>
      </c>
      <c r="B57" t="s">
        <v>113</v>
      </c>
    </row>
    <row r="58" spans="1:2" x14ac:dyDescent="0.2">
      <c r="A58" t="s">
        <v>116</v>
      </c>
      <c r="B58" t="s">
        <v>115</v>
      </c>
    </row>
    <row r="59" spans="1:2" x14ac:dyDescent="0.2">
      <c r="A59" t="s">
        <v>118</v>
      </c>
      <c r="B59" t="s">
        <v>117</v>
      </c>
    </row>
    <row r="60" spans="1:2" x14ac:dyDescent="0.2">
      <c r="A60" t="s">
        <v>120</v>
      </c>
      <c r="B60" t="s">
        <v>119</v>
      </c>
    </row>
    <row r="61" spans="1:2" x14ac:dyDescent="0.2">
      <c r="A61" t="s">
        <v>122</v>
      </c>
      <c r="B61" t="s">
        <v>121</v>
      </c>
    </row>
    <row r="62" spans="1:2" x14ac:dyDescent="0.2">
      <c r="A62" t="s">
        <v>124</v>
      </c>
      <c r="B62" t="s">
        <v>123</v>
      </c>
    </row>
    <row r="63" spans="1:2" x14ac:dyDescent="0.2">
      <c r="A63" t="s">
        <v>126</v>
      </c>
      <c r="B63" t="s">
        <v>125</v>
      </c>
    </row>
    <row r="64" spans="1:2" x14ac:dyDescent="0.2">
      <c r="A64" t="s">
        <v>128</v>
      </c>
      <c r="B64" t="s">
        <v>127</v>
      </c>
    </row>
    <row r="65" spans="1:2" x14ac:dyDescent="0.2">
      <c r="A65" t="s">
        <v>130</v>
      </c>
      <c r="B65" t="s">
        <v>129</v>
      </c>
    </row>
    <row r="66" spans="1:2" x14ac:dyDescent="0.2">
      <c r="A66" t="s">
        <v>132</v>
      </c>
      <c r="B66" t="s">
        <v>131</v>
      </c>
    </row>
    <row r="67" spans="1:2" x14ac:dyDescent="0.2">
      <c r="A67" t="s">
        <v>134</v>
      </c>
      <c r="B67" t="s">
        <v>133</v>
      </c>
    </row>
    <row r="68" spans="1:2" x14ac:dyDescent="0.2">
      <c r="A68" t="s">
        <v>136</v>
      </c>
      <c r="B68" t="s">
        <v>135</v>
      </c>
    </row>
    <row r="69" spans="1:2" x14ac:dyDescent="0.2">
      <c r="A69" t="s">
        <v>138</v>
      </c>
      <c r="B69" t="s">
        <v>137</v>
      </c>
    </row>
    <row r="70" spans="1:2" x14ac:dyDescent="0.2">
      <c r="A70" t="s">
        <v>140</v>
      </c>
      <c r="B70" t="s">
        <v>139</v>
      </c>
    </row>
    <row r="71" spans="1:2" x14ac:dyDescent="0.2">
      <c r="A71" t="s">
        <v>142</v>
      </c>
      <c r="B71" t="s">
        <v>141</v>
      </c>
    </row>
    <row r="72" spans="1:2" x14ac:dyDescent="0.2">
      <c r="A72" t="s">
        <v>144</v>
      </c>
      <c r="B72" t="s">
        <v>143</v>
      </c>
    </row>
    <row r="73" spans="1:2" x14ac:dyDescent="0.2">
      <c r="A73" t="s">
        <v>146</v>
      </c>
      <c r="B73" t="s">
        <v>145</v>
      </c>
    </row>
    <row r="74" spans="1:2" x14ac:dyDescent="0.2">
      <c r="A74" t="s">
        <v>148</v>
      </c>
      <c r="B74" t="s">
        <v>147</v>
      </c>
    </row>
    <row r="75" spans="1:2" x14ac:dyDescent="0.2">
      <c r="A75" t="s">
        <v>150</v>
      </c>
      <c r="B75" t="s">
        <v>149</v>
      </c>
    </row>
    <row r="76" spans="1:2" x14ac:dyDescent="0.2">
      <c r="A76" t="s">
        <v>152</v>
      </c>
      <c r="B76" t="s">
        <v>151</v>
      </c>
    </row>
    <row r="77" spans="1:2" x14ac:dyDescent="0.2">
      <c r="A77" t="s">
        <v>154</v>
      </c>
      <c r="B77" t="s">
        <v>153</v>
      </c>
    </row>
    <row r="78" spans="1:2" x14ac:dyDescent="0.2">
      <c r="A78" t="s">
        <v>156</v>
      </c>
      <c r="B78" t="s">
        <v>155</v>
      </c>
    </row>
    <row r="79" spans="1:2" x14ac:dyDescent="0.2">
      <c r="A79" t="s">
        <v>158</v>
      </c>
      <c r="B79" t="s">
        <v>157</v>
      </c>
    </row>
    <row r="80" spans="1:2" x14ac:dyDescent="0.2">
      <c r="A80" t="s">
        <v>160</v>
      </c>
      <c r="B80" t="s">
        <v>159</v>
      </c>
    </row>
    <row r="81" spans="1:2" x14ac:dyDescent="0.2">
      <c r="A81" t="s">
        <v>162</v>
      </c>
      <c r="B81" t="s">
        <v>161</v>
      </c>
    </row>
    <row r="82" spans="1:2" x14ac:dyDescent="0.2">
      <c r="A82" t="s">
        <v>164</v>
      </c>
      <c r="B82" t="s">
        <v>163</v>
      </c>
    </row>
    <row r="83" spans="1:2" x14ac:dyDescent="0.2">
      <c r="A83" t="s">
        <v>166</v>
      </c>
      <c r="B83" t="s">
        <v>165</v>
      </c>
    </row>
    <row r="84" spans="1:2" x14ac:dyDescent="0.2">
      <c r="A84" t="s">
        <v>168</v>
      </c>
      <c r="B84" t="s">
        <v>167</v>
      </c>
    </row>
    <row r="85" spans="1:2" x14ac:dyDescent="0.2">
      <c r="A85" t="s">
        <v>170</v>
      </c>
      <c r="B85" t="s">
        <v>169</v>
      </c>
    </row>
    <row r="86" spans="1:2" x14ac:dyDescent="0.2">
      <c r="A86" t="s">
        <v>172</v>
      </c>
      <c r="B86" t="s">
        <v>171</v>
      </c>
    </row>
    <row r="87" spans="1:2" x14ac:dyDescent="0.2">
      <c r="A87" t="s">
        <v>174</v>
      </c>
      <c r="B87" t="s">
        <v>173</v>
      </c>
    </row>
    <row r="88" spans="1:2" x14ac:dyDescent="0.2">
      <c r="A88" t="s">
        <v>176</v>
      </c>
      <c r="B88" t="s">
        <v>175</v>
      </c>
    </row>
    <row r="89" spans="1:2" x14ac:dyDescent="0.2">
      <c r="A89" t="s">
        <v>178</v>
      </c>
      <c r="B89" t="s">
        <v>177</v>
      </c>
    </row>
    <row r="90" spans="1:2" x14ac:dyDescent="0.2">
      <c r="A90" t="s">
        <v>180</v>
      </c>
      <c r="B90" t="s">
        <v>179</v>
      </c>
    </row>
    <row r="91" spans="1:2" x14ac:dyDescent="0.2">
      <c r="A91" t="s">
        <v>182</v>
      </c>
      <c r="B91" t="s">
        <v>181</v>
      </c>
    </row>
    <row r="92" spans="1:2" x14ac:dyDescent="0.2">
      <c r="A92" t="s">
        <v>184</v>
      </c>
      <c r="B92" t="s">
        <v>183</v>
      </c>
    </row>
    <row r="93" spans="1:2" x14ac:dyDescent="0.2">
      <c r="A93" t="s">
        <v>186</v>
      </c>
      <c r="B93" t="s">
        <v>185</v>
      </c>
    </row>
    <row r="94" spans="1:2" x14ac:dyDescent="0.2">
      <c r="A94" t="s">
        <v>188</v>
      </c>
      <c r="B94" t="s">
        <v>187</v>
      </c>
    </row>
    <row r="95" spans="1:2" x14ac:dyDescent="0.2">
      <c r="A95" t="s">
        <v>190</v>
      </c>
      <c r="B95" t="s">
        <v>189</v>
      </c>
    </row>
    <row r="96" spans="1:2" x14ac:dyDescent="0.2">
      <c r="A96" t="s">
        <v>192</v>
      </c>
      <c r="B96" t="s">
        <v>191</v>
      </c>
    </row>
    <row r="97" spans="1:2" x14ac:dyDescent="0.2">
      <c r="A97" t="s">
        <v>194</v>
      </c>
      <c r="B97" t="s">
        <v>193</v>
      </c>
    </row>
    <row r="98" spans="1:2" x14ac:dyDescent="0.2">
      <c r="A98" t="s">
        <v>196</v>
      </c>
      <c r="B98" t="s">
        <v>195</v>
      </c>
    </row>
    <row r="99" spans="1:2" x14ac:dyDescent="0.2">
      <c r="A99" t="s">
        <v>198</v>
      </c>
      <c r="B99" t="s">
        <v>197</v>
      </c>
    </row>
    <row r="100" spans="1:2" x14ac:dyDescent="0.2">
      <c r="A100" t="s">
        <v>200</v>
      </c>
      <c r="B100" t="s">
        <v>199</v>
      </c>
    </row>
    <row r="101" spans="1:2" x14ac:dyDescent="0.2">
      <c r="A101" t="s">
        <v>202</v>
      </c>
      <c r="B101" t="s">
        <v>201</v>
      </c>
    </row>
    <row r="102" spans="1:2" x14ac:dyDescent="0.2">
      <c r="A102" t="s">
        <v>204</v>
      </c>
      <c r="B102" t="s">
        <v>203</v>
      </c>
    </row>
    <row r="103" spans="1:2" x14ac:dyDescent="0.2">
      <c r="A103" t="s">
        <v>206</v>
      </c>
      <c r="B103" t="s">
        <v>205</v>
      </c>
    </row>
    <row r="104" spans="1:2" x14ac:dyDescent="0.2">
      <c r="A104" t="s">
        <v>208</v>
      </c>
      <c r="B104" t="s">
        <v>207</v>
      </c>
    </row>
    <row r="105" spans="1:2" x14ac:dyDescent="0.2">
      <c r="A105" t="s">
        <v>210</v>
      </c>
      <c r="B105" t="s">
        <v>209</v>
      </c>
    </row>
    <row r="106" spans="1:2" x14ac:dyDescent="0.2">
      <c r="A106" t="s">
        <v>212</v>
      </c>
      <c r="B106" t="s">
        <v>211</v>
      </c>
    </row>
    <row r="107" spans="1:2" x14ac:dyDescent="0.2">
      <c r="A107" t="s">
        <v>214</v>
      </c>
      <c r="B107" t="s">
        <v>213</v>
      </c>
    </row>
    <row r="108" spans="1:2" x14ac:dyDescent="0.2">
      <c r="A108" t="s">
        <v>216</v>
      </c>
      <c r="B108" t="s">
        <v>215</v>
      </c>
    </row>
    <row r="109" spans="1:2" x14ac:dyDescent="0.2">
      <c r="A109" t="s">
        <v>218</v>
      </c>
      <c r="B109" t="s">
        <v>217</v>
      </c>
    </row>
    <row r="110" spans="1:2" x14ac:dyDescent="0.2">
      <c r="A110" t="s">
        <v>220</v>
      </c>
      <c r="B110" t="s">
        <v>219</v>
      </c>
    </row>
    <row r="111" spans="1:2" x14ac:dyDescent="0.2">
      <c r="A111" t="s">
        <v>222</v>
      </c>
      <c r="B111" t="s">
        <v>221</v>
      </c>
    </row>
    <row r="112" spans="1:2" x14ac:dyDescent="0.2">
      <c r="A112" t="s">
        <v>224</v>
      </c>
      <c r="B112" t="s">
        <v>223</v>
      </c>
    </row>
    <row r="113" spans="1:2" x14ac:dyDescent="0.2">
      <c r="A113" t="s">
        <v>226</v>
      </c>
      <c r="B113" t="s">
        <v>225</v>
      </c>
    </row>
    <row r="114" spans="1:2" x14ac:dyDescent="0.2">
      <c r="A114" t="s">
        <v>228</v>
      </c>
      <c r="B114" t="s">
        <v>227</v>
      </c>
    </row>
    <row r="115" spans="1:2" x14ac:dyDescent="0.2">
      <c r="A115" t="s">
        <v>230</v>
      </c>
      <c r="B115" t="s">
        <v>229</v>
      </c>
    </row>
    <row r="116" spans="1:2" x14ac:dyDescent="0.2">
      <c r="A116" t="s">
        <v>232</v>
      </c>
      <c r="B116" t="s">
        <v>231</v>
      </c>
    </row>
    <row r="117" spans="1:2" x14ac:dyDescent="0.2">
      <c r="A117" t="s">
        <v>234</v>
      </c>
      <c r="B117" t="s">
        <v>233</v>
      </c>
    </row>
    <row r="118" spans="1:2" x14ac:dyDescent="0.2">
      <c r="A118" t="s">
        <v>236</v>
      </c>
      <c r="B118" t="s">
        <v>235</v>
      </c>
    </row>
    <row r="119" spans="1:2" x14ac:dyDescent="0.2">
      <c r="A119" t="s">
        <v>238</v>
      </c>
      <c r="B119" t="s">
        <v>237</v>
      </c>
    </row>
    <row r="120" spans="1:2" x14ac:dyDescent="0.2">
      <c r="A120" t="s">
        <v>240</v>
      </c>
      <c r="B120" t="s">
        <v>239</v>
      </c>
    </row>
    <row r="121" spans="1:2" x14ac:dyDescent="0.2">
      <c r="A121" t="s">
        <v>242</v>
      </c>
      <c r="B121" t="s">
        <v>241</v>
      </c>
    </row>
    <row r="122" spans="1:2" x14ac:dyDescent="0.2">
      <c r="A122" t="s">
        <v>244</v>
      </c>
      <c r="B122" t="s">
        <v>243</v>
      </c>
    </row>
    <row r="123" spans="1:2" x14ac:dyDescent="0.2">
      <c r="A123" t="s">
        <v>246</v>
      </c>
      <c r="B123" t="s">
        <v>245</v>
      </c>
    </row>
    <row r="124" spans="1:2" x14ac:dyDescent="0.2">
      <c r="A124" t="s">
        <v>248</v>
      </c>
      <c r="B124" t="s">
        <v>247</v>
      </c>
    </row>
    <row r="125" spans="1:2" x14ac:dyDescent="0.2">
      <c r="A125" t="s">
        <v>250</v>
      </c>
      <c r="B125" t="s">
        <v>249</v>
      </c>
    </row>
    <row r="126" spans="1:2" x14ac:dyDescent="0.2">
      <c r="A126" t="s">
        <v>252</v>
      </c>
      <c r="B126" t="s">
        <v>251</v>
      </c>
    </row>
    <row r="127" spans="1:2" x14ac:dyDescent="0.2">
      <c r="A127" t="s">
        <v>254</v>
      </c>
      <c r="B127" t="s">
        <v>253</v>
      </c>
    </row>
    <row r="128" spans="1:2" x14ac:dyDescent="0.2">
      <c r="A128" t="s">
        <v>256</v>
      </c>
      <c r="B128" t="s">
        <v>255</v>
      </c>
    </row>
    <row r="129" spans="1:2" x14ac:dyDescent="0.2">
      <c r="A129" t="s">
        <v>258</v>
      </c>
      <c r="B129" t="s">
        <v>257</v>
      </c>
    </row>
    <row r="130" spans="1:2" x14ac:dyDescent="0.2">
      <c r="A130" t="s">
        <v>260</v>
      </c>
      <c r="B130" t="s">
        <v>259</v>
      </c>
    </row>
    <row r="131" spans="1:2" x14ac:dyDescent="0.2">
      <c r="A131" t="s">
        <v>262</v>
      </c>
      <c r="B131" t="s">
        <v>261</v>
      </c>
    </row>
    <row r="132" spans="1:2" x14ac:dyDescent="0.2">
      <c r="A132" t="s">
        <v>264</v>
      </c>
      <c r="B132" t="s">
        <v>263</v>
      </c>
    </row>
    <row r="133" spans="1:2" x14ac:dyDescent="0.2">
      <c r="A133" t="s">
        <v>266</v>
      </c>
      <c r="B133" t="s">
        <v>265</v>
      </c>
    </row>
    <row r="134" spans="1:2" x14ac:dyDescent="0.2">
      <c r="A134" t="s">
        <v>268</v>
      </c>
      <c r="B134" t="s">
        <v>267</v>
      </c>
    </row>
    <row r="135" spans="1:2" x14ac:dyDescent="0.2">
      <c r="A135" t="s">
        <v>270</v>
      </c>
      <c r="B135" t="s">
        <v>269</v>
      </c>
    </row>
    <row r="136" spans="1:2" x14ac:dyDescent="0.2">
      <c r="A136" t="s">
        <v>272</v>
      </c>
      <c r="B136" t="s">
        <v>271</v>
      </c>
    </row>
    <row r="137" spans="1:2" x14ac:dyDescent="0.2">
      <c r="A137" t="s">
        <v>274</v>
      </c>
      <c r="B137" t="s">
        <v>273</v>
      </c>
    </row>
    <row r="138" spans="1:2" x14ac:dyDescent="0.2">
      <c r="A138" t="s">
        <v>276</v>
      </c>
      <c r="B138" t="s">
        <v>275</v>
      </c>
    </row>
    <row r="139" spans="1:2" x14ac:dyDescent="0.2">
      <c r="A139" t="s">
        <v>278</v>
      </c>
      <c r="B139" t="s">
        <v>277</v>
      </c>
    </row>
    <row r="140" spans="1:2" x14ac:dyDescent="0.2">
      <c r="A140" t="s">
        <v>280</v>
      </c>
      <c r="B140" t="s">
        <v>279</v>
      </c>
    </row>
    <row r="141" spans="1:2" x14ac:dyDescent="0.2">
      <c r="A141" t="s">
        <v>282</v>
      </c>
      <c r="B141" t="s">
        <v>281</v>
      </c>
    </row>
    <row r="142" spans="1:2" x14ac:dyDescent="0.2">
      <c r="A142" t="s">
        <v>284</v>
      </c>
      <c r="B142" t="s">
        <v>283</v>
      </c>
    </row>
    <row r="143" spans="1:2" x14ac:dyDescent="0.2">
      <c r="A143" t="s">
        <v>286</v>
      </c>
      <c r="B143" t="s">
        <v>285</v>
      </c>
    </row>
    <row r="144" spans="1:2" x14ac:dyDescent="0.2">
      <c r="A144" t="s">
        <v>288</v>
      </c>
      <c r="B144" t="s">
        <v>287</v>
      </c>
    </row>
    <row r="145" spans="1:2" x14ac:dyDescent="0.2">
      <c r="A145" t="s">
        <v>290</v>
      </c>
      <c r="B145" t="s">
        <v>289</v>
      </c>
    </row>
    <row r="146" spans="1:2" x14ac:dyDescent="0.2">
      <c r="A146" t="s">
        <v>292</v>
      </c>
      <c r="B146" t="s">
        <v>291</v>
      </c>
    </row>
    <row r="147" spans="1:2" x14ac:dyDescent="0.2">
      <c r="A147" t="s">
        <v>294</v>
      </c>
      <c r="B147" t="s">
        <v>293</v>
      </c>
    </row>
    <row r="148" spans="1:2" x14ac:dyDescent="0.2">
      <c r="A148" t="s">
        <v>296</v>
      </c>
      <c r="B148" t="s">
        <v>295</v>
      </c>
    </row>
    <row r="149" spans="1:2" x14ac:dyDescent="0.2">
      <c r="A149" t="s">
        <v>298</v>
      </c>
      <c r="B149" t="s">
        <v>297</v>
      </c>
    </row>
    <row r="150" spans="1:2" x14ac:dyDescent="0.2">
      <c r="A150" t="s">
        <v>300</v>
      </c>
      <c r="B150" t="s">
        <v>299</v>
      </c>
    </row>
    <row r="151" spans="1:2" x14ac:dyDescent="0.2">
      <c r="A151" t="s">
        <v>302</v>
      </c>
      <c r="B151" t="s">
        <v>301</v>
      </c>
    </row>
    <row r="152" spans="1:2" x14ac:dyDescent="0.2">
      <c r="A152" t="s">
        <v>304</v>
      </c>
      <c r="B152" t="s">
        <v>303</v>
      </c>
    </row>
    <row r="153" spans="1:2" x14ac:dyDescent="0.2">
      <c r="A153" t="s">
        <v>306</v>
      </c>
      <c r="B153" t="s">
        <v>305</v>
      </c>
    </row>
    <row r="154" spans="1:2" x14ac:dyDescent="0.2">
      <c r="A154" t="s">
        <v>308</v>
      </c>
      <c r="B154" t="s">
        <v>307</v>
      </c>
    </row>
    <row r="155" spans="1:2" x14ac:dyDescent="0.2">
      <c r="A155" t="s">
        <v>310</v>
      </c>
      <c r="B155" t="s">
        <v>309</v>
      </c>
    </row>
    <row r="156" spans="1:2" x14ac:dyDescent="0.2">
      <c r="A156" t="s">
        <v>312</v>
      </c>
      <c r="B156" t="s">
        <v>311</v>
      </c>
    </row>
    <row r="157" spans="1:2" x14ac:dyDescent="0.2">
      <c r="A157" t="s">
        <v>314</v>
      </c>
      <c r="B157" t="s">
        <v>313</v>
      </c>
    </row>
    <row r="158" spans="1:2" x14ac:dyDescent="0.2">
      <c r="A158" t="s">
        <v>316</v>
      </c>
      <c r="B158" t="s">
        <v>315</v>
      </c>
    </row>
    <row r="159" spans="1:2" x14ac:dyDescent="0.2">
      <c r="A159" t="s">
        <v>318</v>
      </c>
      <c r="B159" t="s">
        <v>317</v>
      </c>
    </row>
    <row r="160" spans="1:2" x14ac:dyDescent="0.2">
      <c r="A160" t="s">
        <v>320</v>
      </c>
      <c r="B160" t="s">
        <v>319</v>
      </c>
    </row>
    <row r="161" spans="1:2" x14ac:dyDescent="0.2">
      <c r="A161" t="s">
        <v>322</v>
      </c>
      <c r="B161" t="s">
        <v>321</v>
      </c>
    </row>
    <row r="162" spans="1:2" x14ac:dyDescent="0.2">
      <c r="A162" t="s">
        <v>324</v>
      </c>
      <c r="B162" t="s">
        <v>323</v>
      </c>
    </row>
    <row r="163" spans="1:2" x14ac:dyDescent="0.2">
      <c r="A163" t="s">
        <v>326</v>
      </c>
      <c r="B163" t="s">
        <v>325</v>
      </c>
    </row>
    <row r="164" spans="1:2" x14ac:dyDescent="0.2">
      <c r="A164" t="s">
        <v>328</v>
      </c>
      <c r="B164" t="s">
        <v>327</v>
      </c>
    </row>
    <row r="165" spans="1:2" x14ac:dyDescent="0.2">
      <c r="A165" t="s">
        <v>330</v>
      </c>
      <c r="B165" t="s">
        <v>329</v>
      </c>
    </row>
    <row r="166" spans="1:2" x14ac:dyDescent="0.2">
      <c r="A166" t="s">
        <v>332</v>
      </c>
      <c r="B166" t="s">
        <v>331</v>
      </c>
    </row>
    <row r="167" spans="1:2" x14ac:dyDescent="0.2">
      <c r="A167" t="s">
        <v>334</v>
      </c>
      <c r="B167" t="s">
        <v>333</v>
      </c>
    </row>
    <row r="168" spans="1:2" x14ac:dyDescent="0.2">
      <c r="A168" t="s">
        <v>336</v>
      </c>
      <c r="B168" t="s">
        <v>335</v>
      </c>
    </row>
    <row r="169" spans="1:2" x14ac:dyDescent="0.2">
      <c r="A169" t="s">
        <v>338</v>
      </c>
      <c r="B169" t="s">
        <v>337</v>
      </c>
    </row>
    <row r="170" spans="1:2" x14ac:dyDescent="0.2">
      <c r="A170" t="s">
        <v>340</v>
      </c>
      <c r="B170" t="s">
        <v>339</v>
      </c>
    </row>
    <row r="171" spans="1:2" x14ac:dyDescent="0.2">
      <c r="A171" t="s">
        <v>342</v>
      </c>
      <c r="B171" t="s">
        <v>341</v>
      </c>
    </row>
    <row r="172" spans="1:2" x14ac:dyDescent="0.2">
      <c r="A172" t="s">
        <v>344</v>
      </c>
      <c r="B172" t="s">
        <v>343</v>
      </c>
    </row>
    <row r="173" spans="1:2" x14ac:dyDescent="0.2">
      <c r="A173" t="s">
        <v>346</v>
      </c>
      <c r="B173" t="s">
        <v>345</v>
      </c>
    </row>
    <row r="174" spans="1:2" x14ac:dyDescent="0.2">
      <c r="A174" t="s">
        <v>348</v>
      </c>
      <c r="B174" t="s">
        <v>347</v>
      </c>
    </row>
    <row r="175" spans="1:2" x14ac:dyDescent="0.2">
      <c r="A175" t="s">
        <v>350</v>
      </c>
      <c r="B175" t="s">
        <v>349</v>
      </c>
    </row>
    <row r="176" spans="1:2" x14ac:dyDescent="0.2">
      <c r="A176" t="s">
        <v>352</v>
      </c>
      <c r="B176" t="s">
        <v>351</v>
      </c>
    </row>
    <row r="177" spans="1:2" x14ac:dyDescent="0.2">
      <c r="A177" t="s">
        <v>354</v>
      </c>
      <c r="B177" t="s">
        <v>353</v>
      </c>
    </row>
    <row r="178" spans="1:2" x14ac:dyDescent="0.2">
      <c r="A178" t="s">
        <v>356</v>
      </c>
      <c r="B178" t="s">
        <v>355</v>
      </c>
    </row>
    <row r="179" spans="1:2" x14ac:dyDescent="0.2">
      <c r="A179" t="s">
        <v>358</v>
      </c>
      <c r="B179" t="s">
        <v>357</v>
      </c>
    </row>
    <row r="180" spans="1:2" x14ac:dyDescent="0.2">
      <c r="A180" t="s">
        <v>360</v>
      </c>
      <c r="B180" t="s">
        <v>359</v>
      </c>
    </row>
    <row r="181" spans="1:2" x14ac:dyDescent="0.2">
      <c r="A181" t="s">
        <v>362</v>
      </c>
      <c r="B181" t="s">
        <v>361</v>
      </c>
    </row>
    <row r="182" spans="1:2" x14ac:dyDescent="0.2">
      <c r="A182" t="s">
        <v>364</v>
      </c>
      <c r="B182" t="s">
        <v>363</v>
      </c>
    </row>
    <row r="183" spans="1:2" x14ac:dyDescent="0.2">
      <c r="A183" t="s">
        <v>366</v>
      </c>
      <c r="B183" t="s">
        <v>365</v>
      </c>
    </row>
    <row r="184" spans="1:2" x14ac:dyDescent="0.2">
      <c r="A184" t="s">
        <v>368</v>
      </c>
      <c r="B184" t="s">
        <v>367</v>
      </c>
    </row>
    <row r="185" spans="1:2" x14ac:dyDescent="0.2">
      <c r="A185" t="s">
        <v>370</v>
      </c>
      <c r="B185" t="s">
        <v>369</v>
      </c>
    </row>
    <row r="186" spans="1:2" x14ac:dyDescent="0.2">
      <c r="A186" t="s">
        <v>372</v>
      </c>
      <c r="B186" t="s">
        <v>371</v>
      </c>
    </row>
    <row r="187" spans="1:2" x14ac:dyDescent="0.2">
      <c r="A187" t="s">
        <v>374</v>
      </c>
      <c r="B187" t="s">
        <v>373</v>
      </c>
    </row>
    <row r="188" spans="1:2" x14ac:dyDescent="0.2">
      <c r="A188" t="s">
        <v>376</v>
      </c>
      <c r="B188" t="s">
        <v>375</v>
      </c>
    </row>
    <row r="189" spans="1:2" x14ac:dyDescent="0.2">
      <c r="A189" t="s">
        <v>378</v>
      </c>
      <c r="B189" t="s">
        <v>377</v>
      </c>
    </row>
    <row r="190" spans="1:2" x14ac:dyDescent="0.2">
      <c r="A190" t="s">
        <v>380</v>
      </c>
      <c r="B190" t="s">
        <v>379</v>
      </c>
    </row>
    <row r="191" spans="1:2" x14ac:dyDescent="0.2">
      <c r="A191" t="s">
        <v>382</v>
      </c>
      <c r="B191" t="s">
        <v>381</v>
      </c>
    </row>
    <row r="192" spans="1:2" x14ac:dyDescent="0.2">
      <c r="A192" t="s">
        <v>384</v>
      </c>
      <c r="B192" t="s">
        <v>383</v>
      </c>
    </row>
    <row r="193" spans="1:2" x14ac:dyDescent="0.2">
      <c r="A193" t="s">
        <v>386</v>
      </c>
      <c r="B193" t="s">
        <v>385</v>
      </c>
    </row>
    <row r="194" spans="1:2" x14ac:dyDescent="0.2">
      <c r="A194" t="s">
        <v>388</v>
      </c>
      <c r="B194" t="s">
        <v>387</v>
      </c>
    </row>
    <row r="195" spans="1:2" x14ac:dyDescent="0.2">
      <c r="A195" t="s">
        <v>390</v>
      </c>
      <c r="B195" t="s">
        <v>389</v>
      </c>
    </row>
    <row r="196" spans="1:2" x14ac:dyDescent="0.2">
      <c r="A196" t="s">
        <v>392</v>
      </c>
      <c r="B196" t="s">
        <v>391</v>
      </c>
    </row>
    <row r="197" spans="1:2" x14ac:dyDescent="0.2">
      <c r="A197" t="s">
        <v>394</v>
      </c>
      <c r="B197" t="s">
        <v>393</v>
      </c>
    </row>
    <row r="198" spans="1:2" x14ac:dyDescent="0.2">
      <c r="A198" t="s">
        <v>396</v>
      </c>
      <c r="B198" t="s">
        <v>395</v>
      </c>
    </row>
    <row r="199" spans="1:2" x14ac:dyDescent="0.2">
      <c r="A199" t="s">
        <v>398</v>
      </c>
      <c r="B199" t="s">
        <v>397</v>
      </c>
    </row>
    <row r="200" spans="1:2" x14ac:dyDescent="0.2">
      <c r="A200" t="s">
        <v>400</v>
      </c>
      <c r="B200" t="s">
        <v>399</v>
      </c>
    </row>
    <row r="201" spans="1:2" x14ac:dyDescent="0.2">
      <c r="A201" t="s">
        <v>402</v>
      </c>
      <c r="B201" t="s">
        <v>401</v>
      </c>
    </row>
    <row r="202" spans="1:2" x14ac:dyDescent="0.2">
      <c r="A202" t="s">
        <v>404</v>
      </c>
      <c r="B202" t="s">
        <v>403</v>
      </c>
    </row>
    <row r="203" spans="1:2" x14ac:dyDescent="0.2">
      <c r="A203" t="s">
        <v>406</v>
      </c>
      <c r="B203" t="s">
        <v>405</v>
      </c>
    </row>
    <row r="204" spans="1:2" x14ac:dyDescent="0.2">
      <c r="A204" t="s">
        <v>408</v>
      </c>
      <c r="B204" t="s">
        <v>407</v>
      </c>
    </row>
    <row r="205" spans="1:2" x14ac:dyDescent="0.2">
      <c r="A205" t="s">
        <v>410</v>
      </c>
      <c r="B205" t="s">
        <v>409</v>
      </c>
    </row>
    <row r="206" spans="1:2" x14ac:dyDescent="0.2">
      <c r="A206" t="s">
        <v>412</v>
      </c>
      <c r="B206" t="s">
        <v>411</v>
      </c>
    </row>
    <row r="207" spans="1:2" x14ac:dyDescent="0.2">
      <c r="A207" t="s">
        <v>414</v>
      </c>
      <c r="B207" t="s">
        <v>413</v>
      </c>
    </row>
    <row r="208" spans="1:2" x14ac:dyDescent="0.2">
      <c r="A208" t="s">
        <v>416</v>
      </c>
      <c r="B208" t="s">
        <v>415</v>
      </c>
    </row>
    <row r="209" spans="1:2" x14ac:dyDescent="0.2">
      <c r="A209" t="s">
        <v>418</v>
      </c>
      <c r="B209" t="s">
        <v>417</v>
      </c>
    </row>
    <row r="210" spans="1:2" x14ac:dyDescent="0.2">
      <c r="A210" t="s">
        <v>420</v>
      </c>
      <c r="B210" t="s">
        <v>419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2"/>
  <sheetViews>
    <sheetView topLeftCell="A157" workbookViewId="0"/>
  </sheetViews>
  <sheetFormatPr defaultColWidth="8.875" defaultRowHeight="14.25" x14ac:dyDescent="0.2"/>
  <cols>
    <col min="1" max="1" width="58.625" bestFit="1" customWidth="1"/>
  </cols>
  <sheetData>
    <row r="1" spans="1:2" ht="13.9" x14ac:dyDescent="0.25">
      <c r="A1" t="s">
        <v>2</v>
      </c>
      <c r="B1" t="s">
        <v>1</v>
      </c>
    </row>
    <row r="2" spans="1:2" ht="13.9" x14ac:dyDescent="0.25">
      <c r="A2" t="s">
        <v>421</v>
      </c>
      <c r="B2" t="s">
        <v>422</v>
      </c>
    </row>
    <row r="3" spans="1:2" ht="13.9" x14ac:dyDescent="0.25">
      <c r="A3" t="s">
        <v>423</v>
      </c>
      <c r="B3" t="s">
        <v>424</v>
      </c>
    </row>
    <row r="4" spans="1:2" ht="13.9" x14ac:dyDescent="0.25">
      <c r="A4" t="s">
        <v>425</v>
      </c>
      <c r="B4" t="s">
        <v>426</v>
      </c>
    </row>
    <row r="5" spans="1:2" ht="13.9" x14ac:dyDescent="0.25">
      <c r="A5" t="s">
        <v>427</v>
      </c>
      <c r="B5" t="s">
        <v>428</v>
      </c>
    </row>
    <row r="6" spans="1:2" ht="13.9" x14ac:dyDescent="0.25">
      <c r="A6" t="s">
        <v>429</v>
      </c>
      <c r="B6" t="s">
        <v>430</v>
      </c>
    </row>
    <row r="7" spans="1:2" ht="13.9" x14ac:dyDescent="0.25">
      <c r="A7" t="s">
        <v>431</v>
      </c>
      <c r="B7" t="s">
        <v>432</v>
      </c>
    </row>
    <row r="8" spans="1:2" ht="13.9" x14ac:dyDescent="0.25">
      <c r="A8" t="s">
        <v>433</v>
      </c>
      <c r="B8" t="s">
        <v>434</v>
      </c>
    </row>
    <row r="9" spans="1:2" ht="13.9" x14ac:dyDescent="0.25">
      <c r="A9" t="s">
        <v>435</v>
      </c>
      <c r="B9" t="s">
        <v>436</v>
      </c>
    </row>
    <row r="10" spans="1:2" ht="13.9" x14ac:dyDescent="0.25">
      <c r="A10" t="s">
        <v>437</v>
      </c>
      <c r="B10" t="s">
        <v>438</v>
      </c>
    </row>
    <row r="11" spans="1:2" ht="13.9" x14ac:dyDescent="0.25">
      <c r="A11" t="s">
        <v>439</v>
      </c>
      <c r="B11" t="s">
        <v>440</v>
      </c>
    </row>
    <row r="12" spans="1:2" ht="13.9" x14ac:dyDescent="0.25">
      <c r="A12" t="s">
        <v>441</v>
      </c>
      <c r="B12" t="s">
        <v>442</v>
      </c>
    </row>
    <row r="13" spans="1:2" ht="13.9" x14ac:dyDescent="0.25">
      <c r="A13" t="s">
        <v>443</v>
      </c>
      <c r="B13" t="s">
        <v>444</v>
      </c>
    </row>
    <row r="14" spans="1:2" ht="13.9" x14ac:dyDescent="0.25">
      <c r="A14" t="s">
        <v>445</v>
      </c>
      <c r="B14" t="s">
        <v>446</v>
      </c>
    </row>
    <row r="15" spans="1:2" ht="13.9" x14ac:dyDescent="0.25">
      <c r="A15" t="s">
        <v>447</v>
      </c>
      <c r="B15" t="s">
        <v>448</v>
      </c>
    </row>
    <row r="16" spans="1:2" ht="13.9" x14ac:dyDescent="0.25">
      <c r="A16" t="s">
        <v>449</v>
      </c>
      <c r="B16" t="s">
        <v>450</v>
      </c>
    </row>
    <row r="17" spans="1:2" ht="13.9" x14ac:dyDescent="0.25">
      <c r="A17" t="s">
        <v>451</v>
      </c>
      <c r="B17" t="s">
        <v>452</v>
      </c>
    </row>
    <row r="18" spans="1:2" ht="13.9" x14ac:dyDescent="0.25">
      <c r="A18" t="s">
        <v>453</v>
      </c>
      <c r="B18" t="s">
        <v>454</v>
      </c>
    </row>
    <row r="19" spans="1:2" ht="13.9" x14ac:dyDescent="0.25">
      <c r="A19" t="s">
        <v>455</v>
      </c>
      <c r="B19" t="s">
        <v>456</v>
      </c>
    </row>
    <row r="20" spans="1:2" ht="13.9" x14ac:dyDescent="0.25">
      <c r="A20" t="s">
        <v>457</v>
      </c>
      <c r="B20" t="s">
        <v>458</v>
      </c>
    </row>
    <row r="21" spans="1:2" ht="13.9" x14ac:dyDescent="0.25">
      <c r="A21" t="s">
        <v>459</v>
      </c>
      <c r="B21" t="s">
        <v>460</v>
      </c>
    </row>
    <row r="22" spans="1:2" ht="13.9" x14ac:dyDescent="0.25">
      <c r="A22" t="s">
        <v>461</v>
      </c>
      <c r="B22" t="s">
        <v>462</v>
      </c>
    </row>
    <row r="23" spans="1:2" ht="13.9" x14ac:dyDescent="0.25">
      <c r="A23" t="s">
        <v>463</v>
      </c>
      <c r="B23" t="s">
        <v>464</v>
      </c>
    </row>
    <row r="24" spans="1:2" ht="13.9" x14ac:dyDescent="0.25">
      <c r="A24" t="s">
        <v>465</v>
      </c>
      <c r="B24" t="s">
        <v>466</v>
      </c>
    </row>
    <row r="25" spans="1:2" ht="13.9" x14ac:dyDescent="0.25">
      <c r="A25" t="s">
        <v>467</v>
      </c>
      <c r="B25" t="s">
        <v>468</v>
      </c>
    </row>
    <row r="26" spans="1:2" ht="13.9" x14ac:dyDescent="0.25">
      <c r="A26" t="s">
        <v>469</v>
      </c>
      <c r="B26" t="s">
        <v>470</v>
      </c>
    </row>
    <row r="27" spans="1:2" ht="13.9" x14ac:dyDescent="0.25">
      <c r="A27" t="s">
        <v>471</v>
      </c>
      <c r="B27" t="s">
        <v>472</v>
      </c>
    </row>
    <row r="28" spans="1:2" ht="13.9" x14ac:dyDescent="0.25">
      <c r="A28" t="s">
        <v>473</v>
      </c>
      <c r="B28" t="s">
        <v>474</v>
      </c>
    </row>
    <row r="29" spans="1:2" ht="13.9" x14ac:dyDescent="0.25">
      <c r="A29" t="s">
        <v>475</v>
      </c>
      <c r="B29" t="s">
        <v>476</v>
      </c>
    </row>
    <row r="30" spans="1:2" ht="13.9" x14ac:dyDescent="0.25">
      <c r="A30" t="s">
        <v>477</v>
      </c>
      <c r="B30" t="s">
        <v>478</v>
      </c>
    </row>
    <row r="31" spans="1:2" ht="13.9" x14ac:dyDescent="0.25">
      <c r="A31" t="s">
        <v>479</v>
      </c>
      <c r="B31" t="s">
        <v>480</v>
      </c>
    </row>
    <row r="32" spans="1:2" ht="13.9" x14ac:dyDescent="0.25">
      <c r="A32" t="s">
        <v>481</v>
      </c>
      <c r="B32" t="s">
        <v>482</v>
      </c>
    </row>
    <row r="33" spans="1:2" ht="13.9" x14ac:dyDescent="0.25">
      <c r="A33" t="s">
        <v>483</v>
      </c>
      <c r="B33" t="s">
        <v>484</v>
      </c>
    </row>
    <row r="34" spans="1:2" ht="13.9" x14ac:dyDescent="0.25">
      <c r="A34" t="s">
        <v>485</v>
      </c>
      <c r="B34" t="s">
        <v>486</v>
      </c>
    </row>
    <row r="35" spans="1:2" ht="13.9" x14ac:dyDescent="0.25">
      <c r="A35" t="s">
        <v>487</v>
      </c>
      <c r="B35" t="s">
        <v>488</v>
      </c>
    </row>
    <row r="36" spans="1:2" ht="13.9" x14ac:dyDescent="0.25">
      <c r="A36" t="s">
        <v>489</v>
      </c>
      <c r="B36" t="s">
        <v>490</v>
      </c>
    </row>
    <row r="37" spans="1:2" ht="13.9" x14ac:dyDescent="0.25">
      <c r="A37" t="s">
        <v>491</v>
      </c>
      <c r="B37" t="s">
        <v>492</v>
      </c>
    </row>
    <row r="38" spans="1:2" ht="13.9" x14ac:dyDescent="0.25">
      <c r="A38" t="s">
        <v>493</v>
      </c>
      <c r="B38" t="s">
        <v>494</v>
      </c>
    </row>
    <row r="39" spans="1:2" ht="13.9" x14ac:dyDescent="0.25">
      <c r="A39" t="s">
        <v>495</v>
      </c>
      <c r="B39" t="s">
        <v>496</v>
      </c>
    </row>
    <row r="40" spans="1:2" ht="13.9" x14ac:dyDescent="0.25">
      <c r="A40" t="s">
        <v>497</v>
      </c>
      <c r="B40" t="s">
        <v>498</v>
      </c>
    </row>
    <row r="41" spans="1:2" ht="13.9" x14ac:dyDescent="0.25">
      <c r="A41" t="s">
        <v>499</v>
      </c>
      <c r="B41" t="s">
        <v>500</v>
      </c>
    </row>
    <row r="42" spans="1:2" ht="13.9" x14ac:dyDescent="0.25">
      <c r="A42" t="s">
        <v>501</v>
      </c>
      <c r="B42" t="s">
        <v>502</v>
      </c>
    </row>
    <row r="43" spans="1:2" ht="13.9" x14ac:dyDescent="0.25">
      <c r="A43" t="s">
        <v>503</v>
      </c>
      <c r="B43" t="s">
        <v>504</v>
      </c>
    </row>
    <row r="44" spans="1:2" ht="13.9" x14ac:dyDescent="0.25">
      <c r="A44" t="s">
        <v>505</v>
      </c>
      <c r="B44" t="s">
        <v>506</v>
      </c>
    </row>
    <row r="45" spans="1:2" ht="13.9" x14ac:dyDescent="0.25">
      <c r="A45" t="s">
        <v>507</v>
      </c>
      <c r="B45" t="s">
        <v>508</v>
      </c>
    </row>
    <row r="46" spans="1:2" ht="13.9" x14ac:dyDescent="0.25">
      <c r="A46" t="s">
        <v>509</v>
      </c>
      <c r="B46" t="s">
        <v>510</v>
      </c>
    </row>
    <row r="47" spans="1:2" ht="13.9" x14ac:dyDescent="0.25">
      <c r="A47" t="s">
        <v>511</v>
      </c>
      <c r="B47" t="s">
        <v>512</v>
      </c>
    </row>
    <row r="48" spans="1:2" ht="13.9" x14ac:dyDescent="0.25">
      <c r="A48" t="s">
        <v>513</v>
      </c>
      <c r="B48" t="s">
        <v>514</v>
      </c>
    </row>
    <row r="49" spans="1:2" ht="13.9" x14ac:dyDescent="0.25">
      <c r="A49" t="s">
        <v>515</v>
      </c>
      <c r="B49" t="s">
        <v>516</v>
      </c>
    </row>
    <row r="50" spans="1:2" ht="13.9" x14ac:dyDescent="0.25">
      <c r="A50" t="s">
        <v>517</v>
      </c>
      <c r="B50" t="s">
        <v>518</v>
      </c>
    </row>
    <row r="51" spans="1:2" ht="13.9" x14ac:dyDescent="0.25">
      <c r="A51" t="s">
        <v>519</v>
      </c>
      <c r="B51" t="s">
        <v>520</v>
      </c>
    </row>
    <row r="52" spans="1:2" ht="13.9" x14ac:dyDescent="0.25">
      <c r="A52" t="s">
        <v>521</v>
      </c>
      <c r="B52" t="s">
        <v>522</v>
      </c>
    </row>
    <row r="53" spans="1:2" ht="13.9" x14ac:dyDescent="0.25">
      <c r="A53" t="s">
        <v>523</v>
      </c>
      <c r="B53" t="s">
        <v>524</v>
      </c>
    </row>
    <row r="54" spans="1:2" ht="13.9" x14ac:dyDescent="0.25">
      <c r="A54" t="s">
        <v>525</v>
      </c>
      <c r="B54" t="s">
        <v>526</v>
      </c>
    </row>
    <row r="55" spans="1:2" ht="13.9" x14ac:dyDescent="0.25">
      <c r="A55" t="s">
        <v>527</v>
      </c>
      <c r="B55" t="s">
        <v>528</v>
      </c>
    </row>
    <row r="56" spans="1:2" ht="13.9" x14ac:dyDescent="0.25">
      <c r="A56" t="s">
        <v>529</v>
      </c>
      <c r="B56" t="s">
        <v>530</v>
      </c>
    </row>
    <row r="57" spans="1:2" ht="13.9" x14ac:dyDescent="0.25">
      <c r="A57" t="s">
        <v>531</v>
      </c>
      <c r="B57" t="s">
        <v>532</v>
      </c>
    </row>
    <row r="58" spans="1:2" ht="13.9" x14ac:dyDescent="0.25">
      <c r="A58" t="s">
        <v>533</v>
      </c>
      <c r="B58" t="s">
        <v>534</v>
      </c>
    </row>
    <row r="59" spans="1:2" ht="13.9" x14ac:dyDescent="0.25">
      <c r="A59" t="s">
        <v>535</v>
      </c>
      <c r="B59" t="s">
        <v>536</v>
      </c>
    </row>
    <row r="60" spans="1:2" ht="13.9" x14ac:dyDescent="0.25">
      <c r="A60" t="s">
        <v>537</v>
      </c>
      <c r="B60" t="s">
        <v>538</v>
      </c>
    </row>
    <row r="61" spans="1:2" ht="13.9" x14ac:dyDescent="0.25">
      <c r="A61" t="s">
        <v>539</v>
      </c>
      <c r="B61" t="s">
        <v>540</v>
      </c>
    </row>
    <row r="62" spans="1:2" ht="13.9" x14ac:dyDescent="0.25">
      <c r="A62" t="s">
        <v>541</v>
      </c>
      <c r="B62" t="s">
        <v>542</v>
      </c>
    </row>
    <row r="63" spans="1:2" ht="13.9" x14ac:dyDescent="0.25">
      <c r="A63" t="s">
        <v>543</v>
      </c>
      <c r="B63" t="s">
        <v>544</v>
      </c>
    </row>
    <row r="64" spans="1:2" ht="13.9" x14ac:dyDescent="0.25">
      <c r="A64" t="s">
        <v>545</v>
      </c>
      <c r="B64" t="s">
        <v>546</v>
      </c>
    </row>
    <row r="65" spans="1:2" ht="13.9" x14ac:dyDescent="0.25">
      <c r="A65" t="s">
        <v>547</v>
      </c>
      <c r="B65" t="s">
        <v>548</v>
      </c>
    </row>
    <row r="66" spans="1:2" ht="13.9" x14ac:dyDescent="0.25">
      <c r="A66" t="s">
        <v>549</v>
      </c>
      <c r="B66" t="s">
        <v>550</v>
      </c>
    </row>
    <row r="67" spans="1:2" ht="13.9" x14ac:dyDescent="0.25">
      <c r="A67" t="s">
        <v>551</v>
      </c>
      <c r="B67" t="s">
        <v>552</v>
      </c>
    </row>
    <row r="68" spans="1:2" ht="13.9" x14ac:dyDescent="0.25">
      <c r="A68" t="s">
        <v>553</v>
      </c>
      <c r="B68" t="s">
        <v>554</v>
      </c>
    </row>
    <row r="69" spans="1:2" ht="13.9" x14ac:dyDescent="0.25">
      <c r="A69" t="s">
        <v>555</v>
      </c>
      <c r="B69" t="s">
        <v>556</v>
      </c>
    </row>
    <row r="70" spans="1:2" ht="13.9" x14ac:dyDescent="0.25">
      <c r="A70" t="s">
        <v>557</v>
      </c>
      <c r="B70" t="s">
        <v>558</v>
      </c>
    </row>
    <row r="71" spans="1:2" ht="13.9" x14ac:dyDescent="0.25">
      <c r="A71" t="s">
        <v>559</v>
      </c>
      <c r="B71" t="s">
        <v>560</v>
      </c>
    </row>
    <row r="72" spans="1:2" ht="13.9" x14ac:dyDescent="0.25">
      <c r="A72" t="s">
        <v>561</v>
      </c>
      <c r="B72" t="s">
        <v>562</v>
      </c>
    </row>
    <row r="73" spans="1:2" ht="13.9" x14ac:dyDescent="0.25">
      <c r="A73" t="s">
        <v>563</v>
      </c>
      <c r="B73" t="s">
        <v>564</v>
      </c>
    </row>
    <row r="74" spans="1:2" ht="13.9" x14ac:dyDescent="0.25">
      <c r="A74" t="s">
        <v>779</v>
      </c>
      <c r="B74" t="s">
        <v>565</v>
      </c>
    </row>
    <row r="75" spans="1:2" ht="13.9" x14ac:dyDescent="0.25">
      <c r="A75" t="s">
        <v>566</v>
      </c>
      <c r="B75" t="s">
        <v>567</v>
      </c>
    </row>
    <row r="76" spans="1:2" ht="13.9" x14ac:dyDescent="0.25">
      <c r="A76" t="s">
        <v>568</v>
      </c>
      <c r="B76" t="s">
        <v>569</v>
      </c>
    </row>
    <row r="77" spans="1:2" ht="13.9" x14ac:dyDescent="0.25">
      <c r="A77" t="s">
        <v>570</v>
      </c>
      <c r="B77" t="s">
        <v>571</v>
      </c>
    </row>
    <row r="78" spans="1:2" ht="13.9" x14ac:dyDescent="0.25">
      <c r="A78" t="s">
        <v>572</v>
      </c>
      <c r="B78" t="s">
        <v>573</v>
      </c>
    </row>
    <row r="79" spans="1:2" ht="13.9" x14ac:dyDescent="0.25">
      <c r="A79" t="s">
        <v>574</v>
      </c>
      <c r="B79" t="s">
        <v>575</v>
      </c>
    </row>
    <row r="80" spans="1:2" ht="13.9" x14ac:dyDescent="0.25">
      <c r="A80" t="s">
        <v>576</v>
      </c>
      <c r="B80" t="s">
        <v>577</v>
      </c>
    </row>
    <row r="81" spans="1:2" ht="13.9" x14ac:dyDescent="0.25">
      <c r="A81" t="s">
        <v>578</v>
      </c>
      <c r="B81" t="s">
        <v>579</v>
      </c>
    </row>
    <row r="82" spans="1:2" ht="13.9" x14ac:dyDescent="0.25">
      <c r="A82" t="s">
        <v>580</v>
      </c>
      <c r="B82" t="s">
        <v>581</v>
      </c>
    </row>
    <row r="83" spans="1:2" ht="13.9" x14ac:dyDescent="0.25">
      <c r="A83" t="s">
        <v>582</v>
      </c>
      <c r="B83" t="s">
        <v>583</v>
      </c>
    </row>
    <row r="84" spans="1:2" ht="13.9" x14ac:dyDescent="0.25">
      <c r="A84" t="s">
        <v>584</v>
      </c>
      <c r="B84" t="s">
        <v>585</v>
      </c>
    </row>
    <row r="85" spans="1:2" ht="13.9" x14ac:dyDescent="0.25">
      <c r="A85" t="s">
        <v>586</v>
      </c>
      <c r="B85" t="s">
        <v>587</v>
      </c>
    </row>
    <row r="86" spans="1:2" ht="13.9" x14ac:dyDescent="0.25">
      <c r="A86" t="s">
        <v>588</v>
      </c>
      <c r="B86" t="s">
        <v>589</v>
      </c>
    </row>
    <row r="87" spans="1:2" ht="13.9" x14ac:dyDescent="0.25">
      <c r="A87" t="s">
        <v>590</v>
      </c>
      <c r="B87" t="s">
        <v>591</v>
      </c>
    </row>
    <row r="88" spans="1:2" ht="13.9" x14ac:dyDescent="0.25">
      <c r="A88" t="s">
        <v>592</v>
      </c>
      <c r="B88" t="s">
        <v>593</v>
      </c>
    </row>
    <row r="89" spans="1:2" ht="13.9" x14ac:dyDescent="0.25">
      <c r="A89" t="s">
        <v>594</v>
      </c>
      <c r="B89" t="s">
        <v>595</v>
      </c>
    </row>
    <row r="90" spans="1:2" ht="13.9" x14ac:dyDescent="0.25">
      <c r="A90" t="s">
        <v>596</v>
      </c>
      <c r="B90" t="s">
        <v>597</v>
      </c>
    </row>
    <row r="91" spans="1:2" ht="13.9" x14ac:dyDescent="0.25">
      <c r="A91" t="s">
        <v>598</v>
      </c>
      <c r="B91" t="s">
        <v>599</v>
      </c>
    </row>
    <row r="92" spans="1:2" ht="13.9" x14ac:dyDescent="0.25">
      <c r="A92" t="s">
        <v>600</v>
      </c>
      <c r="B92" t="s">
        <v>601</v>
      </c>
    </row>
    <row r="93" spans="1:2" ht="13.9" x14ac:dyDescent="0.25">
      <c r="A93" t="s">
        <v>602</v>
      </c>
      <c r="B93" t="s">
        <v>603</v>
      </c>
    </row>
    <row r="94" spans="1:2" ht="13.9" x14ac:dyDescent="0.25">
      <c r="A94" t="s">
        <v>604</v>
      </c>
      <c r="B94" t="s">
        <v>605</v>
      </c>
    </row>
    <row r="95" spans="1:2" ht="13.9" x14ac:dyDescent="0.25">
      <c r="A95" t="s">
        <v>606</v>
      </c>
      <c r="B95" t="s">
        <v>607</v>
      </c>
    </row>
    <row r="96" spans="1:2" ht="13.9" x14ac:dyDescent="0.25">
      <c r="A96" t="s">
        <v>608</v>
      </c>
      <c r="B96" t="s">
        <v>609</v>
      </c>
    </row>
    <row r="97" spans="1:2" ht="13.9" x14ac:dyDescent="0.25">
      <c r="A97" t="s">
        <v>610</v>
      </c>
      <c r="B97" t="s">
        <v>611</v>
      </c>
    </row>
    <row r="98" spans="1:2" ht="13.9" x14ac:dyDescent="0.25">
      <c r="A98" t="s">
        <v>612</v>
      </c>
      <c r="B98" t="s">
        <v>613</v>
      </c>
    </row>
    <row r="99" spans="1:2" ht="13.9" x14ac:dyDescent="0.25">
      <c r="A99" t="s">
        <v>614</v>
      </c>
      <c r="B99" t="s">
        <v>615</v>
      </c>
    </row>
    <row r="100" spans="1:2" ht="13.9" x14ac:dyDescent="0.25">
      <c r="A100" t="s">
        <v>616</v>
      </c>
      <c r="B100" t="s">
        <v>617</v>
      </c>
    </row>
    <row r="101" spans="1:2" ht="13.9" x14ac:dyDescent="0.25">
      <c r="A101" t="s">
        <v>618</v>
      </c>
      <c r="B101" t="s">
        <v>619</v>
      </c>
    </row>
    <row r="102" spans="1:2" ht="13.9" x14ac:dyDescent="0.25">
      <c r="A102" t="s">
        <v>620</v>
      </c>
      <c r="B102" t="s">
        <v>621</v>
      </c>
    </row>
    <row r="103" spans="1:2" ht="13.9" x14ac:dyDescent="0.25">
      <c r="A103" t="s">
        <v>622</v>
      </c>
      <c r="B103" t="s">
        <v>623</v>
      </c>
    </row>
    <row r="104" spans="1:2" ht="13.9" x14ac:dyDescent="0.25">
      <c r="A104" t="s">
        <v>624</v>
      </c>
      <c r="B104" t="s">
        <v>625</v>
      </c>
    </row>
    <row r="105" spans="1:2" ht="13.9" x14ac:dyDescent="0.25">
      <c r="A105" t="s">
        <v>626</v>
      </c>
      <c r="B105" t="s">
        <v>627</v>
      </c>
    </row>
    <row r="106" spans="1:2" ht="13.9" x14ac:dyDescent="0.25">
      <c r="A106" t="s">
        <v>628</v>
      </c>
      <c r="B106" t="s">
        <v>629</v>
      </c>
    </row>
    <row r="107" spans="1:2" ht="13.9" x14ac:dyDescent="0.25">
      <c r="A107" t="s">
        <v>630</v>
      </c>
      <c r="B107" t="s">
        <v>631</v>
      </c>
    </row>
    <row r="108" spans="1:2" ht="13.9" x14ac:dyDescent="0.25">
      <c r="A108" t="s">
        <v>632</v>
      </c>
      <c r="B108" t="s">
        <v>633</v>
      </c>
    </row>
    <row r="109" spans="1:2" ht="13.9" x14ac:dyDescent="0.25">
      <c r="A109" t="s">
        <v>634</v>
      </c>
      <c r="B109" t="s">
        <v>635</v>
      </c>
    </row>
    <row r="110" spans="1:2" ht="13.9" x14ac:dyDescent="0.25">
      <c r="A110" t="s">
        <v>636</v>
      </c>
      <c r="B110" t="s">
        <v>637</v>
      </c>
    </row>
    <row r="111" spans="1:2" ht="13.9" x14ac:dyDescent="0.25">
      <c r="A111" t="s">
        <v>638</v>
      </c>
      <c r="B111" t="s">
        <v>639</v>
      </c>
    </row>
    <row r="112" spans="1:2" ht="13.9" x14ac:dyDescent="0.25">
      <c r="A112" t="s">
        <v>640</v>
      </c>
      <c r="B112" t="s">
        <v>641</v>
      </c>
    </row>
    <row r="113" spans="1:2" ht="13.9" x14ac:dyDescent="0.25">
      <c r="A113" t="s">
        <v>642</v>
      </c>
      <c r="B113" t="s">
        <v>643</v>
      </c>
    </row>
    <row r="114" spans="1:2" ht="13.9" x14ac:dyDescent="0.25">
      <c r="A114" t="s">
        <v>644</v>
      </c>
      <c r="B114" t="s">
        <v>645</v>
      </c>
    </row>
    <row r="115" spans="1:2" ht="13.9" x14ac:dyDescent="0.25">
      <c r="A115" t="s">
        <v>646</v>
      </c>
      <c r="B115" t="s">
        <v>647</v>
      </c>
    </row>
    <row r="116" spans="1:2" ht="13.9" x14ac:dyDescent="0.25">
      <c r="A116" t="s">
        <v>648</v>
      </c>
      <c r="B116" t="s">
        <v>649</v>
      </c>
    </row>
    <row r="117" spans="1:2" ht="13.9" x14ac:dyDescent="0.25">
      <c r="A117" t="s">
        <v>650</v>
      </c>
      <c r="B117" t="s">
        <v>651</v>
      </c>
    </row>
    <row r="118" spans="1:2" ht="13.9" x14ac:dyDescent="0.25">
      <c r="A118" t="s">
        <v>652</v>
      </c>
      <c r="B118" t="s">
        <v>653</v>
      </c>
    </row>
    <row r="119" spans="1:2" ht="13.9" x14ac:dyDescent="0.25">
      <c r="A119" t="s">
        <v>654</v>
      </c>
      <c r="B119" t="s">
        <v>655</v>
      </c>
    </row>
    <row r="120" spans="1:2" ht="13.9" x14ac:dyDescent="0.25">
      <c r="A120" t="s">
        <v>656</v>
      </c>
      <c r="B120" t="s">
        <v>657</v>
      </c>
    </row>
    <row r="121" spans="1:2" ht="13.9" x14ac:dyDescent="0.25">
      <c r="A121" t="s">
        <v>658</v>
      </c>
      <c r="B121" t="s">
        <v>659</v>
      </c>
    </row>
    <row r="122" spans="1:2" ht="13.9" x14ac:dyDescent="0.25">
      <c r="A122" t="s">
        <v>660</v>
      </c>
      <c r="B122" t="s">
        <v>661</v>
      </c>
    </row>
    <row r="123" spans="1:2" ht="13.9" x14ac:dyDescent="0.25">
      <c r="A123" t="s">
        <v>662</v>
      </c>
      <c r="B123" t="s">
        <v>663</v>
      </c>
    </row>
    <row r="124" spans="1:2" ht="13.9" x14ac:dyDescent="0.25">
      <c r="A124" t="s">
        <v>664</v>
      </c>
      <c r="B124" t="s">
        <v>665</v>
      </c>
    </row>
    <row r="125" spans="1:2" ht="13.9" x14ac:dyDescent="0.25">
      <c r="A125" t="s">
        <v>666</v>
      </c>
      <c r="B125" t="s">
        <v>667</v>
      </c>
    </row>
    <row r="126" spans="1:2" ht="13.9" x14ac:dyDescent="0.25">
      <c r="A126" t="s">
        <v>668</v>
      </c>
      <c r="B126" t="s">
        <v>669</v>
      </c>
    </row>
    <row r="127" spans="1:2" ht="13.9" x14ac:dyDescent="0.25">
      <c r="A127" t="s">
        <v>670</v>
      </c>
      <c r="B127" t="s">
        <v>671</v>
      </c>
    </row>
    <row r="128" spans="1:2" ht="13.9" x14ac:dyDescent="0.25">
      <c r="A128" t="s">
        <v>672</v>
      </c>
      <c r="B128" t="s">
        <v>673</v>
      </c>
    </row>
    <row r="129" spans="1:2" ht="13.9" x14ac:dyDescent="0.25">
      <c r="A129" t="s">
        <v>674</v>
      </c>
      <c r="B129" t="s">
        <v>675</v>
      </c>
    </row>
    <row r="130" spans="1:2" ht="13.9" x14ac:dyDescent="0.25">
      <c r="A130" t="s">
        <v>676</v>
      </c>
      <c r="B130" t="s">
        <v>677</v>
      </c>
    </row>
    <row r="131" spans="1:2" ht="13.9" x14ac:dyDescent="0.25">
      <c r="A131" t="s">
        <v>678</v>
      </c>
      <c r="B131" t="s">
        <v>679</v>
      </c>
    </row>
    <row r="132" spans="1:2" ht="13.9" x14ac:dyDescent="0.25">
      <c r="A132" t="s">
        <v>680</v>
      </c>
      <c r="B132" t="s">
        <v>681</v>
      </c>
    </row>
    <row r="133" spans="1:2" ht="13.9" x14ac:dyDescent="0.25">
      <c r="A133" t="s">
        <v>782</v>
      </c>
      <c r="B133" t="s">
        <v>682</v>
      </c>
    </row>
    <row r="134" spans="1:2" ht="13.9" x14ac:dyDescent="0.25">
      <c r="A134" t="s">
        <v>683</v>
      </c>
      <c r="B134" t="s">
        <v>684</v>
      </c>
    </row>
    <row r="135" spans="1:2" ht="13.9" x14ac:dyDescent="0.25">
      <c r="A135" t="s">
        <v>685</v>
      </c>
      <c r="B135" t="s">
        <v>686</v>
      </c>
    </row>
    <row r="136" spans="1:2" ht="13.9" x14ac:dyDescent="0.25">
      <c r="A136" t="s">
        <v>687</v>
      </c>
      <c r="B136" t="s">
        <v>688</v>
      </c>
    </row>
    <row r="137" spans="1:2" ht="13.9" x14ac:dyDescent="0.25">
      <c r="A137" t="s">
        <v>689</v>
      </c>
      <c r="B137" t="s">
        <v>690</v>
      </c>
    </row>
    <row r="138" spans="1:2" ht="13.9" x14ac:dyDescent="0.25">
      <c r="A138" t="s">
        <v>691</v>
      </c>
      <c r="B138" t="s">
        <v>692</v>
      </c>
    </row>
    <row r="139" spans="1:2" ht="13.9" x14ac:dyDescent="0.25">
      <c r="A139" t="s">
        <v>693</v>
      </c>
      <c r="B139" t="s">
        <v>694</v>
      </c>
    </row>
    <row r="140" spans="1:2" ht="13.9" x14ac:dyDescent="0.25">
      <c r="A140" t="s">
        <v>695</v>
      </c>
      <c r="B140" t="s">
        <v>696</v>
      </c>
    </row>
    <row r="141" spans="1:2" ht="13.9" x14ac:dyDescent="0.25">
      <c r="A141" t="s">
        <v>697</v>
      </c>
      <c r="B141" t="s">
        <v>698</v>
      </c>
    </row>
    <row r="142" spans="1:2" ht="13.9" x14ac:dyDescent="0.25">
      <c r="A142" t="s">
        <v>699</v>
      </c>
      <c r="B142" t="s">
        <v>700</v>
      </c>
    </row>
    <row r="143" spans="1:2" ht="13.9" x14ac:dyDescent="0.25">
      <c r="A143" t="s">
        <v>701</v>
      </c>
      <c r="B143" t="s">
        <v>702</v>
      </c>
    </row>
    <row r="144" spans="1:2" ht="13.9" x14ac:dyDescent="0.25">
      <c r="A144" t="s">
        <v>703</v>
      </c>
      <c r="B144" t="s">
        <v>704</v>
      </c>
    </row>
    <row r="145" spans="1:2" ht="13.9" x14ac:dyDescent="0.25">
      <c r="A145" t="s">
        <v>705</v>
      </c>
      <c r="B145" t="s">
        <v>706</v>
      </c>
    </row>
    <row r="146" spans="1:2" ht="13.9" x14ac:dyDescent="0.25">
      <c r="A146" t="s">
        <v>707</v>
      </c>
      <c r="B146" t="s">
        <v>708</v>
      </c>
    </row>
    <row r="147" spans="1:2" ht="13.9" x14ac:dyDescent="0.25">
      <c r="A147" t="s">
        <v>709</v>
      </c>
      <c r="B147" t="s">
        <v>710</v>
      </c>
    </row>
    <row r="148" spans="1:2" ht="13.9" x14ac:dyDescent="0.25">
      <c r="A148" t="s">
        <v>711</v>
      </c>
      <c r="B148" t="s">
        <v>712</v>
      </c>
    </row>
    <row r="149" spans="1:2" ht="13.9" x14ac:dyDescent="0.25">
      <c r="A149" t="s">
        <v>713</v>
      </c>
      <c r="B149" t="s">
        <v>714</v>
      </c>
    </row>
    <row r="150" spans="1:2" ht="13.9" x14ac:dyDescent="0.25">
      <c r="A150" t="s">
        <v>715</v>
      </c>
      <c r="B150" t="s">
        <v>716</v>
      </c>
    </row>
    <row r="151" spans="1:2" ht="13.9" x14ac:dyDescent="0.25">
      <c r="A151" t="s">
        <v>781</v>
      </c>
      <c r="B151" t="s">
        <v>717</v>
      </c>
    </row>
    <row r="152" spans="1:2" ht="13.9" x14ac:dyDescent="0.25">
      <c r="A152" t="s">
        <v>718</v>
      </c>
      <c r="B152" t="s">
        <v>719</v>
      </c>
    </row>
    <row r="153" spans="1:2" ht="13.9" x14ac:dyDescent="0.25">
      <c r="A153" t="s">
        <v>720</v>
      </c>
      <c r="B153" t="s">
        <v>721</v>
      </c>
    </row>
    <row r="154" spans="1:2" ht="13.9" x14ac:dyDescent="0.25">
      <c r="A154" t="s">
        <v>722</v>
      </c>
      <c r="B154" t="s">
        <v>723</v>
      </c>
    </row>
    <row r="155" spans="1:2" ht="13.9" x14ac:dyDescent="0.25">
      <c r="A155" t="s">
        <v>724</v>
      </c>
      <c r="B155" t="s">
        <v>725</v>
      </c>
    </row>
    <row r="156" spans="1:2" ht="13.9" x14ac:dyDescent="0.25">
      <c r="A156" t="s">
        <v>726</v>
      </c>
      <c r="B156" t="s">
        <v>727</v>
      </c>
    </row>
    <row r="157" spans="1:2" ht="13.9" x14ac:dyDescent="0.25">
      <c r="A157" t="s">
        <v>728</v>
      </c>
      <c r="B157" t="s">
        <v>729</v>
      </c>
    </row>
    <row r="158" spans="1:2" ht="13.9" x14ac:dyDescent="0.25">
      <c r="A158" t="s">
        <v>730</v>
      </c>
      <c r="B158" t="s">
        <v>731</v>
      </c>
    </row>
    <row r="159" spans="1:2" ht="13.9" x14ac:dyDescent="0.25">
      <c r="A159" t="s">
        <v>780</v>
      </c>
      <c r="B159" t="s">
        <v>732</v>
      </c>
    </row>
    <row r="160" spans="1:2" ht="13.9" x14ac:dyDescent="0.25">
      <c r="A160" t="s">
        <v>733</v>
      </c>
      <c r="B160" t="s">
        <v>734</v>
      </c>
    </row>
    <row r="161" spans="1:2" ht="13.9" x14ac:dyDescent="0.25">
      <c r="A161" t="s">
        <v>735</v>
      </c>
      <c r="B161" t="s">
        <v>736</v>
      </c>
    </row>
    <row r="162" spans="1:2" ht="13.9" x14ac:dyDescent="0.25">
      <c r="A162" t="s">
        <v>737</v>
      </c>
      <c r="B162" t="s">
        <v>738</v>
      </c>
    </row>
    <row r="163" spans="1:2" ht="13.9" x14ac:dyDescent="0.25">
      <c r="A163" t="s">
        <v>739</v>
      </c>
      <c r="B163" t="s">
        <v>740</v>
      </c>
    </row>
    <row r="164" spans="1:2" ht="13.9" x14ac:dyDescent="0.25">
      <c r="A164" t="s">
        <v>741</v>
      </c>
      <c r="B164" t="s">
        <v>742</v>
      </c>
    </row>
    <row r="165" spans="1:2" ht="13.9" x14ac:dyDescent="0.25">
      <c r="A165" t="s">
        <v>743</v>
      </c>
      <c r="B165" t="s">
        <v>744</v>
      </c>
    </row>
    <row r="166" spans="1:2" ht="13.9" x14ac:dyDescent="0.25">
      <c r="A166" t="s">
        <v>745</v>
      </c>
      <c r="B166" t="s">
        <v>746</v>
      </c>
    </row>
    <row r="167" spans="1:2" ht="13.9" x14ac:dyDescent="0.25">
      <c r="A167" t="s">
        <v>747</v>
      </c>
      <c r="B167" t="s">
        <v>748</v>
      </c>
    </row>
    <row r="168" spans="1:2" ht="13.9" x14ac:dyDescent="0.25">
      <c r="A168" t="s">
        <v>749</v>
      </c>
      <c r="B168" t="s">
        <v>750</v>
      </c>
    </row>
    <row r="169" spans="1:2" ht="13.9" x14ac:dyDescent="0.25">
      <c r="A169" t="s">
        <v>751</v>
      </c>
      <c r="B169" t="s">
        <v>752</v>
      </c>
    </row>
    <row r="170" spans="1:2" ht="13.9" x14ac:dyDescent="0.25">
      <c r="A170" t="s">
        <v>753</v>
      </c>
      <c r="B170" t="s">
        <v>754</v>
      </c>
    </row>
    <row r="171" spans="1:2" ht="13.9" x14ac:dyDescent="0.25">
      <c r="A171" t="s">
        <v>755</v>
      </c>
      <c r="B171" t="s">
        <v>756</v>
      </c>
    </row>
    <row r="172" spans="1:2" ht="13.9" x14ac:dyDescent="0.25">
      <c r="A172" t="s">
        <v>757</v>
      </c>
      <c r="B172" t="s">
        <v>758</v>
      </c>
    </row>
    <row r="173" spans="1:2" ht="13.9" x14ac:dyDescent="0.25">
      <c r="A173" t="s">
        <v>759</v>
      </c>
      <c r="B173" t="s">
        <v>760</v>
      </c>
    </row>
    <row r="174" spans="1:2" x14ac:dyDescent="0.2">
      <c r="A174" t="s">
        <v>761</v>
      </c>
      <c r="B174" t="s">
        <v>762</v>
      </c>
    </row>
    <row r="175" spans="1:2" x14ac:dyDescent="0.2">
      <c r="A175" t="s">
        <v>763</v>
      </c>
      <c r="B175" t="s">
        <v>764</v>
      </c>
    </row>
    <row r="176" spans="1:2" x14ac:dyDescent="0.2">
      <c r="A176" t="s">
        <v>765</v>
      </c>
      <c r="B176" t="s">
        <v>766</v>
      </c>
    </row>
    <row r="177" spans="1:2" x14ac:dyDescent="0.2">
      <c r="A177" t="s">
        <v>767</v>
      </c>
      <c r="B177" t="s">
        <v>768</v>
      </c>
    </row>
    <row r="178" spans="1:2" x14ac:dyDescent="0.2">
      <c r="A178" t="s">
        <v>769</v>
      </c>
      <c r="B178" t="s">
        <v>770</v>
      </c>
    </row>
    <row r="179" spans="1:2" x14ac:dyDescent="0.2">
      <c r="A179" t="s">
        <v>771</v>
      </c>
      <c r="B179" t="s">
        <v>772</v>
      </c>
    </row>
    <row r="180" spans="1:2" x14ac:dyDescent="0.2">
      <c r="A180" t="s">
        <v>773</v>
      </c>
      <c r="B180" t="s">
        <v>774</v>
      </c>
    </row>
    <row r="181" spans="1:2" x14ac:dyDescent="0.2">
      <c r="A181" t="s">
        <v>775</v>
      </c>
      <c r="B181" t="s">
        <v>776</v>
      </c>
    </row>
    <row r="182" spans="1:2" x14ac:dyDescent="0.2">
      <c r="A182" t="s">
        <v>777</v>
      </c>
      <c r="B182" t="s">
        <v>778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workbookViewId="0">
      <selection activeCell="A8" sqref="A8"/>
    </sheetView>
  </sheetViews>
  <sheetFormatPr defaultColWidth="8.875" defaultRowHeight="14.25" x14ac:dyDescent="0.2"/>
  <sheetData>
    <row r="2" spans="1:1" x14ac:dyDescent="0.25">
      <c r="A2" t="s">
        <v>785</v>
      </c>
    </row>
    <row r="3" spans="1:1" x14ac:dyDescent="0.25">
      <c r="A3" t="s">
        <v>786</v>
      </c>
    </row>
    <row r="6" spans="1:1" x14ac:dyDescent="0.25">
      <c r="A6" t="s">
        <v>787</v>
      </c>
    </row>
    <row r="7" spans="1:1" x14ac:dyDescent="0.25">
      <c r="A7" t="s">
        <v>788</v>
      </c>
    </row>
    <row r="8" spans="1:1" x14ac:dyDescent="0.25">
      <c r="A8" t="s">
        <v>789</v>
      </c>
    </row>
    <row r="9" spans="1:1" x14ac:dyDescent="0.25">
      <c r="A9" t="s">
        <v>790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11"/>
  <sheetViews>
    <sheetView topLeftCell="A180" workbookViewId="0">
      <selection activeCell="E3" sqref="E3"/>
    </sheetView>
  </sheetViews>
  <sheetFormatPr defaultRowHeight="14.25" x14ac:dyDescent="0.2"/>
  <sheetData>
    <row r="2" spans="1:3" ht="14.45" thickBot="1" x14ac:dyDescent="0.3">
      <c r="A2" s="147" t="s">
        <v>878</v>
      </c>
      <c r="B2" s="148" t="s">
        <v>879</v>
      </c>
      <c r="C2" s="148" t="s">
        <v>880</v>
      </c>
    </row>
    <row r="3" spans="1:3" ht="13.9" x14ac:dyDescent="0.25">
      <c r="A3" s="149" t="s">
        <v>3</v>
      </c>
      <c r="B3" s="150" t="s">
        <v>881</v>
      </c>
      <c r="C3" s="150" t="s">
        <v>882</v>
      </c>
    </row>
    <row r="4" spans="1:3" ht="13.9" x14ac:dyDescent="0.25">
      <c r="A4" s="149" t="s">
        <v>5</v>
      </c>
      <c r="B4" s="150" t="s">
        <v>883</v>
      </c>
      <c r="C4" s="150" t="s">
        <v>884</v>
      </c>
    </row>
    <row r="5" spans="1:3" ht="13.9" x14ac:dyDescent="0.25">
      <c r="A5" s="149" t="s">
        <v>7</v>
      </c>
      <c r="B5" s="150" t="s">
        <v>885</v>
      </c>
      <c r="C5" s="150" t="s">
        <v>884</v>
      </c>
    </row>
    <row r="6" spans="1:3" ht="13.9" x14ac:dyDescent="0.25">
      <c r="A6" s="149" t="s">
        <v>9</v>
      </c>
      <c r="B6" s="150" t="s">
        <v>886</v>
      </c>
      <c r="C6" s="150" t="s">
        <v>887</v>
      </c>
    </row>
    <row r="7" spans="1:3" ht="13.9" x14ac:dyDescent="0.25">
      <c r="A7" s="149" t="s">
        <v>11</v>
      </c>
      <c r="B7" s="150" t="s">
        <v>888</v>
      </c>
      <c r="C7" s="150" t="s">
        <v>887</v>
      </c>
    </row>
    <row r="8" spans="1:3" ht="13.9" x14ac:dyDescent="0.25">
      <c r="A8" s="149" t="s">
        <v>13</v>
      </c>
      <c r="B8" s="150" t="s">
        <v>889</v>
      </c>
      <c r="C8" s="150" t="s">
        <v>882</v>
      </c>
    </row>
    <row r="9" spans="1:3" ht="13.9" x14ac:dyDescent="0.25">
      <c r="A9" s="149" t="s">
        <v>15</v>
      </c>
      <c r="B9" s="150" t="s">
        <v>890</v>
      </c>
      <c r="C9" s="150" t="s">
        <v>891</v>
      </c>
    </row>
    <row r="10" spans="1:3" ht="13.9" x14ac:dyDescent="0.25">
      <c r="A10" s="149" t="s">
        <v>17</v>
      </c>
      <c r="B10" s="150" t="s">
        <v>892</v>
      </c>
      <c r="C10" s="150" t="s">
        <v>882</v>
      </c>
    </row>
    <row r="11" spans="1:3" ht="13.9" x14ac:dyDescent="0.25">
      <c r="A11" s="149" t="s">
        <v>19</v>
      </c>
      <c r="B11" s="150" t="s">
        <v>893</v>
      </c>
      <c r="C11" s="150" t="s">
        <v>884</v>
      </c>
    </row>
    <row r="12" spans="1:3" ht="13.9" x14ac:dyDescent="0.25">
      <c r="A12" s="149" t="s">
        <v>21</v>
      </c>
      <c r="B12" s="150" t="s">
        <v>894</v>
      </c>
      <c r="C12" s="150" t="s">
        <v>891</v>
      </c>
    </row>
    <row r="13" spans="1:3" ht="13.9" x14ac:dyDescent="0.25">
      <c r="A13" s="149" t="s">
        <v>23</v>
      </c>
      <c r="B13" s="150" t="s">
        <v>895</v>
      </c>
      <c r="C13" s="150" t="s">
        <v>887</v>
      </c>
    </row>
    <row r="14" spans="1:3" ht="13.9" x14ac:dyDescent="0.25">
      <c r="A14" s="149" t="s">
        <v>25</v>
      </c>
      <c r="B14" s="150" t="s">
        <v>896</v>
      </c>
      <c r="C14" s="150" t="s">
        <v>891</v>
      </c>
    </row>
    <row r="15" spans="1:3" ht="13.9" x14ac:dyDescent="0.25">
      <c r="A15" s="149" t="s">
        <v>27</v>
      </c>
      <c r="B15" s="150" t="s">
        <v>897</v>
      </c>
      <c r="C15" s="150" t="s">
        <v>891</v>
      </c>
    </row>
    <row r="16" spans="1:3" ht="13.9" x14ac:dyDescent="0.25">
      <c r="A16" s="149" t="s">
        <v>29</v>
      </c>
      <c r="B16" s="150" t="s">
        <v>898</v>
      </c>
      <c r="C16" s="150" t="s">
        <v>882</v>
      </c>
    </row>
    <row r="17" spans="1:3" ht="13.9" x14ac:dyDescent="0.25">
      <c r="A17" s="149" t="s">
        <v>31</v>
      </c>
      <c r="B17" s="150" t="s">
        <v>899</v>
      </c>
      <c r="C17" s="150" t="s">
        <v>882</v>
      </c>
    </row>
    <row r="18" spans="1:3" ht="13.9" x14ac:dyDescent="0.25">
      <c r="A18" s="149" t="s">
        <v>33</v>
      </c>
      <c r="B18" s="150" t="s">
        <v>900</v>
      </c>
      <c r="C18" s="150" t="s">
        <v>882</v>
      </c>
    </row>
    <row r="19" spans="1:3" ht="13.9" x14ac:dyDescent="0.25">
      <c r="A19" s="149" t="s">
        <v>35</v>
      </c>
      <c r="B19" s="150" t="s">
        <v>901</v>
      </c>
      <c r="C19" s="150" t="s">
        <v>884</v>
      </c>
    </row>
    <row r="20" spans="1:3" ht="13.9" x14ac:dyDescent="0.25">
      <c r="A20" s="149" t="s">
        <v>37</v>
      </c>
      <c r="B20" s="150" t="s">
        <v>902</v>
      </c>
      <c r="C20" s="150" t="s">
        <v>882</v>
      </c>
    </row>
    <row r="21" spans="1:3" ht="13.9" x14ac:dyDescent="0.25">
      <c r="A21" s="149" t="s">
        <v>39</v>
      </c>
      <c r="B21" s="150" t="s">
        <v>903</v>
      </c>
      <c r="C21" s="150" t="s">
        <v>882</v>
      </c>
    </row>
    <row r="22" spans="1:3" ht="13.9" x14ac:dyDescent="0.25">
      <c r="A22" s="149" t="s">
        <v>41</v>
      </c>
      <c r="B22" s="150" t="s">
        <v>904</v>
      </c>
      <c r="C22" s="150" t="s">
        <v>887</v>
      </c>
    </row>
    <row r="23" spans="1:3" ht="13.9" x14ac:dyDescent="0.25">
      <c r="A23" s="149" t="s">
        <v>43</v>
      </c>
      <c r="B23" s="150" t="s">
        <v>905</v>
      </c>
      <c r="C23" s="150" t="s">
        <v>884</v>
      </c>
    </row>
    <row r="24" spans="1:3" ht="13.9" x14ac:dyDescent="0.25">
      <c r="A24" s="149" t="s">
        <v>45</v>
      </c>
      <c r="B24" s="150" t="s">
        <v>906</v>
      </c>
      <c r="C24" s="150" t="s">
        <v>884</v>
      </c>
    </row>
    <row r="25" spans="1:3" ht="13.9" x14ac:dyDescent="0.25">
      <c r="A25" s="149" t="s">
        <v>47</v>
      </c>
      <c r="B25" s="150" t="s">
        <v>907</v>
      </c>
      <c r="C25" s="150" t="s">
        <v>887</v>
      </c>
    </row>
    <row r="26" spans="1:3" ht="13.9" x14ac:dyDescent="0.25">
      <c r="A26" s="149" t="s">
        <v>49</v>
      </c>
      <c r="B26" s="150" t="s">
        <v>1091</v>
      </c>
      <c r="C26" s="150" t="s">
        <v>882</v>
      </c>
    </row>
    <row r="27" spans="1:3" ht="13.9" x14ac:dyDescent="0.25">
      <c r="A27" s="149" t="s">
        <v>51</v>
      </c>
      <c r="B27" s="150" t="s">
        <v>908</v>
      </c>
      <c r="C27" s="150" t="s">
        <v>882</v>
      </c>
    </row>
    <row r="28" spans="1:3" ht="13.9" x14ac:dyDescent="0.25">
      <c r="A28" s="149" t="s">
        <v>53</v>
      </c>
      <c r="B28" s="150" t="s">
        <v>909</v>
      </c>
      <c r="C28" s="150" t="s">
        <v>891</v>
      </c>
    </row>
    <row r="29" spans="1:3" ht="13.9" x14ac:dyDescent="0.25">
      <c r="A29" s="149" t="s">
        <v>55</v>
      </c>
      <c r="B29" s="150" t="s">
        <v>910</v>
      </c>
      <c r="C29" s="150" t="s">
        <v>887</v>
      </c>
    </row>
    <row r="30" spans="1:3" ht="13.9" x14ac:dyDescent="0.25">
      <c r="A30" s="149" t="s">
        <v>57</v>
      </c>
      <c r="B30" s="150" t="s">
        <v>911</v>
      </c>
      <c r="C30" s="150" t="s">
        <v>891</v>
      </c>
    </row>
    <row r="31" spans="1:3" ht="13.9" x14ac:dyDescent="0.25">
      <c r="A31" s="149" t="s">
        <v>59</v>
      </c>
      <c r="B31" s="150" t="s">
        <v>912</v>
      </c>
      <c r="C31" s="150" t="s">
        <v>884</v>
      </c>
    </row>
    <row r="32" spans="1:3" ht="13.9" x14ac:dyDescent="0.25">
      <c r="A32" s="149" t="s">
        <v>61</v>
      </c>
      <c r="B32" s="150" t="s">
        <v>913</v>
      </c>
      <c r="C32" s="150" t="s">
        <v>891</v>
      </c>
    </row>
    <row r="33" spans="1:3" ht="13.9" x14ac:dyDescent="0.25">
      <c r="A33" s="149" t="s">
        <v>63</v>
      </c>
      <c r="B33" s="150" t="s">
        <v>914</v>
      </c>
      <c r="C33" s="150" t="s">
        <v>887</v>
      </c>
    </row>
    <row r="34" spans="1:3" ht="13.9" x14ac:dyDescent="0.25">
      <c r="A34" s="149" t="s">
        <v>65</v>
      </c>
      <c r="B34" s="150" t="s">
        <v>915</v>
      </c>
      <c r="C34" s="150" t="s">
        <v>882</v>
      </c>
    </row>
    <row r="35" spans="1:3" ht="13.9" x14ac:dyDescent="0.25">
      <c r="A35" s="149" t="s">
        <v>67</v>
      </c>
      <c r="B35" s="150" t="s">
        <v>916</v>
      </c>
      <c r="C35" s="150" t="s">
        <v>884</v>
      </c>
    </row>
    <row r="36" spans="1:3" ht="13.9" x14ac:dyDescent="0.25">
      <c r="A36" s="149" t="s">
        <v>69</v>
      </c>
      <c r="B36" s="150" t="s">
        <v>917</v>
      </c>
      <c r="C36" s="150" t="s">
        <v>882</v>
      </c>
    </row>
    <row r="37" spans="1:3" ht="13.9" x14ac:dyDescent="0.25">
      <c r="A37" s="149" t="s">
        <v>71</v>
      </c>
      <c r="B37" s="150" t="s">
        <v>918</v>
      </c>
      <c r="C37" s="150" t="s">
        <v>887</v>
      </c>
    </row>
    <row r="38" spans="1:3" ht="13.9" x14ac:dyDescent="0.25">
      <c r="A38" s="149" t="s">
        <v>73</v>
      </c>
      <c r="B38" s="150" t="s">
        <v>919</v>
      </c>
      <c r="C38" s="150" t="s">
        <v>884</v>
      </c>
    </row>
    <row r="39" spans="1:3" ht="13.9" x14ac:dyDescent="0.25">
      <c r="A39" s="149" t="s">
        <v>75</v>
      </c>
      <c r="B39" s="150" t="s">
        <v>920</v>
      </c>
      <c r="C39" s="150" t="s">
        <v>891</v>
      </c>
    </row>
    <row r="40" spans="1:3" ht="13.9" x14ac:dyDescent="0.25">
      <c r="A40" s="149" t="s">
        <v>77</v>
      </c>
      <c r="B40" s="150" t="s">
        <v>921</v>
      </c>
      <c r="C40" s="150" t="s">
        <v>891</v>
      </c>
    </row>
    <row r="41" spans="1:3" ht="13.9" x14ac:dyDescent="0.25">
      <c r="A41" s="149" t="s">
        <v>79</v>
      </c>
      <c r="B41" s="150" t="s">
        <v>922</v>
      </c>
      <c r="C41" s="150" t="s">
        <v>884</v>
      </c>
    </row>
    <row r="42" spans="1:3" ht="13.9" x14ac:dyDescent="0.25">
      <c r="A42" s="149" t="s">
        <v>81</v>
      </c>
      <c r="B42" s="150" t="s">
        <v>923</v>
      </c>
      <c r="C42" s="150" t="s">
        <v>887</v>
      </c>
    </row>
    <row r="43" spans="1:3" ht="13.9" x14ac:dyDescent="0.25">
      <c r="A43" s="149" t="s">
        <v>83</v>
      </c>
      <c r="B43" s="150" t="s">
        <v>924</v>
      </c>
      <c r="C43" s="150" t="s">
        <v>882</v>
      </c>
    </row>
    <row r="44" spans="1:3" ht="13.9" x14ac:dyDescent="0.25">
      <c r="A44" s="149" t="s">
        <v>85</v>
      </c>
      <c r="B44" s="150" t="s">
        <v>925</v>
      </c>
      <c r="C44" s="150" t="s">
        <v>882</v>
      </c>
    </row>
    <row r="45" spans="1:3" ht="13.9" x14ac:dyDescent="0.25">
      <c r="A45" s="149" t="s">
        <v>87</v>
      </c>
      <c r="B45" s="150" t="s">
        <v>926</v>
      </c>
      <c r="C45" s="150" t="s">
        <v>884</v>
      </c>
    </row>
    <row r="46" spans="1:3" ht="13.9" x14ac:dyDescent="0.25">
      <c r="A46" s="149" t="s">
        <v>89</v>
      </c>
      <c r="B46" s="150" t="s">
        <v>927</v>
      </c>
      <c r="C46" s="150" t="s">
        <v>882</v>
      </c>
    </row>
    <row r="47" spans="1:3" ht="13.9" x14ac:dyDescent="0.25">
      <c r="A47" s="149" t="s">
        <v>91</v>
      </c>
      <c r="B47" s="150" t="s">
        <v>928</v>
      </c>
      <c r="C47" s="150" t="s">
        <v>884</v>
      </c>
    </row>
    <row r="48" spans="1:3" ht="13.9" x14ac:dyDescent="0.25">
      <c r="A48" s="149" t="s">
        <v>93</v>
      </c>
      <c r="B48" s="150" t="s">
        <v>929</v>
      </c>
      <c r="C48" s="150" t="s">
        <v>891</v>
      </c>
    </row>
    <row r="49" spans="1:3" ht="13.9" x14ac:dyDescent="0.25">
      <c r="A49" s="149" t="s">
        <v>95</v>
      </c>
      <c r="B49" s="150" t="s">
        <v>930</v>
      </c>
      <c r="C49" s="150" t="s">
        <v>882</v>
      </c>
    </row>
    <row r="50" spans="1:3" ht="13.9" x14ac:dyDescent="0.25">
      <c r="A50" s="149" t="s">
        <v>97</v>
      </c>
      <c r="B50" s="150" t="s">
        <v>931</v>
      </c>
      <c r="C50" s="150" t="s">
        <v>887</v>
      </c>
    </row>
    <row r="51" spans="1:3" ht="13.9" x14ac:dyDescent="0.25">
      <c r="A51" s="149" t="s">
        <v>99</v>
      </c>
      <c r="B51" s="150" t="s">
        <v>932</v>
      </c>
      <c r="C51" s="150" t="s">
        <v>891</v>
      </c>
    </row>
    <row r="52" spans="1:3" ht="13.9" x14ac:dyDescent="0.25">
      <c r="A52" s="149" t="s">
        <v>101</v>
      </c>
      <c r="B52" s="150" t="s">
        <v>933</v>
      </c>
      <c r="C52" s="150" t="s">
        <v>882</v>
      </c>
    </row>
    <row r="53" spans="1:3" ht="13.9" x14ac:dyDescent="0.25">
      <c r="A53" s="149" t="s">
        <v>103</v>
      </c>
      <c r="B53" s="150" t="s">
        <v>934</v>
      </c>
      <c r="C53" s="150" t="s">
        <v>891</v>
      </c>
    </row>
    <row r="54" spans="1:3" ht="13.9" x14ac:dyDescent="0.25">
      <c r="A54" s="149" t="s">
        <v>105</v>
      </c>
      <c r="B54" s="150" t="s">
        <v>935</v>
      </c>
      <c r="C54" s="150" t="s">
        <v>882</v>
      </c>
    </row>
    <row r="55" spans="1:3" ht="13.9" x14ac:dyDescent="0.25">
      <c r="A55" s="149" t="s">
        <v>107</v>
      </c>
      <c r="B55" s="150" t="s">
        <v>936</v>
      </c>
      <c r="C55" s="150" t="s">
        <v>891</v>
      </c>
    </row>
    <row r="56" spans="1:3" ht="13.9" x14ac:dyDescent="0.25">
      <c r="A56" s="149" t="s">
        <v>109</v>
      </c>
      <c r="B56" s="150" t="s">
        <v>937</v>
      </c>
      <c r="C56" s="150" t="s">
        <v>884</v>
      </c>
    </row>
    <row r="57" spans="1:3" ht="13.9" x14ac:dyDescent="0.25">
      <c r="A57" s="149" t="s">
        <v>111</v>
      </c>
      <c r="B57" s="150" t="s">
        <v>938</v>
      </c>
      <c r="C57" s="150" t="s">
        <v>884</v>
      </c>
    </row>
    <row r="58" spans="1:3" ht="13.9" x14ac:dyDescent="0.25">
      <c r="A58" s="149" t="s">
        <v>113</v>
      </c>
      <c r="B58" s="150" t="s">
        <v>939</v>
      </c>
      <c r="C58" s="150" t="s">
        <v>882</v>
      </c>
    </row>
    <row r="59" spans="1:3" ht="13.9" x14ac:dyDescent="0.25">
      <c r="A59" s="149" t="s">
        <v>115</v>
      </c>
      <c r="B59" s="150" t="s">
        <v>940</v>
      </c>
      <c r="C59" s="150" t="s">
        <v>887</v>
      </c>
    </row>
    <row r="60" spans="1:3" ht="13.9" x14ac:dyDescent="0.25">
      <c r="A60" s="149" t="s">
        <v>117</v>
      </c>
      <c r="B60" s="150" t="s">
        <v>941</v>
      </c>
      <c r="C60" s="150" t="s">
        <v>891</v>
      </c>
    </row>
    <row r="61" spans="1:3" ht="13.9" x14ac:dyDescent="0.25">
      <c r="A61" s="149" t="s">
        <v>119</v>
      </c>
      <c r="B61" s="150" t="s">
        <v>942</v>
      </c>
      <c r="C61" s="150" t="s">
        <v>884</v>
      </c>
    </row>
    <row r="62" spans="1:3" ht="13.9" x14ac:dyDescent="0.25">
      <c r="A62" s="149" t="s">
        <v>121</v>
      </c>
      <c r="B62" s="150" t="s">
        <v>943</v>
      </c>
      <c r="C62" s="150" t="s">
        <v>882</v>
      </c>
    </row>
    <row r="63" spans="1:3" ht="13.9" x14ac:dyDescent="0.25">
      <c r="A63" s="149" t="s">
        <v>123</v>
      </c>
      <c r="B63" s="150" t="s">
        <v>944</v>
      </c>
      <c r="C63" s="150" t="s">
        <v>884</v>
      </c>
    </row>
    <row r="64" spans="1:3" ht="13.9" x14ac:dyDescent="0.25">
      <c r="A64" s="149" t="s">
        <v>125</v>
      </c>
      <c r="B64" s="150" t="s">
        <v>945</v>
      </c>
      <c r="C64" s="150" t="s">
        <v>891</v>
      </c>
    </row>
    <row r="65" spans="1:3" ht="13.9" x14ac:dyDescent="0.25">
      <c r="A65" s="149" t="s">
        <v>127</v>
      </c>
      <c r="B65" s="150" t="s">
        <v>946</v>
      </c>
      <c r="C65" s="150" t="s">
        <v>882</v>
      </c>
    </row>
    <row r="66" spans="1:3" ht="13.9" x14ac:dyDescent="0.25">
      <c r="A66" s="149" t="s">
        <v>129</v>
      </c>
      <c r="B66" s="150" t="s">
        <v>947</v>
      </c>
      <c r="C66" s="150" t="s">
        <v>882</v>
      </c>
    </row>
    <row r="67" spans="1:3" ht="13.9" x14ac:dyDescent="0.25">
      <c r="A67" s="149" t="s">
        <v>131</v>
      </c>
      <c r="B67" s="150" t="s">
        <v>948</v>
      </c>
      <c r="C67" s="150" t="s">
        <v>887</v>
      </c>
    </row>
    <row r="68" spans="1:3" ht="13.9" x14ac:dyDescent="0.25">
      <c r="A68" s="149" t="s">
        <v>133</v>
      </c>
      <c r="B68" s="150" t="s">
        <v>949</v>
      </c>
      <c r="C68" s="150" t="s">
        <v>884</v>
      </c>
    </row>
    <row r="69" spans="1:3" ht="13.9" x14ac:dyDescent="0.25">
      <c r="A69" s="149" t="s">
        <v>135</v>
      </c>
      <c r="B69" s="150" t="s">
        <v>950</v>
      </c>
      <c r="C69" s="150" t="s">
        <v>882</v>
      </c>
    </row>
    <row r="70" spans="1:3" ht="13.9" x14ac:dyDescent="0.25">
      <c r="A70" s="149" t="s">
        <v>137</v>
      </c>
      <c r="B70" s="150" t="s">
        <v>951</v>
      </c>
      <c r="C70" s="150" t="s">
        <v>882</v>
      </c>
    </row>
    <row r="71" spans="1:3" ht="13.9" x14ac:dyDescent="0.25">
      <c r="A71" s="149" t="s">
        <v>139</v>
      </c>
      <c r="B71" s="150" t="s">
        <v>952</v>
      </c>
      <c r="C71" s="150" t="s">
        <v>887</v>
      </c>
    </row>
    <row r="72" spans="1:3" ht="13.9" x14ac:dyDescent="0.25">
      <c r="A72" s="149" t="s">
        <v>141</v>
      </c>
      <c r="B72" s="150" t="s">
        <v>953</v>
      </c>
      <c r="C72" s="150" t="s">
        <v>891</v>
      </c>
    </row>
    <row r="73" spans="1:3" ht="13.9" x14ac:dyDescent="0.25">
      <c r="A73" s="149" t="s">
        <v>143</v>
      </c>
      <c r="B73" s="150" t="s">
        <v>954</v>
      </c>
      <c r="C73" s="150" t="s">
        <v>887</v>
      </c>
    </row>
    <row r="74" spans="1:3" ht="13.9" x14ac:dyDescent="0.25">
      <c r="A74" s="149" t="s">
        <v>145</v>
      </c>
      <c r="B74" s="150" t="s">
        <v>955</v>
      </c>
      <c r="C74" s="150" t="s">
        <v>882</v>
      </c>
    </row>
    <row r="75" spans="1:3" ht="13.9" x14ac:dyDescent="0.25">
      <c r="A75" s="149" t="s">
        <v>147</v>
      </c>
      <c r="B75" s="150" t="s">
        <v>956</v>
      </c>
      <c r="C75" s="150" t="s">
        <v>887</v>
      </c>
    </row>
    <row r="76" spans="1:3" ht="13.9" x14ac:dyDescent="0.25">
      <c r="A76" s="149" t="s">
        <v>149</v>
      </c>
      <c r="B76" s="150" t="s">
        <v>957</v>
      </c>
      <c r="C76" s="150" t="s">
        <v>882</v>
      </c>
    </row>
    <row r="77" spans="1:3" ht="13.9" x14ac:dyDescent="0.25">
      <c r="A77" s="149" t="s">
        <v>151</v>
      </c>
      <c r="B77" s="150" t="s">
        <v>958</v>
      </c>
      <c r="C77" s="150" t="s">
        <v>884</v>
      </c>
    </row>
    <row r="78" spans="1:3" ht="13.9" x14ac:dyDescent="0.25">
      <c r="A78" s="149" t="s">
        <v>153</v>
      </c>
      <c r="B78" s="150" t="s">
        <v>959</v>
      </c>
      <c r="C78" s="150" t="s">
        <v>887</v>
      </c>
    </row>
    <row r="79" spans="1:3" ht="13.9" x14ac:dyDescent="0.25">
      <c r="A79" s="149" t="s">
        <v>155</v>
      </c>
      <c r="B79" s="150" t="s">
        <v>960</v>
      </c>
      <c r="C79" s="150" t="s">
        <v>891</v>
      </c>
    </row>
    <row r="80" spans="1:3" ht="13.9" x14ac:dyDescent="0.25">
      <c r="A80" s="149" t="s">
        <v>157</v>
      </c>
      <c r="B80" s="150" t="s">
        <v>961</v>
      </c>
      <c r="C80" s="150" t="s">
        <v>891</v>
      </c>
    </row>
    <row r="81" spans="1:3" ht="13.9" x14ac:dyDescent="0.25">
      <c r="A81" s="149" t="s">
        <v>159</v>
      </c>
      <c r="B81" s="150" t="s">
        <v>1092</v>
      </c>
      <c r="C81" s="150" t="s">
        <v>882</v>
      </c>
    </row>
    <row r="82" spans="1:3" ht="13.9" x14ac:dyDescent="0.25">
      <c r="A82" s="149" t="s">
        <v>161</v>
      </c>
      <c r="B82" s="150" t="s">
        <v>962</v>
      </c>
      <c r="C82" s="150" t="s">
        <v>884</v>
      </c>
    </row>
    <row r="83" spans="1:3" ht="13.9" x14ac:dyDescent="0.25">
      <c r="A83" s="149" t="s">
        <v>163</v>
      </c>
      <c r="B83" s="150" t="s">
        <v>963</v>
      </c>
      <c r="C83" s="150" t="s">
        <v>887</v>
      </c>
    </row>
    <row r="84" spans="1:3" ht="13.9" x14ac:dyDescent="0.25">
      <c r="A84" s="149" t="s">
        <v>165</v>
      </c>
      <c r="B84" s="150" t="s">
        <v>964</v>
      </c>
      <c r="C84" s="150" t="s">
        <v>884</v>
      </c>
    </row>
    <row r="85" spans="1:3" ht="13.9" x14ac:dyDescent="0.25">
      <c r="A85" s="149" t="s">
        <v>167</v>
      </c>
      <c r="B85" s="150" t="s">
        <v>965</v>
      </c>
      <c r="C85" s="150" t="s">
        <v>887</v>
      </c>
    </row>
    <row r="86" spans="1:3" ht="13.9" x14ac:dyDescent="0.25">
      <c r="A86" s="149" t="s">
        <v>169</v>
      </c>
      <c r="B86" s="150" t="s">
        <v>966</v>
      </c>
      <c r="C86" s="150" t="s">
        <v>882</v>
      </c>
    </row>
    <row r="87" spans="1:3" ht="13.9" x14ac:dyDescent="0.25">
      <c r="A87" s="149" t="s">
        <v>171</v>
      </c>
      <c r="B87" s="150" t="s">
        <v>967</v>
      </c>
      <c r="C87" s="150" t="s">
        <v>891</v>
      </c>
    </row>
    <row r="88" spans="1:3" ht="13.9" x14ac:dyDescent="0.25">
      <c r="A88" s="149" t="s">
        <v>173</v>
      </c>
      <c r="B88" s="150" t="s">
        <v>968</v>
      </c>
      <c r="C88" s="150" t="s">
        <v>884</v>
      </c>
    </row>
    <row r="89" spans="1:3" ht="13.9" x14ac:dyDescent="0.25">
      <c r="A89" s="149" t="s">
        <v>175</v>
      </c>
      <c r="B89" s="150" t="s">
        <v>969</v>
      </c>
      <c r="C89" s="150" t="s">
        <v>887</v>
      </c>
    </row>
    <row r="90" spans="1:3" ht="13.9" x14ac:dyDescent="0.25">
      <c r="A90" s="149" t="s">
        <v>177</v>
      </c>
      <c r="B90" s="150" t="s">
        <v>970</v>
      </c>
      <c r="C90" s="150" t="s">
        <v>884</v>
      </c>
    </row>
    <row r="91" spans="1:3" ht="13.9" x14ac:dyDescent="0.25">
      <c r="A91" s="149" t="s">
        <v>179</v>
      </c>
      <c r="B91" s="150" t="s">
        <v>971</v>
      </c>
      <c r="C91" s="150" t="s">
        <v>887</v>
      </c>
    </row>
    <row r="92" spans="1:3" ht="13.9" x14ac:dyDescent="0.25">
      <c r="A92" s="149" t="s">
        <v>181</v>
      </c>
      <c r="B92" s="150" t="s">
        <v>972</v>
      </c>
      <c r="C92" s="150" t="s">
        <v>882</v>
      </c>
    </row>
    <row r="93" spans="1:3" ht="13.9" x14ac:dyDescent="0.25">
      <c r="A93" s="149" t="s">
        <v>183</v>
      </c>
      <c r="B93" s="150" t="s">
        <v>973</v>
      </c>
      <c r="C93" s="150" t="s">
        <v>887</v>
      </c>
    </row>
    <row r="94" spans="1:3" ht="13.9" x14ac:dyDescent="0.25">
      <c r="A94" s="149" t="s">
        <v>185</v>
      </c>
      <c r="B94" s="150" t="s">
        <v>974</v>
      </c>
      <c r="C94" s="150" t="s">
        <v>882</v>
      </c>
    </row>
    <row r="95" spans="1:3" ht="13.9" x14ac:dyDescent="0.25">
      <c r="A95" s="149" t="s">
        <v>187</v>
      </c>
      <c r="B95" s="150" t="s">
        <v>975</v>
      </c>
      <c r="C95" s="150" t="s">
        <v>882</v>
      </c>
    </row>
    <row r="96" spans="1:3" ht="13.9" x14ac:dyDescent="0.25">
      <c r="A96" s="149" t="s">
        <v>189</v>
      </c>
      <c r="B96" s="150" t="s">
        <v>976</v>
      </c>
      <c r="C96" s="150" t="s">
        <v>882</v>
      </c>
    </row>
    <row r="97" spans="1:3" ht="13.9" x14ac:dyDescent="0.25">
      <c r="A97" s="149" t="s">
        <v>191</v>
      </c>
      <c r="B97" s="150" t="s">
        <v>977</v>
      </c>
      <c r="C97" s="150" t="s">
        <v>882</v>
      </c>
    </row>
    <row r="98" spans="1:3" ht="13.9" x14ac:dyDescent="0.25">
      <c r="A98" s="149" t="s">
        <v>193</v>
      </c>
      <c r="B98" s="150" t="s">
        <v>978</v>
      </c>
      <c r="C98" s="150" t="s">
        <v>891</v>
      </c>
    </row>
    <row r="99" spans="1:3" ht="13.9" x14ac:dyDescent="0.25">
      <c r="A99" s="149" t="s">
        <v>195</v>
      </c>
      <c r="B99" s="150" t="s">
        <v>979</v>
      </c>
      <c r="C99" s="150" t="s">
        <v>887</v>
      </c>
    </row>
    <row r="100" spans="1:3" ht="13.9" x14ac:dyDescent="0.25">
      <c r="A100" s="149" t="s">
        <v>197</v>
      </c>
      <c r="B100" s="150" t="s">
        <v>980</v>
      </c>
      <c r="C100" s="150" t="s">
        <v>891</v>
      </c>
    </row>
    <row r="101" spans="1:3" ht="13.9" x14ac:dyDescent="0.25">
      <c r="A101" s="149" t="s">
        <v>199</v>
      </c>
      <c r="B101" s="150" t="s">
        <v>981</v>
      </c>
      <c r="C101" s="150" t="s">
        <v>891</v>
      </c>
    </row>
    <row r="102" spans="1:3" ht="13.9" x14ac:dyDescent="0.25">
      <c r="A102" s="149" t="s">
        <v>201</v>
      </c>
      <c r="B102" s="150" t="s">
        <v>982</v>
      </c>
      <c r="C102" s="150" t="s">
        <v>882</v>
      </c>
    </row>
    <row r="103" spans="1:3" ht="13.9" x14ac:dyDescent="0.25">
      <c r="A103" s="149" t="s">
        <v>203</v>
      </c>
      <c r="B103" s="150" t="s">
        <v>983</v>
      </c>
      <c r="C103" s="150" t="s">
        <v>891</v>
      </c>
    </row>
    <row r="104" spans="1:3" ht="13.9" x14ac:dyDescent="0.25">
      <c r="A104" s="149" t="s">
        <v>205</v>
      </c>
      <c r="B104" s="150" t="s">
        <v>984</v>
      </c>
      <c r="C104" s="150" t="s">
        <v>891</v>
      </c>
    </row>
    <row r="105" spans="1:3" ht="13.9" x14ac:dyDescent="0.25">
      <c r="A105" s="149" t="s">
        <v>207</v>
      </c>
      <c r="B105" s="150" t="s">
        <v>985</v>
      </c>
      <c r="C105" s="150" t="s">
        <v>884</v>
      </c>
    </row>
    <row r="106" spans="1:3" ht="13.9" x14ac:dyDescent="0.25">
      <c r="A106" s="149" t="s">
        <v>209</v>
      </c>
      <c r="B106" s="150" t="s">
        <v>986</v>
      </c>
      <c r="C106" s="150" t="s">
        <v>887</v>
      </c>
    </row>
    <row r="107" spans="1:3" ht="13.9" x14ac:dyDescent="0.25">
      <c r="A107" s="149" t="s">
        <v>211</v>
      </c>
      <c r="B107" s="150" t="s">
        <v>987</v>
      </c>
      <c r="C107" s="150" t="s">
        <v>891</v>
      </c>
    </row>
    <row r="108" spans="1:3" ht="13.9" x14ac:dyDescent="0.25">
      <c r="A108" s="149" t="s">
        <v>213</v>
      </c>
      <c r="B108" s="150" t="s">
        <v>988</v>
      </c>
      <c r="C108" s="150" t="s">
        <v>891</v>
      </c>
    </row>
    <row r="109" spans="1:3" ht="13.9" x14ac:dyDescent="0.25">
      <c r="A109" s="149" t="s">
        <v>215</v>
      </c>
      <c r="B109" s="150" t="s">
        <v>989</v>
      </c>
      <c r="C109" s="150" t="s">
        <v>891</v>
      </c>
    </row>
    <row r="110" spans="1:3" ht="13.9" x14ac:dyDescent="0.25">
      <c r="A110" s="149" t="s">
        <v>217</v>
      </c>
      <c r="B110" s="150" t="s">
        <v>990</v>
      </c>
      <c r="C110" s="150" t="s">
        <v>891</v>
      </c>
    </row>
    <row r="111" spans="1:3" ht="13.9" x14ac:dyDescent="0.25">
      <c r="A111" s="149" t="s">
        <v>219</v>
      </c>
      <c r="B111" s="150" t="s">
        <v>991</v>
      </c>
      <c r="C111" s="150" t="s">
        <v>884</v>
      </c>
    </row>
    <row r="112" spans="1:3" ht="13.9" x14ac:dyDescent="0.25">
      <c r="A112" s="149" t="s">
        <v>221</v>
      </c>
      <c r="B112" s="150" t="s">
        <v>992</v>
      </c>
      <c r="C112" s="150" t="s">
        <v>882</v>
      </c>
    </row>
    <row r="113" spans="1:3" ht="13.9" x14ac:dyDescent="0.25">
      <c r="A113" s="149" t="s">
        <v>223</v>
      </c>
      <c r="B113" s="150" t="s">
        <v>993</v>
      </c>
      <c r="C113" s="150" t="s">
        <v>887</v>
      </c>
    </row>
    <row r="114" spans="1:3" ht="13.9" x14ac:dyDescent="0.25">
      <c r="A114" s="149" t="s">
        <v>225</v>
      </c>
      <c r="B114" s="150" t="s">
        <v>994</v>
      </c>
      <c r="C114" s="150" t="s">
        <v>884</v>
      </c>
    </row>
    <row r="115" spans="1:3" ht="13.9" x14ac:dyDescent="0.25">
      <c r="A115" s="149" t="s">
        <v>227</v>
      </c>
      <c r="B115" s="150" t="s">
        <v>995</v>
      </c>
      <c r="C115" s="150" t="s">
        <v>891</v>
      </c>
    </row>
    <row r="116" spans="1:3" ht="13.9" x14ac:dyDescent="0.25">
      <c r="A116" s="149" t="s">
        <v>229</v>
      </c>
      <c r="B116" s="150" t="s">
        <v>996</v>
      </c>
      <c r="C116" s="150" t="s">
        <v>882</v>
      </c>
    </row>
    <row r="117" spans="1:3" ht="13.9" x14ac:dyDescent="0.25">
      <c r="A117" s="149" t="s">
        <v>231</v>
      </c>
      <c r="B117" s="150" t="s">
        <v>997</v>
      </c>
      <c r="C117" s="150" t="s">
        <v>891</v>
      </c>
    </row>
    <row r="118" spans="1:3" ht="13.9" x14ac:dyDescent="0.25">
      <c r="A118" s="149" t="s">
        <v>233</v>
      </c>
      <c r="B118" s="150" t="s">
        <v>998</v>
      </c>
      <c r="C118" s="150" t="s">
        <v>884</v>
      </c>
    </row>
    <row r="119" spans="1:3" ht="13.9" x14ac:dyDescent="0.25">
      <c r="A119" s="149" t="s">
        <v>235</v>
      </c>
      <c r="B119" s="150" t="s">
        <v>999</v>
      </c>
      <c r="C119" s="150" t="s">
        <v>882</v>
      </c>
    </row>
    <row r="120" spans="1:3" ht="13.9" x14ac:dyDescent="0.25">
      <c r="A120" s="149" t="s">
        <v>237</v>
      </c>
      <c r="B120" s="150" t="s">
        <v>1000</v>
      </c>
      <c r="C120" s="150" t="s">
        <v>884</v>
      </c>
    </row>
    <row r="121" spans="1:3" ht="13.9" x14ac:dyDescent="0.25">
      <c r="A121" s="149" t="s">
        <v>239</v>
      </c>
      <c r="B121" s="150" t="s">
        <v>1001</v>
      </c>
      <c r="C121" s="150" t="s">
        <v>882</v>
      </c>
    </row>
    <row r="122" spans="1:3" ht="13.9" x14ac:dyDescent="0.25">
      <c r="A122" s="149" t="s">
        <v>241</v>
      </c>
      <c r="B122" s="150" t="s">
        <v>1002</v>
      </c>
      <c r="C122" s="150" t="s">
        <v>882</v>
      </c>
    </row>
    <row r="123" spans="1:3" ht="13.9" x14ac:dyDescent="0.25">
      <c r="A123" s="149" t="s">
        <v>243</v>
      </c>
      <c r="B123" s="150" t="s">
        <v>1003</v>
      </c>
      <c r="C123" s="150" t="s">
        <v>882</v>
      </c>
    </row>
    <row r="124" spans="1:3" ht="13.9" x14ac:dyDescent="0.25">
      <c r="A124" s="149" t="s">
        <v>245</v>
      </c>
      <c r="B124" s="150" t="s">
        <v>1004</v>
      </c>
      <c r="C124" s="150" t="s">
        <v>891</v>
      </c>
    </row>
    <row r="125" spans="1:3" ht="13.9" x14ac:dyDescent="0.25">
      <c r="A125" s="149" t="s">
        <v>247</v>
      </c>
      <c r="B125" s="150" t="s">
        <v>1005</v>
      </c>
      <c r="C125" s="150" t="s">
        <v>884</v>
      </c>
    </row>
    <row r="126" spans="1:3" ht="13.9" x14ac:dyDescent="0.25">
      <c r="A126" s="149" t="s">
        <v>249</v>
      </c>
      <c r="B126" s="150" t="s">
        <v>1006</v>
      </c>
      <c r="C126" s="150" t="s">
        <v>891</v>
      </c>
    </row>
    <row r="127" spans="1:3" ht="13.9" x14ac:dyDescent="0.25">
      <c r="A127" s="149" t="s">
        <v>251</v>
      </c>
      <c r="B127" s="150" t="s">
        <v>1007</v>
      </c>
      <c r="C127" s="150" t="s">
        <v>882</v>
      </c>
    </row>
    <row r="128" spans="1:3" ht="13.9" x14ac:dyDescent="0.25">
      <c r="A128" s="149" t="s">
        <v>253</v>
      </c>
      <c r="B128" s="150" t="s">
        <v>1008</v>
      </c>
      <c r="C128" s="150" t="s">
        <v>884</v>
      </c>
    </row>
    <row r="129" spans="1:3" ht="13.9" x14ac:dyDescent="0.25">
      <c r="A129" s="149" t="s">
        <v>255</v>
      </c>
      <c r="B129" s="150" t="s">
        <v>1009</v>
      </c>
      <c r="C129" s="150" t="s">
        <v>884</v>
      </c>
    </row>
    <row r="130" spans="1:3" ht="13.9" x14ac:dyDescent="0.25">
      <c r="A130" s="149" t="s">
        <v>257</v>
      </c>
      <c r="B130" s="150" t="s">
        <v>1010</v>
      </c>
      <c r="C130" s="150" t="s">
        <v>882</v>
      </c>
    </row>
    <row r="131" spans="1:3" ht="13.9" x14ac:dyDescent="0.25">
      <c r="A131" s="149" t="s">
        <v>259</v>
      </c>
      <c r="B131" s="150" t="s">
        <v>1011</v>
      </c>
      <c r="C131" s="150" t="s">
        <v>891</v>
      </c>
    </row>
    <row r="132" spans="1:3" ht="13.9" x14ac:dyDescent="0.25">
      <c r="A132" s="149" t="s">
        <v>261</v>
      </c>
      <c r="B132" s="150" t="s">
        <v>1012</v>
      </c>
      <c r="C132" s="150" t="s">
        <v>891</v>
      </c>
    </row>
    <row r="133" spans="1:3" ht="13.9" x14ac:dyDescent="0.25">
      <c r="A133" s="149" t="s">
        <v>263</v>
      </c>
      <c r="B133" s="150" t="s">
        <v>1013</v>
      </c>
      <c r="C133" s="150" t="s">
        <v>891</v>
      </c>
    </row>
    <row r="134" spans="1:3" ht="13.9" x14ac:dyDescent="0.25">
      <c r="A134" s="149" t="s">
        <v>265</v>
      </c>
      <c r="B134" s="150" t="s">
        <v>1014</v>
      </c>
      <c r="C134" s="150" t="s">
        <v>891</v>
      </c>
    </row>
    <row r="135" spans="1:3" ht="13.9" x14ac:dyDescent="0.25">
      <c r="A135" s="149" t="s">
        <v>267</v>
      </c>
      <c r="B135" s="150" t="s">
        <v>1015</v>
      </c>
      <c r="C135" s="150" t="s">
        <v>882</v>
      </c>
    </row>
    <row r="136" spans="1:3" ht="13.9" x14ac:dyDescent="0.25">
      <c r="A136" s="149" t="s">
        <v>269</v>
      </c>
      <c r="B136" s="150" t="s">
        <v>1016</v>
      </c>
      <c r="C136" s="150" t="s">
        <v>884</v>
      </c>
    </row>
    <row r="137" spans="1:3" ht="13.9" x14ac:dyDescent="0.25">
      <c r="A137" s="149" t="s">
        <v>271</v>
      </c>
      <c r="B137" s="150" t="s">
        <v>1017</v>
      </c>
      <c r="C137" s="150" t="s">
        <v>884</v>
      </c>
    </row>
    <row r="138" spans="1:3" ht="13.9" x14ac:dyDescent="0.25">
      <c r="A138" s="149" t="s">
        <v>273</v>
      </c>
      <c r="B138" s="150" t="s">
        <v>1018</v>
      </c>
      <c r="C138" s="150" t="s">
        <v>887</v>
      </c>
    </row>
    <row r="139" spans="1:3" ht="13.9" x14ac:dyDescent="0.25">
      <c r="A139" s="149" t="s">
        <v>275</v>
      </c>
      <c r="B139" s="150" t="s">
        <v>1019</v>
      </c>
      <c r="C139" s="150" t="s">
        <v>891</v>
      </c>
    </row>
    <row r="140" spans="1:3" ht="13.9" x14ac:dyDescent="0.25">
      <c r="A140" s="149" t="s">
        <v>277</v>
      </c>
      <c r="B140" s="150" t="s">
        <v>1020</v>
      </c>
      <c r="C140" s="150" t="s">
        <v>887</v>
      </c>
    </row>
    <row r="141" spans="1:3" ht="13.9" x14ac:dyDescent="0.25">
      <c r="A141" s="149" t="s">
        <v>279</v>
      </c>
      <c r="B141" s="150" t="s">
        <v>1021</v>
      </c>
      <c r="C141" s="150" t="s">
        <v>882</v>
      </c>
    </row>
    <row r="142" spans="1:3" ht="13.9" x14ac:dyDescent="0.25">
      <c r="A142" s="149" t="s">
        <v>281</v>
      </c>
      <c r="B142" s="150" t="s">
        <v>1022</v>
      </c>
      <c r="C142" s="150" t="s">
        <v>891</v>
      </c>
    </row>
    <row r="143" spans="1:3" ht="13.9" x14ac:dyDescent="0.25">
      <c r="A143" s="149" t="s">
        <v>283</v>
      </c>
      <c r="B143" s="150" t="s">
        <v>1023</v>
      </c>
      <c r="C143" s="150" t="s">
        <v>882</v>
      </c>
    </row>
    <row r="144" spans="1:3" ht="13.9" x14ac:dyDescent="0.25">
      <c r="A144" s="149" t="s">
        <v>285</v>
      </c>
      <c r="B144" s="150" t="s">
        <v>1024</v>
      </c>
      <c r="C144" s="150" t="s">
        <v>891</v>
      </c>
    </row>
    <row r="145" spans="1:3" ht="13.9" x14ac:dyDescent="0.25">
      <c r="A145" s="149" t="s">
        <v>287</v>
      </c>
      <c r="B145" s="150" t="s">
        <v>1025</v>
      </c>
      <c r="C145" s="150" t="s">
        <v>882</v>
      </c>
    </row>
    <row r="146" spans="1:3" ht="13.9" x14ac:dyDescent="0.25">
      <c r="A146" s="149" t="s">
        <v>289</v>
      </c>
      <c r="B146" s="150" t="s">
        <v>1026</v>
      </c>
      <c r="C146" s="150" t="s">
        <v>882</v>
      </c>
    </row>
    <row r="147" spans="1:3" ht="13.9" x14ac:dyDescent="0.25">
      <c r="A147" s="149" t="s">
        <v>291</v>
      </c>
      <c r="B147" s="150" t="s">
        <v>1027</v>
      </c>
      <c r="C147" s="150" t="s">
        <v>891</v>
      </c>
    </row>
    <row r="148" spans="1:3" ht="13.9" x14ac:dyDescent="0.25">
      <c r="A148" s="149" t="s">
        <v>293</v>
      </c>
      <c r="B148" s="150" t="s">
        <v>1028</v>
      </c>
      <c r="C148" s="150" t="s">
        <v>884</v>
      </c>
    </row>
    <row r="149" spans="1:3" ht="13.9" x14ac:dyDescent="0.25">
      <c r="A149" s="149" t="s">
        <v>295</v>
      </c>
      <c r="B149" s="150" t="s">
        <v>1029</v>
      </c>
      <c r="C149" s="150" t="s">
        <v>891</v>
      </c>
    </row>
    <row r="150" spans="1:3" ht="13.9" x14ac:dyDescent="0.25">
      <c r="A150" s="149" t="s">
        <v>297</v>
      </c>
      <c r="B150" s="150" t="s">
        <v>1030</v>
      </c>
      <c r="C150" s="150" t="s">
        <v>884</v>
      </c>
    </row>
    <row r="151" spans="1:3" ht="13.9" x14ac:dyDescent="0.25">
      <c r="A151" s="149" t="s">
        <v>299</v>
      </c>
      <c r="B151" s="150" t="s">
        <v>1031</v>
      </c>
      <c r="C151" s="150" t="s">
        <v>882</v>
      </c>
    </row>
    <row r="152" spans="1:3" ht="13.9" x14ac:dyDescent="0.25">
      <c r="A152" s="149" t="s">
        <v>301</v>
      </c>
      <c r="B152" s="150" t="s">
        <v>1032</v>
      </c>
      <c r="C152" s="150" t="s">
        <v>884</v>
      </c>
    </row>
    <row r="153" spans="1:3" ht="13.9" x14ac:dyDescent="0.25">
      <c r="A153" s="149" t="s">
        <v>303</v>
      </c>
      <c r="B153" s="150" t="s">
        <v>1033</v>
      </c>
      <c r="C153" s="150" t="s">
        <v>891</v>
      </c>
    </row>
    <row r="154" spans="1:3" ht="13.9" x14ac:dyDescent="0.25">
      <c r="A154" s="149" t="s">
        <v>305</v>
      </c>
      <c r="B154" s="150" t="s">
        <v>1034</v>
      </c>
      <c r="C154" s="150" t="s">
        <v>884</v>
      </c>
    </row>
    <row r="155" spans="1:3" ht="13.9" x14ac:dyDescent="0.25">
      <c r="A155" s="149" t="s">
        <v>307</v>
      </c>
      <c r="B155" s="150" t="s">
        <v>1035</v>
      </c>
      <c r="C155" s="150" t="s">
        <v>884</v>
      </c>
    </row>
    <row r="156" spans="1:3" ht="13.9" x14ac:dyDescent="0.25">
      <c r="A156" s="149" t="s">
        <v>309</v>
      </c>
      <c r="B156" s="150" t="s">
        <v>1036</v>
      </c>
      <c r="C156" s="150" t="s">
        <v>884</v>
      </c>
    </row>
    <row r="157" spans="1:3" ht="13.9" x14ac:dyDescent="0.25">
      <c r="A157" s="149" t="s">
        <v>311</v>
      </c>
      <c r="B157" s="150" t="s">
        <v>1037</v>
      </c>
      <c r="C157" s="150" t="s">
        <v>891</v>
      </c>
    </row>
    <row r="158" spans="1:3" ht="13.9" x14ac:dyDescent="0.25">
      <c r="A158" s="149" t="s">
        <v>313</v>
      </c>
      <c r="B158" s="150" t="s">
        <v>1038</v>
      </c>
      <c r="C158" s="150" t="s">
        <v>882</v>
      </c>
    </row>
    <row r="159" spans="1:3" ht="13.9" x14ac:dyDescent="0.25">
      <c r="A159" s="149" t="s">
        <v>315</v>
      </c>
      <c r="B159" s="150" t="s">
        <v>1039</v>
      </c>
      <c r="C159" s="150" t="s">
        <v>891</v>
      </c>
    </row>
    <row r="160" spans="1:3" ht="13.9" x14ac:dyDescent="0.25">
      <c r="A160" s="149" t="s">
        <v>317</v>
      </c>
      <c r="B160" s="150" t="s">
        <v>1040</v>
      </c>
      <c r="C160" s="150" t="s">
        <v>884</v>
      </c>
    </row>
    <row r="161" spans="1:3" ht="13.9" x14ac:dyDescent="0.25">
      <c r="A161" s="149" t="s">
        <v>319</v>
      </c>
      <c r="B161" s="150" t="s">
        <v>1041</v>
      </c>
      <c r="C161" s="150" t="s">
        <v>882</v>
      </c>
    </row>
    <row r="162" spans="1:3" ht="13.9" x14ac:dyDescent="0.25">
      <c r="A162" s="149" t="s">
        <v>321</v>
      </c>
      <c r="B162" s="150" t="s">
        <v>1042</v>
      </c>
      <c r="C162" s="150" t="s">
        <v>882</v>
      </c>
    </row>
    <row r="163" spans="1:3" ht="13.9" x14ac:dyDescent="0.25">
      <c r="A163" s="149" t="s">
        <v>323</v>
      </c>
      <c r="B163" s="150" t="s">
        <v>1093</v>
      </c>
      <c r="C163" s="150" t="s">
        <v>882</v>
      </c>
    </row>
    <row r="164" spans="1:3" ht="13.9" x14ac:dyDescent="0.25">
      <c r="A164" s="149" t="s">
        <v>325</v>
      </c>
      <c r="B164" s="150" t="s">
        <v>1043</v>
      </c>
      <c r="C164" s="150" t="s">
        <v>891</v>
      </c>
    </row>
    <row r="165" spans="1:3" ht="13.9" x14ac:dyDescent="0.25">
      <c r="A165" s="149" t="s">
        <v>327</v>
      </c>
      <c r="B165" s="150" t="s">
        <v>1044</v>
      </c>
      <c r="C165" s="150" t="s">
        <v>891</v>
      </c>
    </row>
    <row r="166" spans="1:3" ht="13.9" x14ac:dyDescent="0.25">
      <c r="A166" s="149" t="s">
        <v>329</v>
      </c>
      <c r="B166" s="150" t="s">
        <v>1045</v>
      </c>
      <c r="C166" s="150" t="s">
        <v>891</v>
      </c>
    </row>
    <row r="167" spans="1:3" ht="13.9" x14ac:dyDescent="0.25">
      <c r="A167" s="149" t="s">
        <v>331</v>
      </c>
      <c r="B167" s="150" t="s">
        <v>1046</v>
      </c>
      <c r="C167" s="150" t="s">
        <v>884</v>
      </c>
    </row>
    <row r="168" spans="1:3" ht="13.9" x14ac:dyDescent="0.25">
      <c r="A168" s="149" t="s">
        <v>333</v>
      </c>
      <c r="B168" s="150" t="s">
        <v>1047</v>
      </c>
      <c r="C168" s="150" t="s">
        <v>891</v>
      </c>
    </row>
    <row r="169" spans="1:3" ht="13.9" x14ac:dyDescent="0.25">
      <c r="A169" s="149" t="s">
        <v>335</v>
      </c>
      <c r="B169" s="150" t="s">
        <v>1048</v>
      </c>
      <c r="C169" s="150" t="s">
        <v>891</v>
      </c>
    </row>
    <row r="170" spans="1:3" ht="13.9" x14ac:dyDescent="0.25">
      <c r="A170" s="149" t="s">
        <v>337</v>
      </c>
      <c r="B170" s="150" t="s">
        <v>1049</v>
      </c>
      <c r="C170" s="150" t="s">
        <v>882</v>
      </c>
    </row>
    <row r="171" spans="1:3" ht="13.9" x14ac:dyDescent="0.25">
      <c r="A171" s="149" t="s">
        <v>339</v>
      </c>
      <c r="B171" s="150" t="s">
        <v>1050</v>
      </c>
      <c r="C171" s="150" t="s">
        <v>887</v>
      </c>
    </row>
    <row r="172" spans="1:3" ht="13.9" x14ac:dyDescent="0.25">
      <c r="A172" s="149" t="s">
        <v>341</v>
      </c>
      <c r="B172" s="150" t="s">
        <v>1051</v>
      </c>
      <c r="C172" s="150" t="s">
        <v>882</v>
      </c>
    </row>
    <row r="173" spans="1:3" ht="13.9" x14ac:dyDescent="0.25">
      <c r="A173" s="149" t="s">
        <v>343</v>
      </c>
      <c r="B173" s="150" t="s">
        <v>1052</v>
      </c>
      <c r="C173" s="150" t="s">
        <v>891</v>
      </c>
    </row>
    <row r="174" spans="1:3" ht="13.9" x14ac:dyDescent="0.25">
      <c r="A174" s="149" t="s">
        <v>345</v>
      </c>
      <c r="B174" s="150" t="s">
        <v>1053</v>
      </c>
      <c r="C174" s="150" t="s">
        <v>882</v>
      </c>
    </row>
    <row r="175" spans="1:3" ht="13.9" x14ac:dyDescent="0.25">
      <c r="A175" s="149" t="s">
        <v>347</v>
      </c>
      <c r="B175" s="150" t="s">
        <v>1054</v>
      </c>
      <c r="C175" s="150" t="s">
        <v>891</v>
      </c>
    </row>
    <row r="176" spans="1:3" ht="13.9" x14ac:dyDescent="0.25">
      <c r="A176" s="149" t="s">
        <v>349</v>
      </c>
      <c r="B176" s="150" t="s">
        <v>1055</v>
      </c>
      <c r="C176" s="150" t="s">
        <v>882</v>
      </c>
    </row>
    <row r="177" spans="1:3" ht="13.9" x14ac:dyDescent="0.25">
      <c r="A177" s="149" t="s">
        <v>351</v>
      </c>
      <c r="B177" s="150" t="s">
        <v>1056</v>
      </c>
      <c r="C177" s="150" t="s">
        <v>884</v>
      </c>
    </row>
    <row r="178" spans="1:3" ht="13.9" x14ac:dyDescent="0.25">
      <c r="A178" s="149" t="s">
        <v>353</v>
      </c>
      <c r="B178" s="150" t="s">
        <v>1057</v>
      </c>
      <c r="C178" s="150" t="s">
        <v>884</v>
      </c>
    </row>
    <row r="179" spans="1:3" ht="13.9" x14ac:dyDescent="0.25">
      <c r="A179" s="149" t="s">
        <v>355</v>
      </c>
      <c r="B179" s="150" t="s">
        <v>1058</v>
      </c>
      <c r="C179" s="150" t="s">
        <v>887</v>
      </c>
    </row>
    <row r="180" spans="1:3" ht="13.9" x14ac:dyDescent="0.25">
      <c r="A180" s="149" t="s">
        <v>357</v>
      </c>
      <c r="B180" s="150" t="s">
        <v>1059</v>
      </c>
      <c r="C180" s="150" t="s">
        <v>884</v>
      </c>
    </row>
    <row r="181" spans="1:3" ht="13.9" x14ac:dyDescent="0.25">
      <c r="A181" s="149" t="s">
        <v>359</v>
      </c>
      <c r="B181" s="150" t="s">
        <v>1060</v>
      </c>
      <c r="C181" s="150" t="s">
        <v>884</v>
      </c>
    </row>
    <row r="182" spans="1:3" ht="13.9" x14ac:dyDescent="0.25">
      <c r="A182" s="149" t="s">
        <v>361</v>
      </c>
      <c r="B182" s="150" t="s">
        <v>1061</v>
      </c>
      <c r="C182" s="150" t="s">
        <v>882</v>
      </c>
    </row>
    <row r="183" spans="1:3" ht="13.9" x14ac:dyDescent="0.25">
      <c r="A183" s="149" t="s">
        <v>363</v>
      </c>
      <c r="B183" s="150" t="s">
        <v>1062</v>
      </c>
      <c r="C183" s="150" t="s">
        <v>891</v>
      </c>
    </row>
    <row r="184" spans="1:3" ht="13.9" x14ac:dyDescent="0.25">
      <c r="A184" s="149" t="s">
        <v>365</v>
      </c>
      <c r="B184" s="150" t="s">
        <v>1063</v>
      </c>
      <c r="C184" s="150" t="s">
        <v>884</v>
      </c>
    </row>
    <row r="185" spans="1:3" ht="13.9" x14ac:dyDescent="0.25">
      <c r="A185" s="149" t="s">
        <v>367</v>
      </c>
      <c r="B185" s="150" t="s">
        <v>1064</v>
      </c>
      <c r="C185" s="150" t="s">
        <v>891</v>
      </c>
    </row>
    <row r="186" spans="1:3" ht="13.9" x14ac:dyDescent="0.25">
      <c r="A186" s="149" t="s">
        <v>369</v>
      </c>
      <c r="B186" s="150" t="s">
        <v>1065</v>
      </c>
      <c r="C186" s="150" t="s">
        <v>887</v>
      </c>
    </row>
    <row r="187" spans="1:3" ht="13.9" x14ac:dyDescent="0.25">
      <c r="A187" s="149" t="s">
        <v>371</v>
      </c>
      <c r="B187" s="150" t="s">
        <v>1066</v>
      </c>
      <c r="C187" s="150" t="s">
        <v>882</v>
      </c>
    </row>
    <row r="188" spans="1:3" ht="13.9" x14ac:dyDescent="0.25">
      <c r="A188" s="149" t="s">
        <v>373</v>
      </c>
      <c r="B188" s="150" t="s">
        <v>1067</v>
      </c>
      <c r="C188" s="150" t="s">
        <v>882</v>
      </c>
    </row>
    <row r="189" spans="1:3" ht="13.9" x14ac:dyDescent="0.25">
      <c r="A189" s="149" t="s">
        <v>375</v>
      </c>
      <c r="B189" s="150" t="s">
        <v>1068</v>
      </c>
      <c r="C189" s="150" t="s">
        <v>882</v>
      </c>
    </row>
    <row r="190" spans="1:3" ht="13.9" x14ac:dyDescent="0.25">
      <c r="A190" s="149" t="s">
        <v>377</v>
      </c>
      <c r="B190" s="150" t="s">
        <v>1069</v>
      </c>
      <c r="C190" s="150" t="s">
        <v>882</v>
      </c>
    </row>
    <row r="191" spans="1:3" ht="13.9" x14ac:dyDescent="0.25">
      <c r="A191" s="149" t="s">
        <v>379</v>
      </c>
      <c r="B191" s="150" t="s">
        <v>1070</v>
      </c>
      <c r="C191" s="150" t="s">
        <v>891</v>
      </c>
    </row>
    <row r="192" spans="1:3" ht="13.9" x14ac:dyDescent="0.25">
      <c r="A192" s="149" t="s">
        <v>381</v>
      </c>
      <c r="B192" s="150" t="s">
        <v>1071</v>
      </c>
      <c r="C192" s="150" t="s">
        <v>887</v>
      </c>
    </row>
    <row r="193" spans="1:3" ht="13.9" x14ac:dyDescent="0.25">
      <c r="A193" s="149" t="s">
        <v>383</v>
      </c>
      <c r="B193" s="150" t="s">
        <v>1072</v>
      </c>
      <c r="C193" s="150" t="s">
        <v>887</v>
      </c>
    </row>
    <row r="194" spans="1:3" ht="13.9" x14ac:dyDescent="0.25">
      <c r="A194" s="149" t="s">
        <v>385</v>
      </c>
      <c r="B194" s="150" t="s">
        <v>1073</v>
      </c>
      <c r="C194" s="150" t="s">
        <v>882</v>
      </c>
    </row>
    <row r="195" spans="1:3" ht="13.9" x14ac:dyDescent="0.25">
      <c r="A195" s="149" t="s">
        <v>387</v>
      </c>
      <c r="B195" s="150" t="s">
        <v>1074</v>
      </c>
      <c r="C195" s="150" t="s">
        <v>891</v>
      </c>
    </row>
    <row r="196" spans="1:3" ht="13.9" x14ac:dyDescent="0.25">
      <c r="A196" s="149" t="s">
        <v>389</v>
      </c>
      <c r="B196" s="150" t="s">
        <v>1075</v>
      </c>
      <c r="C196" s="150" t="s">
        <v>882</v>
      </c>
    </row>
    <row r="197" spans="1:3" x14ac:dyDescent="0.2">
      <c r="A197" s="149" t="s">
        <v>391</v>
      </c>
      <c r="B197" s="150" t="s">
        <v>1076</v>
      </c>
      <c r="C197" s="150" t="s">
        <v>891</v>
      </c>
    </row>
    <row r="198" spans="1:3" x14ac:dyDescent="0.2">
      <c r="A198" s="149" t="s">
        <v>393</v>
      </c>
      <c r="B198" s="150" t="s">
        <v>1077</v>
      </c>
      <c r="C198" s="150" t="s">
        <v>884</v>
      </c>
    </row>
    <row r="199" spans="1:3" x14ac:dyDescent="0.2">
      <c r="A199" s="149" t="s">
        <v>395</v>
      </c>
      <c r="B199" s="150" t="s">
        <v>1078</v>
      </c>
      <c r="C199" s="150" t="s">
        <v>884</v>
      </c>
    </row>
    <row r="200" spans="1:3" x14ac:dyDescent="0.2">
      <c r="A200" s="149" t="s">
        <v>397</v>
      </c>
      <c r="B200" s="150" t="s">
        <v>1079</v>
      </c>
      <c r="C200" s="150" t="s">
        <v>882</v>
      </c>
    </row>
    <row r="201" spans="1:3" x14ac:dyDescent="0.2">
      <c r="A201" s="149" t="s">
        <v>399</v>
      </c>
      <c r="B201" s="150" t="s">
        <v>1080</v>
      </c>
      <c r="C201" s="150" t="s">
        <v>891</v>
      </c>
    </row>
    <row r="202" spans="1:3" x14ac:dyDescent="0.2">
      <c r="A202" s="149" t="s">
        <v>401</v>
      </c>
      <c r="B202" s="150" t="s">
        <v>1081</v>
      </c>
      <c r="C202" s="150" t="s">
        <v>887</v>
      </c>
    </row>
    <row r="203" spans="1:3" x14ac:dyDescent="0.2">
      <c r="A203" s="149" t="s">
        <v>403</v>
      </c>
      <c r="B203" s="150" t="s">
        <v>1082</v>
      </c>
      <c r="C203" s="150" t="s">
        <v>891</v>
      </c>
    </row>
    <row r="204" spans="1:3" x14ac:dyDescent="0.2">
      <c r="A204" s="149" t="s">
        <v>405</v>
      </c>
      <c r="B204" s="150" t="s">
        <v>1083</v>
      </c>
      <c r="C204" s="150" t="s">
        <v>891</v>
      </c>
    </row>
    <row r="205" spans="1:3" x14ac:dyDescent="0.2">
      <c r="A205" s="149" t="s">
        <v>407</v>
      </c>
      <c r="B205" s="150" t="s">
        <v>1084</v>
      </c>
      <c r="C205" s="150" t="s">
        <v>882</v>
      </c>
    </row>
    <row r="206" spans="1:3" x14ac:dyDescent="0.2">
      <c r="A206" s="149" t="s">
        <v>409</v>
      </c>
      <c r="B206" s="150" t="s">
        <v>1085</v>
      </c>
      <c r="C206" s="150" t="s">
        <v>884</v>
      </c>
    </row>
    <row r="207" spans="1:3" x14ac:dyDescent="0.2">
      <c r="A207" s="149" t="s">
        <v>411</v>
      </c>
      <c r="B207" s="150" t="s">
        <v>1086</v>
      </c>
      <c r="C207" s="150" t="s">
        <v>884</v>
      </c>
    </row>
    <row r="208" spans="1:3" x14ac:dyDescent="0.2">
      <c r="A208" s="149" t="s">
        <v>413</v>
      </c>
      <c r="B208" s="150" t="s">
        <v>1087</v>
      </c>
      <c r="C208" s="150" t="s">
        <v>882</v>
      </c>
    </row>
    <row r="209" spans="1:3" x14ac:dyDescent="0.2">
      <c r="A209" s="149" t="s">
        <v>415</v>
      </c>
      <c r="B209" s="150" t="s">
        <v>1088</v>
      </c>
      <c r="C209" s="150" t="s">
        <v>884</v>
      </c>
    </row>
    <row r="210" spans="1:3" x14ac:dyDescent="0.2">
      <c r="A210" s="149" t="s">
        <v>417</v>
      </c>
      <c r="B210" s="150" t="s">
        <v>1089</v>
      </c>
      <c r="C210" s="150" t="s">
        <v>891</v>
      </c>
    </row>
    <row r="211" spans="1:3" x14ac:dyDescent="0.2">
      <c r="A211" s="149" t="s">
        <v>419</v>
      </c>
      <c r="B211" s="150" t="s">
        <v>1090</v>
      </c>
      <c r="C211" s="150" t="s">
        <v>891</v>
      </c>
    </row>
  </sheetData>
  <autoFilter ref="A2:C2">
    <sortState ref="A3:C211">
      <sortCondition ref="B2"/>
    </sortState>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row r="1" spans="1:1" ht="14.45" x14ac:dyDescent="0.3">
      <c r="A1" s="171" t="s">
        <v>1160</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
  <sheetViews>
    <sheetView topLeftCell="A20" zoomScale="70" zoomScaleNormal="70" workbookViewId="0">
      <selection activeCell="D58" sqref="D58"/>
    </sheetView>
  </sheetViews>
  <sheetFormatPr defaultRowHeight="14.25" x14ac:dyDescent="0.2"/>
  <cols>
    <col min="1" max="1" width="12.625" style="46" customWidth="1"/>
    <col min="2" max="13" width="10.625" style="46" customWidth="1"/>
    <col min="14" max="14" width="9" style="547"/>
    <col min="15" max="15" width="12.625" style="46" customWidth="1"/>
    <col min="16" max="27" width="10.625" style="46" customWidth="1"/>
    <col min="28" max="16384" width="9" style="46"/>
  </cols>
  <sheetData>
    <row r="1" spans="1:27" ht="15.75" hidden="1" thickBot="1" x14ac:dyDescent="0.3">
      <c r="A1" s="434" t="s">
        <v>1346</v>
      </c>
      <c r="O1" s="435" t="s">
        <v>1347</v>
      </c>
      <c r="P1" s="326"/>
      <c r="Q1" s="436"/>
      <c r="V1" s="437"/>
      <c r="AA1" s="437"/>
    </row>
    <row r="2" spans="1:27" ht="15" hidden="1" x14ac:dyDescent="0.25">
      <c r="A2" s="438" t="s">
        <v>1335</v>
      </c>
      <c r="B2" s="439"/>
      <c r="C2" s="440"/>
      <c r="D2" s="441"/>
      <c r="E2" s="441"/>
      <c r="F2" s="441"/>
      <c r="G2" s="441"/>
      <c r="H2" s="442">
        <v>883.23063882696613</v>
      </c>
      <c r="I2" s="441"/>
      <c r="J2" s="441"/>
      <c r="K2" s="441"/>
      <c r="L2" s="441"/>
      <c r="M2" s="442">
        <v>3626.5985321531489</v>
      </c>
      <c r="O2" s="438" t="s">
        <v>1336</v>
      </c>
      <c r="P2" s="439"/>
      <c r="Q2" s="440"/>
      <c r="R2" s="441"/>
      <c r="S2" s="441"/>
      <c r="T2" s="441"/>
      <c r="U2" s="441"/>
      <c r="V2" s="496"/>
      <c r="W2" s="441"/>
      <c r="X2" s="441"/>
      <c r="Y2" s="441"/>
      <c r="Z2" s="441"/>
      <c r="AA2" s="496"/>
    </row>
    <row r="3" spans="1:27" ht="15" hidden="1" x14ac:dyDescent="0.25">
      <c r="A3" s="444"/>
      <c r="B3" s="445"/>
      <c r="C3" s="446"/>
      <c r="D3" s="447" t="s">
        <v>1326</v>
      </c>
      <c r="E3" s="447" t="s">
        <v>1325</v>
      </c>
      <c r="F3" s="447" t="s">
        <v>1324</v>
      </c>
      <c r="G3" s="447" t="s">
        <v>1323</v>
      </c>
      <c r="H3" s="448" t="s">
        <v>1322</v>
      </c>
      <c r="I3" s="447" t="s">
        <v>1331</v>
      </c>
      <c r="J3" s="447" t="s">
        <v>1330</v>
      </c>
      <c r="K3" s="447" t="s">
        <v>1329</v>
      </c>
      <c r="L3" s="447" t="s">
        <v>1328</v>
      </c>
      <c r="M3" s="448" t="s">
        <v>1327</v>
      </c>
      <c r="O3" s="444"/>
      <c r="P3" s="445"/>
      <c r="Q3" s="446"/>
      <c r="R3" s="447" t="s">
        <v>1326</v>
      </c>
      <c r="S3" s="447" t="s">
        <v>1325</v>
      </c>
      <c r="T3" s="447" t="s">
        <v>1324</v>
      </c>
      <c r="U3" s="447" t="s">
        <v>1323</v>
      </c>
      <c r="V3" s="448" t="s">
        <v>1322</v>
      </c>
      <c r="W3" s="447" t="s">
        <v>1331</v>
      </c>
      <c r="X3" s="447" t="s">
        <v>1330</v>
      </c>
      <c r="Y3" s="447" t="s">
        <v>1329</v>
      </c>
      <c r="Z3" s="447" t="s">
        <v>1328</v>
      </c>
      <c r="AA3" s="448" t="s">
        <v>1327</v>
      </c>
    </row>
    <row r="4" spans="1:27" ht="15" hidden="1" x14ac:dyDescent="0.25">
      <c r="A4" s="449" t="s">
        <v>1326</v>
      </c>
      <c r="B4" s="450"/>
      <c r="C4" s="450"/>
      <c r="D4" s="451"/>
      <c r="E4" s="451"/>
      <c r="F4" s="451"/>
      <c r="G4" s="451"/>
      <c r="H4" s="452">
        <v>883.23063882696613</v>
      </c>
      <c r="I4" s="451"/>
      <c r="J4" s="451"/>
      <c r="K4" s="451"/>
      <c r="L4" s="451"/>
      <c r="M4" s="452">
        <v>2743.3678933261826</v>
      </c>
      <c r="O4" s="449" t="s">
        <v>1326</v>
      </c>
      <c r="P4" s="453"/>
      <c r="Q4" s="454"/>
      <c r="R4" s="451">
        <v>11.19789750000001</v>
      </c>
      <c r="S4" s="451">
        <v>12.715485799999954</v>
      </c>
      <c r="T4" s="451">
        <v>14.183722499998964</v>
      </c>
      <c r="U4" s="451">
        <v>14.051136100001997</v>
      </c>
      <c r="V4" s="452">
        <v>13.309231399997998</v>
      </c>
      <c r="W4" s="451">
        <v>8.4111844999980008</v>
      </c>
      <c r="X4" s="451">
        <v>8.0686468000000104</v>
      </c>
      <c r="Y4" s="451">
        <v>6.4080381999989982</v>
      </c>
      <c r="Z4" s="451">
        <v>5.6620988999999895</v>
      </c>
      <c r="AA4" s="452">
        <v>7.0606323999999745</v>
      </c>
    </row>
    <row r="5" spans="1:27" ht="15" hidden="1" x14ac:dyDescent="0.25">
      <c r="A5" s="449" t="s">
        <v>1325</v>
      </c>
      <c r="B5" s="453"/>
      <c r="C5" s="454"/>
      <c r="D5" s="451"/>
      <c r="E5" s="451"/>
      <c r="F5" s="451"/>
      <c r="G5" s="451"/>
      <c r="H5" s="452"/>
      <c r="I5" s="451">
        <v>883.23063882696613</v>
      </c>
      <c r="J5" s="451"/>
      <c r="K5" s="451"/>
      <c r="L5" s="451"/>
      <c r="M5" s="452"/>
      <c r="O5" s="449" t="s">
        <v>1325</v>
      </c>
      <c r="P5" s="453"/>
      <c r="Q5" s="454"/>
      <c r="R5" s="451"/>
      <c r="S5" s="451">
        <v>11.19789750000001</v>
      </c>
      <c r="T5" s="451">
        <v>12.715485799999954</v>
      </c>
      <c r="U5" s="451">
        <v>14.183722499998964</v>
      </c>
      <c r="V5" s="452">
        <v>14.051136100001997</v>
      </c>
      <c r="W5" s="451">
        <v>13.309231399997998</v>
      </c>
      <c r="X5" s="451">
        <v>8.4111844999980008</v>
      </c>
      <c r="Y5" s="451">
        <v>8.0686468000000104</v>
      </c>
      <c r="Z5" s="451">
        <v>6.4080381999989982</v>
      </c>
      <c r="AA5" s="452">
        <v>5.6620988999999895</v>
      </c>
    </row>
    <row r="6" spans="1:27" ht="15" hidden="1" x14ac:dyDescent="0.25">
      <c r="A6" s="449" t="s">
        <v>1324</v>
      </c>
      <c r="B6" s="453"/>
      <c r="C6" s="454"/>
      <c r="D6" s="451"/>
      <c r="E6" s="451"/>
      <c r="F6" s="451"/>
      <c r="G6" s="451"/>
      <c r="H6" s="452"/>
      <c r="I6" s="451"/>
      <c r="J6" s="451">
        <v>883.23063882696613</v>
      </c>
      <c r="K6" s="451"/>
      <c r="L6" s="451"/>
      <c r="M6" s="452"/>
      <c r="O6" s="449" t="s">
        <v>1324</v>
      </c>
      <c r="P6" s="453"/>
      <c r="Q6" s="454"/>
      <c r="R6" s="451"/>
      <c r="S6" s="451"/>
      <c r="T6" s="451">
        <v>11.19789750000001</v>
      </c>
      <c r="U6" s="451">
        <v>12.715485799999954</v>
      </c>
      <c r="V6" s="452">
        <v>14.183722499998964</v>
      </c>
      <c r="W6" s="451">
        <v>14.051136100001997</v>
      </c>
      <c r="X6" s="451">
        <v>13.309231399997998</v>
      </c>
      <c r="Y6" s="451">
        <v>8.4111844999980008</v>
      </c>
      <c r="Z6" s="451">
        <v>8.0686468000000104</v>
      </c>
      <c r="AA6" s="452">
        <v>6.4080381999989982</v>
      </c>
    </row>
    <row r="7" spans="1:27" ht="15" hidden="1" x14ac:dyDescent="0.25">
      <c r="A7" s="449" t="s">
        <v>1323</v>
      </c>
      <c r="B7" s="453"/>
      <c r="C7" s="454"/>
      <c r="D7" s="451"/>
      <c r="E7" s="451"/>
      <c r="F7" s="451"/>
      <c r="G7" s="451"/>
      <c r="H7" s="452"/>
      <c r="I7" s="451"/>
      <c r="J7" s="451"/>
      <c r="K7" s="451">
        <v>883.23063882696613</v>
      </c>
      <c r="L7" s="451"/>
      <c r="M7" s="452"/>
      <c r="O7" s="449" t="s">
        <v>1323</v>
      </c>
      <c r="P7" s="453"/>
      <c r="Q7" s="454"/>
      <c r="R7" s="451"/>
      <c r="S7" s="451"/>
      <c r="T7" s="451"/>
      <c r="U7" s="451">
        <v>11.19789750000001</v>
      </c>
      <c r="V7" s="452">
        <v>12.715485799999954</v>
      </c>
      <c r="W7" s="451">
        <v>14.183722499998964</v>
      </c>
      <c r="X7" s="451">
        <v>14.051136100001997</v>
      </c>
      <c r="Y7" s="451">
        <v>13.309231399997998</v>
      </c>
      <c r="Z7" s="451">
        <v>8.4111844999980008</v>
      </c>
      <c r="AA7" s="452">
        <v>8.0686468000000104</v>
      </c>
    </row>
    <row r="8" spans="1:27" ht="15" hidden="1" x14ac:dyDescent="0.25">
      <c r="A8" s="449" t="s">
        <v>1322</v>
      </c>
      <c r="B8" s="453"/>
      <c r="C8" s="454"/>
      <c r="D8" s="451"/>
      <c r="E8" s="451"/>
      <c r="F8" s="451"/>
      <c r="G8" s="451"/>
      <c r="H8" s="452"/>
      <c r="I8" s="451"/>
      <c r="J8" s="451"/>
      <c r="K8" s="451"/>
      <c r="L8" s="451">
        <v>883.23063882696613</v>
      </c>
      <c r="M8" s="452"/>
      <c r="O8" s="449" t="s">
        <v>1322</v>
      </c>
      <c r="P8" s="453"/>
      <c r="Q8" s="454"/>
      <c r="R8" s="451"/>
      <c r="S8" s="451"/>
      <c r="T8" s="451"/>
      <c r="U8" s="451"/>
      <c r="V8" s="452">
        <v>11.19789750000001</v>
      </c>
      <c r="W8" s="451">
        <v>12.715485799999954</v>
      </c>
      <c r="X8" s="451">
        <v>14.183722499998964</v>
      </c>
      <c r="Y8" s="451">
        <v>14.051136100001997</v>
      </c>
      <c r="Z8" s="451">
        <v>13.309231399997998</v>
      </c>
      <c r="AA8" s="452">
        <v>8.4111844999980008</v>
      </c>
    </row>
    <row r="9" spans="1:27" ht="15" hidden="1" x14ac:dyDescent="0.25">
      <c r="A9" s="449"/>
      <c r="B9" s="453"/>
      <c r="C9" s="454"/>
      <c r="D9" s="451"/>
      <c r="E9" s="451"/>
      <c r="F9" s="451"/>
      <c r="G9" s="451"/>
      <c r="H9" s="452"/>
      <c r="I9" s="451"/>
      <c r="J9" s="451"/>
      <c r="K9" s="451"/>
      <c r="L9" s="451"/>
      <c r="M9" s="452"/>
      <c r="O9" s="449"/>
      <c r="P9" s="453"/>
      <c r="Q9" s="454"/>
      <c r="R9" s="451"/>
      <c r="S9" s="451"/>
      <c r="T9" s="451"/>
      <c r="U9" s="451"/>
      <c r="V9" s="452"/>
      <c r="W9" s="451"/>
      <c r="X9" s="451"/>
      <c r="Y9" s="451"/>
      <c r="Z9" s="451"/>
      <c r="AA9" s="452"/>
    </row>
    <row r="10" spans="1:27" ht="15" hidden="1" x14ac:dyDescent="0.25">
      <c r="A10" s="449"/>
      <c r="B10" s="453"/>
      <c r="C10" s="454"/>
      <c r="D10" s="451"/>
      <c r="E10" s="451"/>
      <c r="F10" s="451"/>
      <c r="G10" s="451"/>
      <c r="H10" s="452"/>
      <c r="I10" s="451"/>
      <c r="J10" s="451"/>
      <c r="K10" s="451"/>
      <c r="L10" s="451"/>
      <c r="M10" s="452"/>
      <c r="O10" s="449"/>
      <c r="P10" s="453"/>
      <c r="Q10" s="454"/>
      <c r="R10" s="451"/>
      <c r="S10" s="451"/>
      <c r="T10" s="451"/>
      <c r="U10" s="451"/>
      <c r="V10" s="452"/>
      <c r="W10" s="451"/>
      <c r="X10" s="451"/>
      <c r="Y10" s="451"/>
      <c r="Z10" s="451"/>
      <c r="AA10" s="452"/>
    </row>
    <row r="11" spans="1:27" ht="15" hidden="1" x14ac:dyDescent="0.25">
      <c r="A11" s="438" t="s">
        <v>1332</v>
      </c>
      <c r="B11" s="439"/>
      <c r="C11" s="440"/>
      <c r="D11" s="441"/>
      <c r="E11" s="441"/>
      <c r="F11" s="441"/>
      <c r="G11" s="441"/>
      <c r="H11" s="443"/>
      <c r="I11" s="441"/>
      <c r="J11" s="441"/>
      <c r="K11" s="441"/>
      <c r="L11" s="441"/>
      <c r="M11" s="443"/>
      <c r="O11" s="438" t="s">
        <v>1337</v>
      </c>
      <c r="P11" s="439"/>
      <c r="Q11" s="440"/>
      <c r="R11" s="441"/>
      <c r="S11" s="441"/>
      <c r="T11" s="441"/>
      <c r="U11" s="441"/>
      <c r="V11" s="443"/>
      <c r="W11" s="441"/>
      <c r="X11" s="441"/>
      <c r="Y11" s="441"/>
      <c r="Z11" s="441"/>
      <c r="AA11" s="443"/>
    </row>
    <row r="12" spans="1:27" ht="15" hidden="1" x14ac:dyDescent="0.25">
      <c r="A12" s="444"/>
      <c r="B12" s="445"/>
      <c r="C12" s="446"/>
      <c r="D12" s="447" t="s">
        <v>1326</v>
      </c>
      <c r="E12" s="447" t="s">
        <v>1325</v>
      </c>
      <c r="F12" s="447" t="s">
        <v>1324</v>
      </c>
      <c r="G12" s="447" t="s">
        <v>1323</v>
      </c>
      <c r="H12" s="448" t="s">
        <v>1322</v>
      </c>
      <c r="I12" s="447" t="s">
        <v>1331</v>
      </c>
      <c r="J12" s="447" t="s">
        <v>1330</v>
      </c>
      <c r="K12" s="447" t="s">
        <v>1329</v>
      </c>
      <c r="L12" s="447" t="s">
        <v>1328</v>
      </c>
      <c r="M12" s="448" t="s">
        <v>1327</v>
      </c>
      <c r="O12" s="444"/>
      <c r="P12" s="445"/>
      <c r="Q12" s="446"/>
      <c r="R12" s="447" t="s">
        <v>1326</v>
      </c>
      <c r="S12" s="447" t="s">
        <v>1325</v>
      </c>
      <c r="T12" s="447" t="s">
        <v>1324</v>
      </c>
      <c r="U12" s="447" t="s">
        <v>1323</v>
      </c>
      <c r="V12" s="448" t="s">
        <v>1322</v>
      </c>
      <c r="W12" s="447" t="s">
        <v>1331</v>
      </c>
      <c r="X12" s="447" t="s">
        <v>1330</v>
      </c>
      <c r="Y12" s="447" t="s">
        <v>1329</v>
      </c>
      <c r="Z12" s="447" t="s">
        <v>1328</v>
      </c>
      <c r="AA12" s="448" t="s">
        <v>1327</v>
      </c>
    </row>
    <row r="13" spans="1:27" ht="15" hidden="1" x14ac:dyDescent="0.25">
      <c r="A13" s="449" t="s">
        <v>1326</v>
      </c>
      <c r="B13" s="453"/>
      <c r="C13" s="454"/>
      <c r="D13" s="451"/>
      <c r="E13" s="451"/>
      <c r="F13" s="451"/>
      <c r="G13" s="451"/>
      <c r="H13" s="455">
        <v>441.61531941348306</v>
      </c>
      <c r="I13" s="451"/>
      <c r="J13" s="451"/>
      <c r="K13" s="451"/>
      <c r="L13" s="451"/>
      <c r="M13" s="452">
        <v>1371.6839466630913</v>
      </c>
      <c r="O13" s="449" t="s">
        <v>1326</v>
      </c>
      <c r="P13" s="453"/>
      <c r="Q13" s="454"/>
      <c r="R13" s="451">
        <v>10.410230000000013</v>
      </c>
      <c r="S13" s="451">
        <v>13.920402899999999</v>
      </c>
      <c r="T13" s="451">
        <v>11.985202600000946</v>
      </c>
      <c r="U13" s="451">
        <v>13.611783500001025</v>
      </c>
      <c r="V13" s="452">
        <v>13.655893299998979</v>
      </c>
      <c r="W13" s="451">
        <v>7.4005585999990444</v>
      </c>
      <c r="X13" s="451">
        <v>8.2136088000009977</v>
      </c>
      <c r="Y13" s="451">
        <v>9.9562169000009817</v>
      </c>
      <c r="Z13" s="451">
        <v>7.4871772000000192</v>
      </c>
      <c r="AA13" s="452">
        <v>7.8734627999980376</v>
      </c>
    </row>
    <row r="14" spans="1:27" ht="15" hidden="1" x14ac:dyDescent="0.25">
      <c r="A14" s="449" t="s">
        <v>1325</v>
      </c>
      <c r="B14" s="453"/>
      <c r="C14" s="454"/>
      <c r="D14" s="451"/>
      <c r="E14" s="451"/>
      <c r="F14" s="451"/>
      <c r="G14" s="451"/>
      <c r="H14" s="452"/>
      <c r="I14" s="456">
        <v>441.61531941348306</v>
      </c>
      <c r="J14" s="457"/>
      <c r="K14" s="457"/>
      <c r="L14" s="457"/>
      <c r="M14" s="452"/>
      <c r="O14" s="449" t="s">
        <v>1325</v>
      </c>
      <c r="P14" s="453"/>
      <c r="Q14" s="454"/>
      <c r="R14" s="451"/>
      <c r="S14" s="451">
        <v>10.410230000000013</v>
      </c>
      <c r="T14" s="451">
        <v>13.920402899999999</v>
      </c>
      <c r="U14" s="451">
        <v>11.985202600000946</v>
      </c>
      <c r="V14" s="452">
        <v>13.611783500001025</v>
      </c>
      <c r="W14" s="451">
        <v>13.655893299998979</v>
      </c>
      <c r="X14" s="451">
        <v>7.4005585999990444</v>
      </c>
      <c r="Y14" s="451">
        <v>8.2136088000009977</v>
      </c>
      <c r="Z14" s="451">
        <v>9.9562169000009817</v>
      </c>
      <c r="AA14" s="452">
        <v>7.4871772000000192</v>
      </c>
    </row>
    <row r="15" spans="1:27" ht="15" hidden="1" x14ac:dyDescent="0.25">
      <c r="A15" s="449" t="s">
        <v>1324</v>
      </c>
      <c r="B15" s="453"/>
      <c r="C15" s="454"/>
      <c r="D15" s="451"/>
      <c r="E15" s="451"/>
      <c r="F15" s="451"/>
      <c r="G15" s="451"/>
      <c r="H15" s="452"/>
      <c r="I15" s="457"/>
      <c r="J15" s="456">
        <v>441.61531941348306</v>
      </c>
      <c r="K15" s="457"/>
      <c r="L15" s="457"/>
      <c r="M15" s="452"/>
      <c r="O15" s="449" t="s">
        <v>1324</v>
      </c>
      <c r="P15" s="453"/>
      <c r="Q15" s="454"/>
      <c r="R15" s="451"/>
      <c r="S15" s="451"/>
      <c r="T15" s="451">
        <v>10.410230000000013</v>
      </c>
      <c r="U15" s="451">
        <v>13.920402899999999</v>
      </c>
      <c r="V15" s="452">
        <v>11.985202600000946</v>
      </c>
      <c r="W15" s="451">
        <v>13.611783500001025</v>
      </c>
      <c r="X15" s="451">
        <v>13.655893299998979</v>
      </c>
      <c r="Y15" s="451">
        <v>7.4005585999990444</v>
      </c>
      <c r="Z15" s="451">
        <v>8.2136088000009977</v>
      </c>
      <c r="AA15" s="452">
        <v>9.9562169000009817</v>
      </c>
    </row>
    <row r="16" spans="1:27" ht="15" hidden="1" x14ac:dyDescent="0.25">
      <c r="A16" s="449" t="s">
        <v>1323</v>
      </c>
      <c r="B16" s="453"/>
      <c r="C16" s="454"/>
      <c r="D16" s="451"/>
      <c r="E16" s="451"/>
      <c r="F16" s="451"/>
      <c r="G16" s="451"/>
      <c r="H16" s="452"/>
      <c r="I16" s="457"/>
      <c r="J16" s="457"/>
      <c r="K16" s="456">
        <v>441.61531941348306</v>
      </c>
      <c r="L16" s="457"/>
      <c r="M16" s="452"/>
      <c r="O16" s="449" t="s">
        <v>1323</v>
      </c>
      <c r="P16" s="453"/>
      <c r="Q16" s="454"/>
      <c r="R16" s="451"/>
      <c r="S16" s="451"/>
      <c r="T16" s="451"/>
      <c r="U16" s="451">
        <v>10.410230000000013</v>
      </c>
      <c r="V16" s="452">
        <v>13.920402899999999</v>
      </c>
      <c r="W16" s="451">
        <v>11.985202600000946</v>
      </c>
      <c r="X16" s="451">
        <v>13.611783500001025</v>
      </c>
      <c r="Y16" s="451">
        <v>13.655893299998979</v>
      </c>
      <c r="Z16" s="451">
        <v>7.4005585999990444</v>
      </c>
      <c r="AA16" s="452">
        <v>8.2136088000009977</v>
      </c>
    </row>
    <row r="17" spans="1:27" ht="15" hidden="1" x14ac:dyDescent="0.25">
      <c r="A17" s="449" t="s">
        <v>1322</v>
      </c>
      <c r="B17" s="453"/>
      <c r="C17" s="454"/>
      <c r="D17" s="451"/>
      <c r="E17" s="451"/>
      <c r="F17" s="451"/>
      <c r="G17" s="451"/>
      <c r="H17" s="452"/>
      <c r="I17" s="457"/>
      <c r="J17" s="457"/>
      <c r="K17" s="457"/>
      <c r="L17" s="456">
        <v>441.61531941348306</v>
      </c>
      <c r="M17" s="452"/>
      <c r="O17" s="449" t="s">
        <v>1322</v>
      </c>
      <c r="P17" s="453"/>
      <c r="Q17" s="454"/>
      <c r="R17" s="451"/>
      <c r="S17" s="451"/>
      <c r="T17" s="451"/>
      <c r="U17" s="451"/>
      <c r="V17" s="452">
        <v>10.410230000000013</v>
      </c>
      <c r="W17" s="451">
        <v>13.920402899999999</v>
      </c>
      <c r="X17" s="451">
        <v>11.985202600000946</v>
      </c>
      <c r="Y17" s="451">
        <v>13.611783500001025</v>
      </c>
      <c r="Z17" s="451">
        <v>13.655893299998979</v>
      </c>
      <c r="AA17" s="452">
        <v>7.4005585999990444</v>
      </c>
    </row>
    <row r="18" spans="1:27" ht="15" hidden="1" x14ac:dyDescent="0.25">
      <c r="A18" s="449"/>
      <c r="B18" s="453"/>
      <c r="C18" s="454"/>
      <c r="D18" s="451"/>
      <c r="E18" s="451"/>
      <c r="F18" s="451"/>
      <c r="G18" s="451"/>
      <c r="H18" s="452"/>
      <c r="I18" s="457"/>
      <c r="J18" s="457"/>
      <c r="K18" s="457"/>
      <c r="L18" s="457"/>
      <c r="M18" s="452"/>
      <c r="O18" s="449"/>
      <c r="P18" s="453"/>
      <c r="Q18" s="454"/>
      <c r="R18" s="451"/>
      <c r="S18" s="451"/>
      <c r="T18" s="451"/>
      <c r="U18" s="451"/>
      <c r="V18" s="452"/>
      <c r="W18" s="451"/>
      <c r="X18" s="451"/>
      <c r="Y18" s="451"/>
      <c r="Z18" s="451"/>
      <c r="AA18" s="452"/>
    </row>
    <row r="19" spans="1:27" ht="15.75" hidden="1" thickBot="1" x14ac:dyDescent="0.3">
      <c r="A19" s="449"/>
      <c r="B19" s="453"/>
      <c r="C19" s="454"/>
      <c r="D19" s="451"/>
      <c r="E19" s="451"/>
      <c r="F19" s="451"/>
      <c r="G19" s="451"/>
      <c r="H19" s="452"/>
      <c r="I19" s="457"/>
      <c r="J19" s="457"/>
      <c r="K19" s="457"/>
      <c r="L19" s="457"/>
      <c r="M19" s="452"/>
      <c r="O19" s="449"/>
      <c r="P19" s="453"/>
      <c r="Q19" s="454"/>
      <c r="R19" s="451"/>
      <c r="S19" s="451"/>
      <c r="T19" s="451"/>
      <c r="U19" s="451"/>
      <c r="V19" s="452"/>
      <c r="W19" s="451"/>
      <c r="X19" s="451"/>
      <c r="Y19" s="451"/>
      <c r="Z19" s="451"/>
      <c r="AA19" s="452"/>
    </row>
    <row r="20" spans="1:27" ht="15.75" thickBot="1" x14ac:dyDescent="0.3">
      <c r="A20" s="503" t="s">
        <v>1348</v>
      </c>
      <c r="B20" s="499"/>
      <c r="C20" s="500"/>
      <c r="D20" s="501"/>
      <c r="E20" s="501"/>
      <c r="F20" s="501"/>
      <c r="G20" s="501"/>
      <c r="H20" s="502"/>
      <c r="I20" s="501"/>
      <c r="J20" s="501"/>
      <c r="K20" s="501"/>
      <c r="L20" s="501"/>
      <c r="M20" s="502"/>
      <c r="O20" s="503" t="s">
        <v>1349</v>
      </c>
      <c r="P20" s="499"/>
      <c r="Q20" s="500"/>
      <c r="R20" s="501"/>
      <c r="S20" s="501"/>
      <c r="T20" s="501"/>
      <c r="U20" s="501"/>
      <c r="V20" s="502"/>
      <c r="W20" s="501"/>
      <c r="X20" s="501"/>
      <c r="Y20" s="501"/>
      <c r="Z20" s="501"/>
      <c r="AA20" s="502"/>
    </row>
    <row r="21" spans="1:27" ht="15" x14ac:dyDescent="0.25">
      <c r="A21" s="458" t="s">
        <v>1335</v>
      </c>
      <c r="B21" s="459"/>
      <c r="C21" s="460"/>
      <c r="D21" s="461"/>
      <c r="E21" s="461"/>
      <c r="F21" s="461"/>
      <c r="G21" s="461"/>
      <c r="H21" s="462"/>
      <c r="I21" s="461"/>
      <c r="J21" s="461"/>
      <c r="K21" s="461"/>
      <c r="L21" s="461"/>
      <c r="M21" s="462"/>
      <c r="O21" s="458" t="s">
        <v>1336</v>
      </c>
      <c r="P21" s="459"/>
      <c r="Q21" s="460"/>
      <c r="R21" s="461"/>
      <c r="S21" s="461"/>
      <c r="T21" s="461"/>
      <c r="U21" s="461"/>
      <c r="V21" s="462"/>
      <c r="W21" s="461"/>
      <c r="X21" s="461"/>
      <c r="Y21" s="461"/>
      <c r="Z21" s="461"/>
      <c r="AA21" s="462"/>
    </row>
    <row r="22" spans="1:27" ht="15" x14ac:dyDescent="0.25">
      <c r="A22" s="463"/>
      <c r="B22" s="464" t="s">
        <v>1334</v>
      </c>
      <c r="C22" s="465" t="s">
        <v>1333</v>
      </c>
      <c r="D22" s="466" t="s">
        <v>1326</v>
      </c>
      <c r="E22" s="466" t="s">
        <v>1325</v>
      </c>
      <c r="F22" s="466" t="s">
        <v>1324</v>
      </c>
      <c r="G22" s="466" t="s">
        <v>1323</v>
      </c>
      <c r="H22" s="467" t="s">
        <v>1322</v>
      </c>
      <c r="I22" s="466" t="s">
        <v>1331</v>
      </c>
      <c r="J22" s="466" t="s">
        <v>1330</v>
      </c>
      <c r="K22" s="466" t="s">
        <v>1329</v>
      </c>
      <c r="L22" s="466" t="s">
        <v>1328</v>
      </c>
      <c r="M22" s="467" t="s">
        <v>1327</v>
      </c>
      <c r="O22" s="463"/>
      <c r="P22" s="464"/>
      <c r="Q22" s="465"/>
      <c r="R22" s="466" t="s">
        <v>1326</v>
      </c>
      <c r="S22" s="466" t="s">
        <v>1325</v>
      </c>
      <c r="T22" s="466" t="s">
        <v>1324</v>
      </c>
      <c r="U22" s="466" t="s">
        <v>1323</v>
      </c>
      <c r="V22" s="467" t="s">
        <v>1322</v>
      </c>
      <c r="W22" s="466" t="s">
        <v>1331</v>
      </c>
      <c r="X22" s="466" t="s">
        <v>1330</v>
      </c>
      <c r="Y22" s="466" t="s">
        <v>1329</v>
      </c>
      <c r="Z22" s="466" t="s">
        <v>1328</v>
      </c>
      <c r="AA22" s="467" t="s">
        <v>1327</v>
      </c>
    </row>
    <row r="23" spans="1:27" ht="15" x14ac:dyDescent="0.25">
      <c r="A23" s="468" t="s">
        <v>1326</v>
      </c>
      <c r="B23" s="469">
        <v>1.3333333333333332E-2</v>
      </c>
      <c r="C23" s="46">
        <f>C47</f>
        <v>0</v>
      </c>
      <c r="D23" s="470">
        <f>($C23*D4)</f>
        <v>0</v>
      </c>
      <c r="E23" s="470">
        <f t="shared" ref="E23:M23" si="0">($C23*E4)</f>
        <v>0</v>
      </c>
      <c r="F23" s="470">
        <f t="shared" si="0"/>
        <v>0</v>
      </c>
      <c r="G23" s="470">
        <f t="shared" si="0"/>
        <v>0</v>
      </c>
      <c r="H23" s="471">
        <f t="shared" si="0"/>
        <v>0</v>
      </c>
      <c r="I23" s="470">
        <f t="shared" si="0"/>
        <v>0</v>
      </c>
      <c r="J23" s="470">
        <f t="shared" si="0"/>
        <v>0</v>
      </c>
      <c r="K23" s="470">
        <f t="shared" si="0"/>
        <v>0</v>
      </c>
      <c r="L23" s="470">
        <f t="shared" si="0"/>
        <v>0</v>
      </c>
      <c r="M23" s="471">
        <f t="shared" si="0"/>
        <v>0</v>
      </c>
      <c r="O23" s="468" t="s">
        <v>1326</v>
      </c>
      <c r="P23" s="469">
        <v>1.3333333333333332E-2</v>
      </c>
      <c r="Q23" s="46">
        <f>C50</f>
        <v>0</v>
      </c>
      <c r="R23" s="470">
        <f>($Q23*R4)</f>
        <v>0</v>
      </c>
      <c r="S23" s="470">
        <f t="shared" ref="S23:AA23" si="1">($Q23*S4)</f>
        <v>0</v>
      </c>
      <c r="T23" s="470">
        <f t="shared" si="1"/>
        <v>0</v>
      </c>
      <c r="U23" s="470">
        <f t="shared" si="1"/>
        <v>0</v>
      </c>
      <c r="V23" s="471">
        <f t="shared" si="1"/>
        <v>0</v>
      </c>
      <c r="W23" s="470">
        <f t="shared" si="1"/>
        <v>0</v>
      </c>
      <c r="X23" s="470">
        <f t="shared" si="1"/>
        <v>0</v>
      </c>
      <c r="Y23" s="470">
        <f t="shared" si="1"/>
        <v>0</v>
      </c>
      <c r="Z23" s="470">
        <f t="shared" si="1"/>
        <v>0</v>
      </c>
      <c r="AA23" s="471">
        <f t="shared" si="1"/>
        <v>0</v>
      </c>
    </row>
    <row r="24" spans="1:27" ht="15" x14ac:dyDescent="0.25">
      <c r="A24" s="468" t="s">
        <v>1325</v>
      </c>
      <c r="B24" s="469">
        <v>3.9999999999999994E-2</v>
      </c>
      <c r="C24" s="46">
        <f>D47</f>
        <v>0</v>
      </c>
      <c r="D24" s="470">
        <f>($C24*D5)</f>
        <v>0</v>
      </c>
      <c r="E24" s="470">
        <f t="shared" ref="E24:M24" si="2">($C24*E5)</f>
        <v>0</v>
      </c>
      <c r="F24" s="470">
        <f t="shared" si="2"/>
        <v>0</v>
      </c>
      <c r="G24" s="470">
        <f t="shared" si="2"/>
        <v>0</v>
      </c>
      <c r="H24" s="471">
        <f t="shared" si="2"/>
        <v>0</v>
      </c>
      <c r="I24" s="470">
        <f t="shared" si="2"/>
        <v>0</v>
      </c>
      <c r="J24" s="470">
        <f t="shared" si="2"/>
        <v>0</v>
      </c>
      <c r="K24" s="470">
        <f t="shared" si="2"/>
        <v>0</v>
      </c>
      <c r="L24" s="470">
        <f t="shared" si="2"/>
        <v>0</v>
      </c>
      <c r="M24" s="471">
        <f t="shared" si="2"/>
        <v>0</v>
      </c>
      <c r="O24" s="468" t="s">
        <v>1325</v>
      </c>
      <c r="P24" s="469">
        <v>3.9999999999999994E-2</v>
      </c>
      <c r="Q24" s="46">
        <f>D50</f>
        <v>0</v>
      </c>
      <c r="R24" s="470">
        <f>($Q24*R5)</f>
        <v>0</v>
      </c>
      <c r="S24" s="470">
        <f t="shared" ref="S24:AA24" si="3">($Q24*S5)</f>
        <v>0</v>
      </c>
      <c r="T24" s="470">
        <f t="shared" si="3"/>
        <v>0</v>
      </c>
      <c r="U24" s="470">
        <f t="shared" si="3"/>
        <v>0</v>
      </c>
      <c r="V24" s="471">
        <f t="shared" si="3"/>
        <v>0</v>
      </c>
      <c r="W24" s="470">
        <f t="shared" si="3"/>
        <v>0</v>
      </c>
      <c r="X24" s="470">
        <f t="shared" si="3"/>
        <v>0</v>
      </c>
      <c r="Y24" s="470">
        <f t="shared" si="3"/>
        <v>0</v>
      </c>
      <c r="Z24" s="470">
        <f t="shared" si="3"/>
        <v>0</v>
      </c>
      <c r="AA24" s="471">
        <f t="shared" si="3"/>
        <v>0</v>
      </c>
    </row>
    <row r="25" spans="1:27" ht="15" x14ac:dyDescent="0.25">
      <c r="A25" s="468" t="s">
        <v>1324</v>
      </c>
      <c r="B25" s="469">
        <v>7.9999999999999988E-2</v>
      </c>
      <c r="C25" s="46">
        <f>E47</f>
        <v>0</v>
      </c>
      <c r="D25" s="470">
        <f>($C25*D6)</f>
        <v>0</v>
      </c>
      <c r="E25" s="470">
        <f t="shared" ref="E25:M25" si="4">($C25*E6)</f>
        <v>0</v>
      </c>
      <c r="F25" s="470">
        <f t="shared" si="4"/>
        <v>0</v>
      </c>
      <c r="G25" s="470">
        <f t="shared" si="4"/>
        <v>0</v>
      </c>
      <c r="H25" s="471">
        <f t="shared" si="4"/>
        <v>0</v>
      </c>
      <c r="I25" s="470">
        <f t="shared" si="4"/>
        <v>0</v>
      </c>
      <c r="J25" s="470">
        <f t="shared" si="4"/>
        <v>0</v>
      </c>
      <c r="K25" s="470">
        <f t="shared" si="4"/>
        <v>0</v>
      </c>
      <c r="L25" s="470">
        <f t="shared" si="4"/>
        <v>0</v>
      </c>
      <c r="M25" s="471">
        <f t="shared" si="4"/>
        <v>0</v>
      </c>
      <c r="O25" s="468" t="s">
        <v>1324</v>
      </c>
      <c r="P25" s="469">
        <v>7.9999999999999988E-2</v>
      </c>
      <c r="Q25" s="46">
        <f>E50</f>
        <v>0</v>
      </c>
      <c r="R25" s="470">
        <f>($Q25*R6)</f>
        <v>0</v>
      </c>
      <c r="S25" s="470">
        <f t="shared" ref="S25:AA25" si="5">($Q25*S6)</f>
        <v>0</v>
      </c>
      <c r="T25" s="470">
        <f t="shared" si="5"/>
        <v>0</v>
      </c>
      <c r="U25" s="470">
        <f t="shared" si="5"/>
        <v>0</v>
      </c>
      <c r="V25" s="471">
        <f t="shared" si="5"/>
        <v>0</v>
      </c>
      <c r="W25" s="470">
        <f t="shared" si="5"/>
        <v>0</v>
      </c>
      <c r="X25" s="470">
        <f t="shared" si="5"/>
        <v>0</v>
      </c>
      <c r="Y25" s="470">
        <f t="shared" si="5"/>
        <v>0</v>
      </c>
      <c r="Z25" s="470">
        <f t="shared" si="5"/>
        <v>0</v>
      </c>
      <c r="AA25" s="471">
        <f t="shared" si="5"/>
        <v>0</v>
      </c>
    </row>
    <row r="26" spans="1:27" ht="15" x14ac:dyDescent="0.25">
      <c r="A26" s="468" t="s">
        <v>1323</v>
      </c>
      <c r="B26" s="469">
        <v>0.1333333333333333</v>
      </c>
      <c r="C26" s="46">
        <f>F47</f>
        <v>0</v>
      </c>
      <c r="D26" s="470">
        <f>($C26*D7)</f>
        <v>0</v>
      </c>
      <c r="E26" s="470">
        <f t="shared" ref="E26:M26" si="6">($C26*E7)</f>
        <v>0</v>
      </c>
      <c r="F26" s="470">
        <f t="shared" si="6"/>
        <v>0</v>
      </c>
      <c r="G26" s="470">
        <f t="shared" si="6"/>
        <v>0</v>
      </c>
      <c r="H26" s="471">
        <f t="shared" si="6"/>
        <v>0</v>
      </c>
      <c r="I26" s="470">
        <f t="shared" si="6"/>
        <v>0</v>
      </c>
      <c r="J26" s="470">
        <f t="shared" si="6"/>
        <v>0</v>
      </c>
      <c r="K26" s="470">
        <f t="shared" si="6"/>
        <v>0</v>
      </c>
      <c r="L26" s="470">
        <f t="shared" si="6"/>
        <v>0</v>
      </c>
      <c r="M26" s="471">
        <f t="shared" si="6"/>
        <v>0</v>
      </c>
      <c r="O26" s="468" t="s">
        <v>1323</v>
      </c>
      <c r="P26" s="469">
        <v>0.1333333333333333</v>
      </c>
      <c r="Q26" s="46">
        <f>F50</f>
        <v>0</v>
      </c>
      <c r="R26" s="470">
        <f>($Q26*R7)</f>
        <v>0</v>
      </c>
      <c r="S26" s="470">
        <f t="shared" ref="S26:AA26" si="7">($Q26*S7)</f>
        <v>0</v>
      </c>
      <c r="T26" s="470">
        <f t="shared" si="7"/>
        <v>0</v>
      </c>
      <c r="U26" s="470">
        <f t="shared" si="7"/>
        <v>0</v>
      </c>
      <c r="V26" s="471">
        <f t="shared" si="7"/>
        <v>0</v>
      </c>
      <c r="W26" s="470">
        <f t="shared" si="7"/>
        <v>0</v>
      </c>
      <c r="X26" s="470">
        <f t="shared" si="7"/>
        <v>0</v>
      </c>
      <c r="Y26" s="470">
        <f t="shared" si="7"/>
        <v>0</v>
      </c>
      <c r="Z26" s="470">
        <f t="shared" si="7"/>
        <v>0</v>
      </c>
      <c r="AA26" s="471">
        <f t="shared" si="7"/>
        <v>0</v>
      </c>
    </row>
    <row r="27" spans="1:27" ht="15" x14ac:dyDescent="0.25">
      <c r="A27" s="468" t="s">
        <v>1322</v>
      </c>
      <c r="B27" s="469">
        <v>0.19999999999999996</v>
      </c>
      <c r="C27" s="437">
        <f>G47</f>
        <v>0</v>
      </c>
      <c r="D27" s="470">
        <f>($C27*D8)</f>
        <v>0</v>
      </c>
      <c r="E27" s="470">
        <f t="shared" ref="E27:M27" si="8">($C27*E8)</f>
        <v>0</v>
      </c>
      <c r="F27" s="470">
        <f t="shared" si="8"/>
        <v>0</v>
      </c>
      <c r="G27" s="470">
        <f t="shared" si="8"/>
        <v>0</v>
      </c>
      <c r="H27" s="471">
        <f t="shared" si="8"/>
        <v>0</v>
      </c>
      <c r="I27" s="470">
        <f t="shared" si="8"/>
        <v>0</v>
      </c>
      <c r="J27" s="470">
        <f t="shared" si="8"/>
        <v>0</v>
      </c>
      <c r="K27" s="470">
        <f t="shared" si="8"/>
        <v>0</v>
      </c>
      <c r="L27" s="470">
        <f t="shared" si="8"/>
        <v>0</v>
      </c>
      <c r="M27" s="471">
        <f t="shared" si="8"/>
        <v>0</v>
      </c>
      <c r="O27" s="468" t="s">
        <v>1322</v>
      </c>
      <c r="P27" s="469">
        <v>0.19999999999999996</v>
      </c>
      <c r="Q27" s="437">
        <f>G50</f>
        <v>0</v>
      </c>
      <c r="R27" s="470">
        <f>($Q27*R8)</f>
        <v>0</v>
      </c>
      <c r="S27" s="470">
        <f t="shared" ref="S27:AA27" si="9">($Q27*S8)</f>
        <v>0</v>
      </c>
      <c r="T27" s="470">
        <f t="shared" si="9"/>
        <v>0</v>
      </c>
      <c r="U27" s="470">
        <f t="shared" si="9"/>
        <v>0</v>
      </c>
      <c r="V27" s="471">
        <f t="shared" si="9"/>
        <v>0</v>
      </c>
      <c r="W27" s="470">
        <f t="shared" si="9"/>
        <v>0</v>
      </c>
      <c r="X27" s="470">
        <f t="shared" si="9"/>
        <v>0</v>
      </c>
      <c r="Y27" s="470">
        <f t="shared" si="9"/>
        <v>0</v>
      </c>
      <c r="Z27" s="470">
        <f t="shared" si="9"/>
        <v>0</v>
      </c>
      <c r="AA27" s="471">
        <f t="shared" si="9"/>
        <v>0</v>
      </c>
    </row>
    <row r="28" spans="1:27" ht="15.75" thickBot="1" x14ac:dyDescent="0.3">
      <c r="A28" s="472" t="s">
        <v>1321</v>
      </c>
      <c r="B28" s="473"/>
      <c r="C28" s="474">
        <f t="shared" ref="C28:M28" si="10">SUM(C23:C27)</f>
        <v>0</v>
      </c>
      <c r="D28" s="475">
        <f t="shared" si="10"/>
        <v>0</v>
      </c>
      <c r="E28" s="475">
        <f t="shared" si="10"/>
        <v>0</v>
      </c>
      <c r="F28" s="475">
        <f t="shared" si="10"/>
        <v>0</v>
      </c>
      <c r="G28" s="475">
        <f t="shared" si="10"/>
        <v>0</v>
      </c>
      <c r="H28" s="476">
        <f t="shared" si="10"/>
        <v>0</v>
      </c>
      <c r="I28" s="475">
        <f t="shared" si="10"/>
        <v>0</v>
      </c>
      <c r="J28" s="475">
        <f t="shared" si="10"/>
        <v>0</v>
      </c>
      <c r="K28" s="475">
        <f t="shared" si="10"/>
        <v>0</v>
      </c>
      <c r="L28" s="475">
        <f t="shared" si="10"/>
        <v>0</v>
      </c>
      <c r="M28" s="476">
        <f t="shared" si="10"/>
        <v>0</v>
      </c>
      <c r="O28" s="472" t="s">
        <v>1321</v>
      </c>
      <c r="P28" s="473"/>
      <c r="Q28" s="474">
        <f>SUM(Q23:Q27)</f>
        <v>0</v>
      </c>
      <c r="R28" s="475">
        <f>SUM(R23:R27)</f>
        <v>0</v>
      </c>
      <c r="S28" s="475">
        <f t="shared" ref="S28:AA28" si="11">SUM(S23:S27)</f>
        <v>0</v>
      </c>
      <c r="T28" s="475">
        <f t="shared" si="11"/>
        <v>0</v>
      </c>
      <c r="U28" s="475">
        <f t="shared" si="11"/>
        <v>0</v>
      </c>
      <c r="V28" s="476">
        <f t="shared" si="11"/>
        <v>0</v>
      </c>
      <c r="W28" s="475">
        <f t="shared" si="11"/>
        <v>0</v>
      </c>
      <c r="X28" s="475">
        <f t="shared" si="11"/>
        <v>0</v>
      </c>
      <c r="Y28" s="475">
        <f t="shared" si="11"/>
        <v>0</v>
      </c>
      <c r="Z28" s="475">
        <f t="shared" si="11"/>
        <v>0</v>
      </c>
      <c r="AA28" s="476">
        <f t="shared" si="11"/>
        <v>0</v>
      </c>
    </row>
    <row r="29" spans="1:27" ht="15.75" thickBot="1" x14ac:dyDescent="0.3">
      <c r="A29" s="477" t="s">
        <v>1320</v>
      </c>
      <c r="B29" s="478"/>
      <c r="C29" s="479"/>
      <c r="D29" s="480">
        <f>SUM($D28:D28)</f>
        <v>0</v>
      </c>
      <c r="E29" s="480">
        <f>SUM($D28:E28)</f>
        <v>0</v>
      </c>
      <c r="F29" s="480">
        <f>SUM($D28:F28)</f>
        <v>0</v>
      </c>
      <c r="G29" s="480">
        <f>SUM($D28:G28)</f>
        <v>0</v>
      </c>
      <c r="H29" s="481">
        <f>SUM($D28:H28)</f>
        <v>0</v>
      </c>
      <c r="I29" s="480">
        <f>SUM($D28:I28)</f>
        <v>0</v>
      </c>
      <c r="J29" s="480">
        <f>SUM($D28:J28)</f>
        <v>0</v>
      </c>
      <c r="K29" s="480">
        <f>SUM($D28:K28)</f>
        <v>0</v>
      </c>
      <c r="L29" s="480">
        <f>SUM($D28:L28)</f>
        <v>0</v>
      </c>
      <c r="M29" s="481">
        <f>SUM($D28:M28)</f>
        <v>0</v>
      </c>
      <c r="O29" s="477" t="s">
        <v>1320</v>
      </c>
      <c r="P29" s="478"/>
      <c r="Q29" s="479"/>
      <c r="R29" s="480">
        <f>SUM($R28:R28)</f>
        <v>0</v>
      </c>
      <c r="S29" s="480">
        <f>SUM($R28:S28)</f>
        <v>0</v>
      </c>
      <c r="T29" s="480">
        <f>SUM($R28:T28)</f>
        <v>0</v>
      </c>
      <c r="U29" s="480">
        <f>SUM($R28:U28)</f>
        <v>0</v>
      </c>
      <c r="V29" s="481">
        <f>SUM($R28:V28)</f>
        <v>0</v>
      </c>
      <c r="W29" s="480">
        <f>SUM($R28:W28)</f>
        <v>0</v>
      </c>
      <c r="X29" s="480">
        <f>SUM($R28:X28)</f>
        <v>0</v>
      </c>
      <c r="Y29" s="480">
        <f>SUM($R28:Y28)</f>
        <v>0</v>
      </c>
      <c r="Z29" s="480">
        <f>SUM($R28:Z28)</f>
        <v>0</v>
      </c>
      <c r="AA29" s="481">
        <f>SUM($R28:AA28)</f>
        <v>0</v>
      </c>
    </row>
    <row r="30" spans="1:27" ht="15" x14ac:dyDescent="0.25">
      <c r="A30" s="468"/>
      <c r="B30" s="482"/>
      <c r="C30" s="483"/>
      <c r="D30" s="484"/>
      <c r="E30" s="484"/>
      <c r="F30" s="484"/>
      <c r="G30" s="484"/>
      <c r="H30" s="485"/>
      <c r="I30" s="484"/>
      <c r="J30" s="484"/>
      <c r="K30" s="484"/>
      <c r="L30" s="484"/>
      <c r="M30" s="485"/>
      <c r="O30" s="468"/>
      <c r="P30" s="482"/>
      <c r="Q30" s="483"/>
      <c r="R30" s="484"/>
      <c r="S30" s="484"/>
      <c r="T30" s="484"/>
      <c r="U30" s="484"/>
      <c r="V30" s="485"/>
      <c r="W30" s="484"/>
      <c r="X30" s="484"/>
      <c r="Y30" s="484"/>
      <c r="Z30" s="484"/>
      <c r="AA30" s="485"/>
    </row>
    <row r="31" spans="1:27" ht="15" x14ac:dyDescent="0.25">
      <c r="A31" s="468"/>
      <c r="B31" s="482"/>
      <c r="C31" s="483"/>
      <c r="D31" s="484"/>
      <c r="E31" s="484"/>
      <c r="F31" s="484"/>
      <c r="G31" s="484"/>
      <c r="H31" s="485"/>
      <c r="I31" s="484"/>
      <c r="J31" s="484"/>
      <c r="K31" s="484"/>
      <c r="L31" s="484"/>
      <c r="M31" s="485"/>
      <c r="O31" s="468"/>
      <c r="P31" s="482"/>
      <c r="Q31" s="483"/>
      <c r="R31" s="484"/>
      <c r="S31" s="484"/>
      <c r="T31" s="484"/>
      <c r="U31" s="484"/>
      <c r="V31" s="485"/>
      <c r="W31" s="484"/>
      <c r="X31" s="484"/>
      <c r="Y31" s="484"/>
      <c r="Z31" s="484"/>
      <c r="AA31" s="485"/>
    </row>
    <row r="32" spans="1:27" ht="15" x14ac:dyDescent="0.25">
      <c r="A32" s="458" t="s">
        <v>1332</v>
      </c>
      <c r="B32" s="459"/>
      <c r="C32" s="460"/>
      <c r="D32" s="461"/>
      <c r="E32" s="461"/>
      <c r="F32" s="461"/>
      <c r="G32" s="461"/>
      <c r="H32" s="462"/>
      <c r="I32" s="461"/>
      <c r="J32" s="461"/>
      <c r="K32" s="461"/>
      <c r="L32" s="461"/>
      <c r="M32" s="462"/>
      <c r="O32" s="458" t="s">
        <v>1337</v>
      </c>
      <c r="P32" s="459"/>
      <c r="Q32" s="460"/>
      <c r="R32" s="461"/>
      <c r="S32" s="461"/>
      <c r="T32" s="461"/>
      <c r="U32" s="461"/>
      <c r="V32" s="462"/>
      <c r="W32" s="461"/>
      <c r="X32" s="461"/>
      <c r="Y32" s="461"/>
      <c r="Z32" s="461"/>
      <c r="AA32" s="462"/>
    </row>
    <row r="33" spans="1:27" ht="15" x14ac:dyDescent="0.25">
      <c r="A33" s="463"/>
      <c r="B33" s="464"/>
      <c r="C33" s="465"/>
      <c r="D33" s="466" t="s">
        <v>1326</v>
      </c>
      <c r="E33" s="466" t="s">
        <v>1325</v>
      </c>
      <c r="F33" s="466" t="s">
        <v>1324</v>
      </c>
      <c r="G33" s="466" t="s">
        <v>1323</v>
      </c>
      <c r="H33" s="467" t="s">
        <v>1322</v>
      </c>
      <c r="I33" s="466" t="s">
        <v>1331</v>
      </c>
      <c r="J33" s="466" t="s">
        <v>1330</v>
      </c>
      <c r="K33" s="466" t="s">
        <v>1329</v>
      </c>
      <c r="L33" s="466" t="s">
        <v>1328</v>
      </c>
      <c r="M33" s="467" t="s">
        <v>1327</v>
      </c>
      <c r="O33" s="463"/>
      <c r="P33" s="464"/>
      <c r="Q33" s="465"/>
      <c r="R33" s="466" t="s">
        <v>1326</v>
      </c>
      <c r="S33" s="466" t="s">
        <v>1325</v>
      </c>
      <c r="T33" s="466" t="s">
        <v>1324</v>
      </c>
      <c r="U33" s="466" t="s">
        <v>1323</v>
      </c>
      <c r="V33" s="467" t="s">
        <v>1322</v>
      </c>
      <c r="W33" s="466" t="s">
        <v>1331</v>
      </c>
      <c r="X33" s="466" t="s">
        <v>1330</v>
      </c>
      <c r="Y33" s="466" t="s">
        <v>1329</v>
      </c>
      <c r="Z33" s="466" t="s">
        <v>1328</v>
      </c>
      <c r="AA33" s="467" t="s">
        <v>1327</v>
      </c>
    </row>
    <row r="34" spans="1:27" ht="15" x14ac:dyDescent="0.25">
      <c r="A34" s="468" t="s">
        <v>1326</v>
      </c>
      <c r="B34" s="469">
        <v>0.157</v>
      </c>
      <c r="C34" s="46">
        <f>C46</f>
        <v>0</v>
      </c>
      <c r="D34" s="470">
        <f>($C34*D13)</f>
        <v>0</v>
      </c>
      <c r="E34" s="470">
        <f t="shared" ref="E34:M34" si="12">($C34*E13)</f>
        <v>0</v>
      </c>
      <c r="F34" s="470">
        <f t="shared" si="12"/>
        <v>0</v>
      </c>
      <c r="G34" s="470">
        <f t="shared" si="12"/>
        <v>0</v>
      </c>
      <c r="H34" s="471">
        <f t="shared" si="12"/>
        <v>0</v>
      </c>
      <c r="I34" s="470">
        <f t="shared" si="12"/>
        <v>0</v>
      </c>
      <c r="J34" s="470">
        <f t="shared" si="12"/>
        <v>0</v>
      </c>
      <c r="K34" s="470">
        <f t="shared" si="12"/>
        <v>0</v>
      </c>
      <c r="L34" s="470">
        <f t="shared" si="12"/>
        <v>0</v>
      </c>
      <c r="M34" s="471">
        <f t="shared" si="12"/>
        <v>0</v>
      </c>
      <c r="O34" s="468" t="s">
        <v>1326</v>
      </c>
      <c r="P34" s="469">
        <v>0.157</v>
      </c>
      <c r="Q34" s="46">
        <f>C49</f>
        <v>0</v>
      </c>
      <c r="R34" s="470">
        <f>($Q34*R13)</f>
        <v>0</v>
      </c>
      <c r="S34" s="470">
        <f>($Q34*S13)</f>
        <v>0</v>
      </c>
      <c r="T34" s="470">
        <f t="shared" ref="T34:Z34" si="13">($Q34*T13)</f>
        <v>0</v>
      </c>
      <c r="U34" s="470">
        <f>($Q34*U13)</f>
        <v>0</v>
      </c>
      <c r="V34" s="471">
        <f>($Q34*V13)</f>
        <v>0</v>
      </c>
      <c r="W34" s="470">
        <f t="shared" si="13"/>
        <v>0</v>
      </c>
      <c r="X34" s="470">
        <f t="shared" si="13"/>
        <v>0</v>
      </c>
      <c r="Y34" s="470">
        <f t="shared" si="13"/>
        <v>0</v>
      </c>
      <c r="Z34" s="470">
        <f t="shared" si="13"/>
        <v>0</v>
      </c>
      <c r="AA34" s="471">
        <f>($Q34*AA13)</f>
        <v>0</v>
      </c>
    </row>
    <row r="35" spans="1:27" ht="15" x14ac:dyDescent="0.25">
      <c r="A35" s="468" t="s">
        <v>1325</v>
      </c>
      <c r="B35" s="469">
        <v>0.25700000000000001</v>
      </c>
      <c r="C35" s="46">
        <f>D46</f>
        <v>0</v>
      </c>
      <c r="D35" s="470">
        <f>($C35*D14)</f>
        <v>0</v>
      </c>
      <c r="E35" s="470">
        <f t="shared" ref="E35:M35" si="14">($C35*E14)</f>
        <v>0</v>
      </c>
      <c r="F35" s="470">
        <f t="shared" si="14"/>
        <v>0</v>
      </c>
      <c r="G35" s="470">
        <f t="shared" si="14"/>
        <v>0</v>
      </c>
      <c r="H35" s="471">
        <f t="shared" si="14"/>
        <v>0</v>
      </c>
      <c r="I35" s="470">
        <f t="shared" si="14"/>
        <v>0</v>
      </c>
      <c r="J35" s="470">
        <f t="shared" si="14"/>
        <v>0</v>
      </c>
      <c r="K35" s="470">
        <f t="shared" si="14"/>
        <v>0</v>
      </c>
      <c r="L35" s="470">
        <f t="shared" si="14"/>
        <v>0</v>
      </c>
      <c r="M35" s="471">
        <f t="shared" si="14"/>
        <v>0</v>
      </c>
      <c r="O35" s="468" t="s">
        <v>1325</v>
      </c>
      <c r="P35" s="469">
        <v>0.25700000000000001</v>
      </c>
      <c r="Q35" s="46">
        <f>D49</f>
        <v>0</v>
      </c>
      <c r="R35" s="470">
        <f t="shared" ref="R35:R38" si="15">($Q35*R14)</f>
        <v>0</v>
      </c>
      <c r="S35" s="470">
        <f t="shared" ref="S35:AA35" si="16">($Q35*S14)</f>
        <v>0</v>
      </c>
      <c r="T35" s="470">
        <f t="shared" si="16"/>
        <v>0</v>
      </c>
      <c r="U35" s="470">
        <f t="shared" si="16"/>
        <v>0</v>
      </c>
      <c r="V35" s="471">
        <f t="shared" si="16"/>
        <v>0</v>
      </c>
      <c r="W35" s="470">
        <f t="shared" si="16"/>
        <v>0</v>
      </c>
      <c r="X35" s="470">
        <f t="shared" si="16"/>
        <v>0</v>
      </c>
      <c r="Y35" s="470">
        <f t="shared" si="16"/>
        <v>0</v>
      </c>
      <c r="Z35" s="470">
        <f t="shared" si="16"/>
        <v>0</v>
      </c>
      <c r="AA35" s="471">
        <f t="shared" si="16"/>
        <v>0</v>
      </c>
    </row>
    <row r="36" spans="1:27" ht="15" x14ac:dyDescent="0.25">
      <c r="A36" s="468" t="s">
        <v>1324</v>
      </c>
      <c r="B36" s="469">
        <v>0.35699999999999998</v>
      </c>
      <c r="C36" s="46">
        <f>E46</f>
        <v>0</v>
      </c>
      <c r="D36" s="470">
        <f>($C36*D15)</f>
        <v>0</v>
      </c>
      <c r="E36" s="470">
        <f t="shared" ref="E36:M36" si="17">($C36*E15)</f>
        <v>0</v>
      </c>
      <c r="F36" s="470">
        <f t="shared" si="17"/>
        <v>0</v>
      </c>
      <c r="G36" s="470">
        <f t="shared" si="17"/>
        <v>0</v>
      </c>
      <c r="H36" s="471">
        <f t="shared" si="17"/>
        <v>0</v>
      </c>
      <c r="I36" s="470">
        <f t="shared" si="17"/>
        <v>0</v>
      </c>
      <c r="J36" s="470">
        <f t="shared" si="17"/>
        <v>0</v>
      </c>
      <c r="K36" s="470">
        <f t="shared" si="17"/>
        <v>0</v>
      </c>
      <c r="L36" s="470">
        <f t="shared" si="17"/>
        <v>0</v>
      </c>
      <c r="M36" s="471">
        <f t="shared" si="17"/>
        <v>0</v>
      </c>
      <c r="O36" s="468" t="s">
        <v>1324</v>
      </c>
      <c r="P36" s="469">
        <v>0.35699999999999998</v>
      </c>
      <c r="Q36" s="46">
        <f>E49</f>
        <v>0</v>
      </c>
      <c r="R36" s="470">
        <f t="shared" si="15"/>
        <v>0</v>
      </c>
      <c r="S36" s="470">
        <f t="shared" ref="S36:AA36" si="18">($Q36*S15)</f>
        <v>0</v>
      </c>
      <c r="T36" s="470">
        <f t="shared" si="18"/>
        <v>0</v>
      </c>
      <c r="U36" s="470">
        <f t="shared" si="18"/>
        <v>0</v>
      </c>
      <c r="V36" s="471">
        <f t="shared" si="18"/>
        <v>0</v>
      </c>
      <c r="W36" s="470">
        <f t="shared" si="18"/>
        <v>0</v>
      </c>
      <c r="X36" s="470">
        <f t="shared" si="18"/>
        <v>0</v>
      </c>
      <c r="Y36" s="470">
        <f t="shared" si="18"/>
        <v>0</v>
      </c>
      <c r="Z36" s="470">
        <f t="shared" si="18"/>
        <v>0</v>
      </c>
      <c r="AA36" s="471">
        <f t="shared" si="18"/>
        <v>0</v>
      </c>
    </row>
    <row r="37" spans="1:27" ht="15" x14ac:dyDescent="0.25">
      <c r="A37" s="468" t="s">
        <v>1323</v>
      </c>
      <c r="B37" s="469">
        <v>0.40699999999999997</v>
      </c>
      <c r="C37" s="46">
        <f>F46</f>
        <v>0</v>
      </c>
      <c r="D37" s="470">
        <f>($C37*D16)</f>
        <v>0</v>
      </c>
      <c r="E37" s="470">
        <f t="shared" ref="E37:M37" si="19">($C37*E16)</f>
        <v>0</v>
      </c>
      <c r="F37" s="470">
        <f t="shared" si="19"/>
        <v>0</v>
      </c>
      <c r="G37" s="470">
        <f t="shared" si="19"/>
        <v>0</v>
      </c>
      <c r="H37" s="471">
        <f t="shared" si="19"/>
        <v>0</v>
      </c>
      <c r="I37" s="470">
        <f t="shared" si="19"/>
        <v>0</v>
      </c>
      <c r="J37" s="470">
        <f t="shared" si="19"/>
        <v>0</v>
      </c>
      <c r="K37" s="470">
        <f t="shared" si="19"/>
        <v>0</v>
      </c>
      <c r="L37" s="470">
        <f t="shared" si="19"/>
        <v>0</v>
      </c>
      <c r="M37" s="471">
        <f t="shared" si="19"/>
        <v>0</v>
      </c>
      <c r="O37" s="468" t="s">
        <v>1323</v>
      </c>
      <c r="P37" s="469">
        <v>0.40699999999999997</v>
      </c>
      <c r="Q37" s="46">
        <f>F49</f>
        <v>0</v>
      </c>
      <c r="R37" s="470">
        <f t="shared" si="15"/>
        <v>0</v>
      </c>
      <c r="S37" s="470">
        <f t="shared" ref="S37:AA37" si="20">($Q37*S16)</f>
        <v>0</v>
      </c>
      <c r="T37" s="470">
        <f t="shared" si="20"/>
        <v>0</v>
      </c>
      <c r="U37" s="470">
        <f t="shared" si="20"/>
        <v>0</v>
      </c>
      <c r="V37" s="471">
        <f t="shared" si="20"/>
        <v>0</v>
      </c>
      <c r="W37" s="470">
        <f t="shared" si="20"/>
        <v>0</v>
      </c>
      <c r="X37" s="470">
        <f t="shared" si="20"/>
        <v>0</v>
      </c>
      <c r="Y37" s="470">
        <f t="shared" si="20"/>
        <v>0</v>
      </c>
      <c r="Z37" s="470">
        <f t="shared" si="20"/>
        <v>0</v>
      </c>
      <c r="AA37" s="471">
        <f t="shared" si="20"/>
        <v>0</v>
      </c>
    </row>
    <row r="38" spans="1:27" ht="15" x14ac:dyDescent="0.25">
      <c r="A38" s="468" t="s">
        <v>1322</v>
      </c>
      <c r="B38" s="469">
        <v>0.45700000000000002</v>
      </c>
      <c r="C38" s="437">
        <f>G46</f>
        <v>0</v>
      </c>
      <c r="D38" s="470">
        <f>($C38*D17)</f>
        <v>0</v>
      </c>
      <c r="E38" s="470">
        <f t="shared" ref="E38:M38" si="21">($C38*E17)</f>
        <v>0</v>
      </c>
      <c r="F38" s="470">
        <f t="shared" si="21"/>
        <v>0</v>
      </c>
      <c r="G38" s="470">
        <f t="shared" si="21"/>
        <v>0</v>
      </c>
      <c r="H38" s="471">
        <f t="shared" si="21"/>
        <v>0</v>
      </c>
      <c r="I38" s="470">
        <f t="shared" si="21"/>
        <v>0</v>
      </c>
      <c r="J38" s="470">
        <f t="shared" si="21"/>
        <v>0</v>
      </c>
      <c r="K38" s="470">
        <f t="shared" si="21"/>
        <v>0</v>
      </c>
      <c r="L38" s="470">
        <f t="shared" si="21"/>
        <v>0</v>
      </c>
      <c r="M38" s="471">
        <f t="shared" si="21"/>
        <v>0</v>
      </c>
      <c r="O38" s="468" t="s">
        <v>1322</v>
      </c>
      <c r="P38" s="469">
        <v>0.45700000000000002</v>
      </c>
      <c r="Q38" s="437">
        <f>G49</f>
        <v>0</v>
      </c>
      <c r="R38" s="470">
        <f t="shared" si="15"/>
        <v>0</v>
      </c>
      <c r="S38" s="470">
        <f t="shared" ref="S38:Z38" si="22">($Q38*S17)</f>
        <v>0</v>
      </c>
      <c r="T38" s="470">
        <f t="shared" si="22"/>
        <v>0</v>
      </c>
      <c r="U38" s="470">
        <f t="shared" si="22"/>
        <v>0</v>
      </c>
      <c r="V38" s="471">
        <f t="shared" si="22"/>
        <v>0</v>
      </c>
      <c r="W38" s="470">
        <f t="shared" si="22"/>
        <v>0</v>
      </c>
      <c r="X38" s="470">
        <f t="shared" si="22"/>
        <v>0</v>
      </c>
      <c r="Y38" s="470">
        <f t="shared" si="22"/>
        <v>0</v>
      </c>
      <c r="Z38" s="470">
        <f t="shared" si="22"/>
        <v>0</v>
      </c>
      <c r="AA38" s="471">
        <f>($Q38*AA17)</f>
        <v>0</v>
      </c>
    </row>
    <row r="39" spans="1:27" ht="15.75" thickBot="1" x14ac:dyDescent="0.3">
      <c r="A39" s="472" t="s">
        <v>1321</v>
      </c>
      <c r="B39" s="473"/>
      <c r="C39" s="474">
        <f t="shared" ref="C39:M39" si="23">SUM(C34:C38)</f>
        <v>0</v>
      </c>
      <c r="D39" s="475">
        <f t="shared" si="23"/>
        <v>0</v>
      </c>
      <c r="E39" s="475">
        <f t="shared" si="23"/>
        <v>0</v>
      </c>
      <c r="F39" s="475">
        <f t="shared" si="23"/>
        <v>0</v>
      </c>
      <c r="G39" s="475">
        <f t="shared" si="23"/>
        <v>0</v>
      </c>
      <c r="H39" s="476">
        <f t="shared" si="23"/>
        <v>0</v>
      </c>
      <c r="I39" s="475">
        <f t="shared" si="23"/>
        <v>0</v>
      </c>
      <c r="J39" s="475">
        <f t="shared" si="23"/>
        <v>0</v>
      </c>
      <c r="K39" s="475">
        <f t="shared" si="23"/>
        <v>0</v>
      </c>
      <c r="L39" s="475">
        <f t="shared" si="23"/>
        <v>0</v>
      </c>
      <c r="M39" s="476">
        <f t="shared" si="23"/>
        <v>0</v>
      </c>
      <c r="O39" s="472" t="s">
        <v>1321</v>
      </c>
      <c r="P39" s="473"/>
      <c r="Q39" s="474">
        <f>SUM(Q34:Q38)</f>
        <v>0</v>
      </c>
      <c r="R39" s="475">
        <f>SUM(R34:R38)</f>
        <v>0</v>
      </c>
      <c r="S39" s="475">
        <f t="shared" ref="S39:Y39" si="24">SUM(S34:S38)</f>
        <v>0</v>
      </c>
      <c r="T39" s="475">
        <f t="shared" si="24"/>
        <v>0</v>
      </c>
      <c r="U39" s="475">
        <f t="shared" si="24"/>
        <v>0</v>
      </c>
      <c r="V39" s="476">
        <f t="shared" si="24"/>
        <v>0</v>
      </c>
      <c r="W39" s="475">
        <f t="shared" si="24"/>
        <v>0</v>
      </c>
      <c r="X39" s="475">
        <f t="shared" si="24"/>
        <v>0</v>
      </c>
      <c r="Y39" s="475">
        <f t="shared" si="24"/>
        <v>0</v>
      </c>
      <c r="Z39" s="475">
        <f>SUM(Z34:Z38)</f>
        <v>0</v>
      </c>
      <c r="AA39" s="476">
        <f>SUM(AA34:AA38)</f>
        <v>0</v>
      </c>
    </row>
    <row r="40" spans="1:27" ht="15.75" thickBot="1" x14ac:dyDescent="0.3">
      <c r="A40" s="477" t="s">
        <v>1320</v>
      </c>
      <c r="B40" s="478"/>
      <c r="C40" s="479"/>
      <c r="D40" s="480">
        <f>SUM($D39:D39)</f>
        <v>0</v>
      </c>
      <c r="E40" s="480">
        <f>SUM($D39:E39)</f>
        <v>0</v>
      </c>
      <c r="F40" s="480">
        <f>SUM($D39:F39)</f>
        <v>0</v>
      </c>
      <c r="G40" s="480">
        <f>SUM($D39:G39)</f>
        <v>0</v>
      </c>
      <c r="H40" s="481">
        <f>SUM($D39:H39)</f>
        <v>0</v>
      </c>
      <c r="I40" s="480">
        <f>SUM($D39:I39)</f>
        <v>0</v>
      </c>
      <c r="J40" s="480">
        <f>SUM($D39:J39)</f>
        <v>0</v>
      </c>
      <c r="K40" s="480">
        <f>SUM($D39:K39)</f>
        <v>0</v>
      </c>
      <c r="L40" s="480">
        <f>SUM($D39:L39)</f>
        <v>0</v>
      </c>
      <c r="M40" s="481">
        <f>SUM($D39:M39)</f>
        <v>0</v>
      </c>
      <c r="O40" s="477" t="s">
        <v>1320</v>
      </c>
      <c r="P40" s="478"/>
      <c r="Q40" s="479"/>
      <c r="R40" s="480">
        <f>SUM($R39:R39)</f>
        <v>0</v>
      </c>
      <c r="S40" s="480">
        <f>SUM($R39:S39)</f>
        <v>0</v>
      </c>
      <c r="T40" s="480">
        <f>SUM($R39:T39)</f>
        <v>0</v>
      </c>
      <c r="U40" s="480">
        <f>SUM($R39:U39)</f>
        <v>0</v>
      </c>
      <c r="V40" s="481">
        <f>SUM($R39:V39)</f>
        <v>0</v>
      </c>
      <c r="W40" s="480">
        <f>SUM($R39:W39)</f>
        <v>0</v>
      </c>
      <c r="X40" s="480">
        <f>SUM($R39:X39)</f>
        <v>0</v>
      </c>
      <c r="Y40" s="480">
        <f>SUM($R39:Y39)</f>
        <v>0</v>
      </c>
      <c r="Z40" s="480">
        <f>SUM($R39:Z39)</f>
        <v>0</v>
      </c>
      <c r="AA40" s="481">
        <f>SUM($R39:AA39)</f>
        <v>0</v>
      </c>
    </row>
    <row r="41" spans="1:27" ht="15.75" thickBot="1" x14ac:dyDescent="0.3">
      <c r="A41" s="486"/>
      <c r="B41" s="326"/>
      <c r="C41" s="436"/>
      <c r="H41" s="437"/>
      <c r="M41" s="437"/>
      <c r="O41" s="468"/>
      <c r="P41" s="482"/>
      <c r="Q41" s="483"/>
      <c r="R41" s="484"/>
      <c r="S41" s="484"/>
      <c r="T41" s="484"/>
      <c r="U41" s="484"/>
      <c r="V41" s="485"/>
      <c r="W41" s="484"/>
      <c r="X41" s="484"/>
      <c r="Y41" s="484"/>
      <c r="Z41" s="484"/>
      <c r="AA41" s="485"/>
    </row>
    <row r="42" spans="1:27" ht="15" x14ac:dyDescent="0.25">
      <c r="A42" s="129" t="s">
        <v>1355</v>
      </c>
      <c r="B42" s="533"/>
      <c r="C42" s="534" t="s">
        <v>1357</v>
      </c>
      <c r="D42" s="535">
        <f>SUM(D39,D28)</f>
        <v>0</v>
      </c>
      <c r="E42" s="535">
        <f t="shared" ref="E42:M42" si="25">SUM(E39,E28)</f>
        <v>0</v>
      </c>
      <c r="F42" s="535">
        <f t="shared" si="25"/>
        <v>0</v>
      </c>
      <c r="G42" s="535">
        <f t="shared" si="25"/>
        <v>0</v>
      </c>
      <c r="H42" s="535">
        <f t="shared" si="25"/>
        <v>0</v>
      </c>
      <c r="I42" s="535">
        <f t="shared" si="25"/>
        <v>0</v>
      </c>
      <c r="J42" s="535">
        <f t="shared" si="25"/>
        <v>0</v>
      </c>
      <c r="K42" s="535">
        <f t="shared" si="25"/>
        <v>0</v>
      </c>
      <c r="L42" s="535">
        <f t="shared" si="25"/>
        <v>0</v>
      </c>
      <c r="M42" s="536">
        <f t="shared" si="25"/>
        <v>0</v>
      </c>
      <c r="O42" s="46" t="s">
        <v>1354</v>
      </c>
      <c r="P42" s="361"/>
      <c r="Q42" s="534" t="s">
        <v>1357</v>
      </c>
      <c r="R42" s="542">
        <f>SUM(R28,R39)</f>
        <v>0</v>
      </c>
      <c r="S42" s="542">
        <f t="shared" ref="S42:AA42" si="26">SUM(S28,S39)</f>
        <v>0</v>
      </c>
      <c r="T42" s="542">
        <f t="shared" si="26"/>
        <v>0</v>
      </c>
      <c r="U42" s="542">
        <f t="shared" si="26"/>
        <v>0</v>
      </c>
      <c r="V42" s="542">
        <f t="shared" si="26"/>
        <v>0</v>
      </c>
      <c r="W42" s="542">
        <f t="shared" si="26"/>
        <v>0</v>
      </c>
      <c r="X42" s="542">
        <f t="shared" si="26"/>
        <v>0</v>
      </c>
      <c r="Y42" s="542">
        <f t="shared" si="26"/>
        <v>0</v>
      </c>
      <c r="Z42" s="542">
        <f t="shared" si="26"/>
        <v>0</v>
      </c>
      <c r="AA42" s="543">
        <f t="shared" si="26"/>
        <v>0</v>
      </c>
    </row>
    <row r="43" spans="1:27" ht="15.75" thickBot="1" x14ac:dyDescent="0.3">
      <c r="B43" s="537"/>
      <c r="C43" s="538" t="s">
        <v>1358</v>
      </c>
      <c r="D43" s="539">
        <f>SUM(D40,D29)</f>
        <v>0</v>
      </c>
      <c r="E43" s="539">
        <f t="shared" ref="E43:M43" si="27">SUM(E40,E29)</f>
        <v>0</v>
      </c>
      <c r="F43" s="539">
        <f t="shared" si="27"/>
        <v>0</v>
      </c>
      <c r="G43" s="539">
        <f t="shared" si="27"/>
        <v>0</v>
      </c>
      <c r="H43" s="539">
        <f t="shared" si="27"/>
        <v>0</v>
      </c>
      <c r="I43" s="539">
        <f t="shared" si="27"/>
        <v>0</v>
      </c>
      <c r="J43" s="539">
        <f t="shared" si="27"/>
        <v>0</v>
      </c>
      <c r="K43" s="539">
        <f t="shared" si="27"/>
        <v>0</v>
      </c>
      <c r="L43" s="539">
        <f t="shared" si="27"/>
        <v>0</v>
      </c>
      <c r="M43" s="540">
        <f t="shared" si="27"/>
        <v>0</v>
      </c>
      <c r="Q43" s="538" t="s">
        <v>1358</v>
      </c>
      <c r="R43" s="545">
        <f>SUM(R29,R40)</f>
        <v>0</v>
      </c>
      <c r="S43" s="545">
        <f t="shared" ref="S43:AA43" si="28">SUM(S29,S40)</f>
        <v>0</v>
      </c>
      <c r="T43" s="545">
        <f t="shared" si="28"/>
        <v>0</v>
      </c>
      <c r="U43" s="545">
        <f t="shared" si="28"/>
        <v>0</v>
      </c>
      <c r="V43" s="545">
        <f t="shared" si="28"/>
        <v>0</v>
      </c>
      <c r="W43" s="545">
        <f t="shared" si="28"/>
        <v>0</v>
      </c>
      <c r="X43" s="545">
        <f t="shared" si="28"/>
        <v>0</v>
      </c>
      <c r="Y43" s="545">
        <f t="shared" si="28"/>
        <v>0</v>
      </c>
      <c r="Z43" s="545">
        <f t="shared" si="28"/>
        <v>0</v>
      </c>
      <c r="AA43" s="546">
        <f t="shared" si="28"/>
        <v>0</v>
      </c>
    </row>
    <row r="44" spans="1:27" ht="15" thickBot="1" x14ac:dyDescent="0.25">
      <c r="D44" s="487"/>
      <c r="E44" s="487"/>
      <c r="F44" s="487"/>
      <c r="G44" s="487"/>
      <c r="H44" s="487"/>
      <c r="I44" s="487"/>
      <c r="J44" s="487"/>
      <c r="K44" s="487"/>
      <c r="L44" s="487"/>
      <c r="M44" s="487"/>
      <c r="R44" s="487"/>
      <c r="S44" s="487"/>
      <c r="T44" s="487"/>
      <c r="U44" s="487"/>
      <c r="V44" s="487"/>
      <c r="W44" s="487"/>
      <c r="X44" s="487"/>
      <c r="Y44" s="487"/>
      <c r="Z44" s="487"/>
      <c r="AA44" s="487"/>
    </row>
    <row r="45" spans="1:27" ht="15.75" thickBot="1" x14ac:dyDescent="0.3">
      <c r="O45" s="504" t="s">
        <v>1350</v>
      </c>
      <c r="P45" s="505"/>
      <c r="Q45" s="505"/>
      <c r="R45" s="505"/>
      <c r="S45" s="505"/>
      <c r="T45" s="505"/>
      <c r="U45" s="505"/>
      <c r="V45" s="505"/>
      <c r="W45" s="505"/>
      <c r="X45" s="505"/>
      <c r="Y45" s="505"/>
      <c r="Z45" s="505"/>
      <c r="AA45" s="506"/>
    </row>
    <row r="46" spans="1:27" ht="20.25" x14ac:dyDescent="0.3">
      <c r="B46" s="434" t="s">
        <v>1340</v>
      </c>
      <c r="C46" s="434">
        <f>'(1) Application SE'!$D$23</f>
        <v>0</v>
      </c>
      <c r="D46" s="434">
        <f>'(1) Application SE'!$F$23</f>
        <v>0</v>
      </c>
      <c r="E46" s="434">
        <f>'(1) Application SE'!$H$23</f>
        <v>0</v>
      </c>
      <c r="F46" s="434">
        <f>'(1) Application SE'!$J$23</f>
        <v>0</v>
      </c>
      <c r="G46" s="434">
        <f>'(1) Application SE'!$L$23</f>
        <v>0</v>
      </c>
      <c r="O46" s="458" t="s">
        <v>1338</v>
      </c>
      <c r="P46" s="488"/>
      <c r="Q46" s="489">
        <v>328.35</v>
      </c>
      <c r="R46" s="490">
        <v>0.1</v>
      </c>
      <c r="S46" s="491" t="s">
        <v>1339</v>
      </c>
      <c r="T46" s="461"/>
      <c r="U46" s="461"/>
      <c r="V46" s="492"/>
      <c r="W46" s="461"/>
      <c r="X46" s="461"/>
      <c r="Y46" s="461"/>
      <c r="Z46" s="461"/>
      <c r="AA46" s="492"/>
    </row>
    <row r="47" spans="1:27" ht="15" x14ac:dyDescent="0.25">
      <c r="B47" s="434" t="s">
        <v>1341</v>
      </c>
      <c r="C47" s="434">
        <f>'(1) Application SE'!$D$24</f>
        <v>0</v>
      </c>
      <c r="D47" s="434">
        <f>'(1) Application SE'!$F$24</f>
        <v>0</v>
      </c>
      <c r="E47" s="434">
        <f>'(1) Application SE'!$H$24</f>
        <v>0</v>
      </c>
      <c r="F47" s="434">
        <f>'(1) Application SE'!$J$24</f>
        <v>0</v>
      </c>
      <c r="G47" s="434">
        <f>'(1) Application SE'!$L$24</f>
        <v>0</v>
      </c>
      <c r="O47" s="458" t="s">
        <v>1336</v>
      </c>
      <c r="P47" s="459"/>
      <c r="Q47" s="460"/>
      <c r="R47" s="461"/>
      <c r="S47" s="461"/>
      <c r="T47" s="461"/>
      <c r="U47" s="461"/>
      <c r="V47" s="462"/>
      <c r="W47" s="461"/>
      <c r="X47" s="461"/>
      <c r="Y47" s="461"/>
      <c r="Z47" s="461"/>
      <c r="AA47" s="462"/>
    </row>
    <row r="48" spans="1:27" ht="15" x14ac:dyDescent="0.25">
      <c r="B48" s="434"/>
      <c r="C48" s="434"/>
      <c r="D48" s="434"/>
      <c r="E48" s="434"/>
      <c r="F48" s="434"/>
      <c r="G48" s="434"/>
      <c r="O48" s="463"/>
      <c r="P48" s="464"/>
      <c r="Q48" s="465"/>
      <c r="R48" s="466" t="s">
        <v>1326</v>
      </c>
      <c r="S48" s="466" t="s">
        <v>1325</v>
      </c>
      <c r="T48" s="466" t="s">
        <v>1324</v>
      </c>
      <c r="U48" s="466" t="s">
        <v>1323</v>
      </c>
      <c r="V48" s="467" t="s">
        <v>1322</v>
      </c>
      <c r="W48" s="466" t="s">
        <v>1331</v>
      </c>
      <c r="X48" s="466" t="s">
        <v>1330</v>
      </c>
      <c r="Y48" s="466" t="s">
        <v>1329</v>
      </c>
      <c r="Z48" s="466" t="s">
        <v>1328</v>
      </c>
      <c r="AA48" s="467" t="s">
        <v>1327</v>
      </c>
    </row>
    <row r="49" spans="2:27" ht="15" x14ac:dyDescent="0.25">
      <c r="B49" s="434" t="s">
        <v>1342</v>
      </c>
      <c r="C49" s="434">
        <f>'(1) Application SE'!$E$23</f>
        <v>0</v>
      </c>
      <c r="D49" s="434">
        <f>'(1) Application SE'!$G$23</f>
        <v>0</v>
      </c>
      <c r="E49" s="434">
        <f>'(1) Application SE'!$I$23</f>
        <v>0</v>
      </c>
      <c r="F49" s="434">
        <f>'(1) Application SE'!$K$23</f>
        <v>0</v>
      </c>
      <c r="G49" s="434">
        <f>'(1) Application SE'!$M$23</f>
        <v>0</v>
      </c>
      <c r="O49" s="468" t="s">
        <v>1326</v>
      </c>
      <c r="P49" s="469">
        <v>1.3333333333333332E-2</v>
      </c>
      <c r="Q49" s="46">
        <f>C50</f>
        <v>0</v>
      </c>
      <c r="R49" s="470">
        <f>($Q49*($Q$46*28.3%)*$R$46)</f>
        <v>0</v>
      </c>
      <c r="S49" s="470">
        <f>($Q49*($Q$46*28.3%)*$R$46)</f>
        <v>0</v>
      </c>
      <c r="T49" s="470">
        <f>($Q49*($Q$46*28.3%)*$R$46)</f>
        <v>0</v>
      </c>
      <c r="U49" s="470"/>
      <c r="V49" s="471"/>
      <c r="W49" s="470"/>
      <c r="X49" s="470"/>
      <c r="Y49" s="470"/>
      <c r="Z49" s="470"/>
      <c r="AA49" s="471"/>
    </row>
    <row r="50" spans="2:27" ht="15" x14ac:dyDescent="0.25">
      <c r="B50" s="434" t="s">
        <v>1343</v>
      </c>
      <c r="C50" s="434">
        <f>'(1) Application SE'!$E$24</f>
        <v>0</v>
      </c>
      <c r="D50" s="434">
        <f>'(1) Application SE'!$G$24</f>
        <v>0</v>
      </c>
      <c r="E50" s="434">
        <f>'(1) Application SE'!$I$24</f>
        <v>0</v>
      </c>
      <c r="F50" s="434">
        <f>'(1) Application SE'!$K$24</f>
        <v>0</v>
      </c>
      <c r="G50" s="434">
        <f>'(1) Application SE'!$M$24</f>
        <v>0</v>
      </c>
      <c r="O50" s="468" t="s">
        <v>1325</v>
      </c>
      <c r="P50" s="469">
        <v>3.9999999999999994E-2</v>
      </c>
      <c r="Q50" s="46">
        <f>D50</f>
        <v>0</v>
      </c>
      <c r="R50" s="470"/>
      <c r="S50" s="470">
        <f>($Q50*($Q$46*28.3%)*$R$46)</f>
        <v>0</v>
      </c>
      <c r="T50" s="470">
        <f t="shared" ref="T50:X53" si="29">($Q50*($Q$46*28.3%)*$R$46)</f>
        <v>0</v>
      </c>
      <c r="U50" s="470">
        <f t="shared" si="29"/>
        <v>0</v>
      </c>
      <c r="V50" s="471"/>
      <c r="W50" s="470"/>
      <c r="X50" s="470"/>
      <c r="Y50" s="470"/>
      <c r="Z50" s="470"/>
      <c r="AA50" s="471"/>
    </row>
    <row r="51" spans="2:27" ht="15" x14ac:dyDescent="0.25">
      <c r="O51" s="468" t="s">
        <v>1324</v>
      </c>
      <c r="P51" s="469">
        <v>7.9999999999999988E-2</v>
      </c>
      <c r="Q51" s="46">
        <f>E50</f>
        <v>0</v>
      </c>
      <c r="R51" s="470"/>
      <c r="S51" s="470"/>
      <c r="T51" s="470">
        <f>($Q51*($Q$46*28.3%)*$R$46)</f>
        <v>0</v>
      </c>
      <c r="U51" s="470">
        <f t="shared" si="29"/>
        <v>0</v>
      </c>
      <c r="V51" s="507">
        <f t="shared" si="29"/>
        <v>0</v>
      </c>
      <c r="W51" s="470"/>
      <c r="X51" s="470"/>
      <c r="Y51" s="470"/>
      <c r="Z51" s="470"/>
      <c r="AA51" s="471"/>
    </row>
    <row r="52" spans="2:27" ht="15" x14ac:dyDescent="0.25">
      <c r="O52" s="468" t="s">
        <v>1323</v>
      </c>
      <c r="P52" s="469">
        <v>0.1333333333333333</v>
      </c>
      <c r="Q52" s="46">
        <f>F50</f>
        <v>0</v>
      </c>
      <c r="R52" s="470"/>
      <c r="S52" s="470"/>
      <c r="T52" s="470"/>
      <c r="U52" s="470">
        <f>($Q52*($Q$46*28.3%)*$R$46)</f>
        <v>0</v>
      </c>
      <c r="V52" s="507">
        <f t="shared" si="29"/>
        <v>0</v>
      </c>
      <c r="W52" s="470">
        <f t="shared" si="29"/>
        <v>0</v>
      </c>
      <c r="X52" s="470"/>
      <c r="Y52" s="470"/>
      <c r="Z52" s="470"/>
      <c r="AA52" s="471"/>
    </row>
    <row r="53" spans="2:27" ht="15" x14ac:dyDescent="0.25">
      <c r="O53" s="468" t="s">
        <v>1322</v>
      </c>
      <c r="P53" s="469">
        <v>0.19999999999999996</v>
      </c>
      <c r="Q53" s="437">
        <f>G50</f>
        <v>0</v>
      </c>
      <c r="R53" s="470"/>
      <c r="S53" s="470"/>
      <c r="T53" s="470"/>
      <c r="U53" s="470"/>
      <c r="V53" s="507">
        <f>($Q53*($Q$46*28.3%)*$R$46)</f>
        <v>0</v>
      </c>
      <c r="W53" s="470">
        <f t="shared" si="29"/>
        <v>0</v>
      </c>
      <c r="X53" s="470">
        <f t="shared" si="29"/>
        <v>0</v>
      </c>
      <c r="Y53" s="470"/>
      <c r="Z53" s="470"/>
      <c r="AA53" s="471"/>
    </row>
    <row r="54" spans="2:27" ht="15.75" thickBot="1" x14ac:dyDescent="0.3">
      <c r="O54" s="472" t="s">
        <v>1321</v>
      </c>
      <c r="P54" s="473"/>
      <c r="Q54" s="474">
        <f>SUM(Q49:Q53)</f>
        <v>0</v>
      </c>
      <c r="R54" s="475">
        <f>SUM(R49:R53)</f>
        <v>0</v>
      </c>
      <c r="S54" s="475">
        <f t="shared" ref="S54:AA54" si="30">SUM(S49:S53)</f>
        <v>0</v>
      </c>
      <c r="T54" s="475">
        <f t="shared" si="30"/>
        <v>0</v>
      </c>
      <c r="U54" s="475">
        <f t="shared" si="30"/>
        <v>0</v>
      </c>
      <c r="V54" s="476">
        <f t="shared" si="30"/>
        <v>0</v>
      </c>
      <c r="W54" s="475">
        <f t="shared" si="30"/>
        <v>0</v>
      </c>
      <c r="X54" s="475">
        <f t="shared" si="30"/>
        <v>0</v>
      </c>
      <c r="Y54" s="475">
        <f t="shared" si="30"/>
        <v>0</v>
      </c>
      <c r="Z54" s="475">
        <f t="shared" si="30"/>
        <v>0</v>
      </c>
      <c r="AA54" s="476">
        <f t="shared" si="30"/>
        <v>0</v>
      </c>
    </row>
    <row r="55" spans="2:27" ht="15.75" thickBot="1" x14ac:dyDescent="0.3">
      <c r="O55" s="477" t="s">
        <v>1320</v>
      </c>
      <c r="P55" s="478"/>
      <c r="Q55" s="479"/>
      <c r="R55" s="480">
        <f>SUM($R54:R54)</f>
        <v>0</v>
      </c>
      <c r="S55" s="480">
        <f>SUM($R54:S54)</f>
        <v>0</v>
      </c>
      <c r="T55" s="480">
        <f>SUM($R54:T54)</f>
        <v>0</v>
      </c>
      <c r="U55" s="480">
        <f>SUM($R54:U54)</f>
        <v>0</v>
      </c>
      <c r="V55" s="481">
        <f>SUM($R54:V54)</f>
        <v>0</v>
      </c>
      <c r="W55" s="480">
        <f>SUM($R54:W54)</f>
        <v>0</v>
      </c>
      <c r="X55" s="480">
        <f>SUM($R54:X54)</f>
        <v>0</v>
      </c>
      <c r="Y55" s="480">
        <f>SUM($R54:Y54)</f>
        <v>0</v>
      </c>
      <c r="Z55" s="480">
        <f>SUM($R54:Z54)</f>
        <v>0</v>
      </c>
      <c r="AA55" s="481">
        <f>SUM($R54:AA54)</f>
        <v>0</v>
      </c>
    </row>
    <row r="56" spans="2:27" ht="15" x14ac:dyDescent="0.25">
      <c r="O56" s="468"/>
      <c r="P56" s="482"/>
      <c r="Q56" s="483"/>
      <c r="R56" s="484"/>
      <c r="S56" s="484"/>
      <c r="T56" s="484"/>
      <c r="U56" s="484"/>
      <c r="V56" s="485"/>
      <c r="W56" s="484"/>
      <c r="X56" s="484"/>
      <c r="Y56" s="484"/>
      <c r="Z56" s="484"/>
      <c r="AA56" s="485"/>
    </row>
    <row r="57" spans="2:27" ht="15" x14ac:dyDescent="0.25">
      <c r="O57" s="458" t="s">
        <v>1337</v>
      </c>
      <c r="P57" s="459"/>
      <c r="Q57" s="460"/>
      <c r="R57" s="461"/>
      <c r="S57" s="461"/>
      <c r="T57" s="461"/>
      <c r="U57" s="461"/>
      <c r="V57" s="462"/>
      <c r="W57" s="461"/>
      <c r="X57" s="461"/>
      <c r="Y57" s="461"/>
      <c r="Z57" s="461"/>
      <c r="AA57" s="462"/>
    </row>
    <row r="58" spans="2:27" ht="15" x14ac:dyDescent="0.25">
      <c r="O58" s="463"/>
      <c r="P58" s="464"/>
      <c r="Q58" s="465"/>
      <c r="R58" s="466" t="s">
        <v>1326</v>
      </c>
      <c r="S58" s="466" t="s">
        <v>1325</v>
      </c>
      <c r="T58" s="466" t="s">
        <v>1324</v>
      </c>
      <c r="U58" s="466" t="s">
        <v>1323</v>
      </c>
      <c r="V58" s="467" t="s">
        <v>1322</v>
      </c>
      <c r="W58" s="466" t="s">
        <v>1331</v>
      </c>
      <c r="X58" s="466" t="s">
        <v>1330</v>
      </c>
      <c r="Y58" s="466" t="s">
        <v>1329</v>
      </c>
      <c r="Z58" s="466" t="s">
        <v>1328</v>
      </c>
      <c r="AA58" s="467" t="s">
        <v>1327</v>
      </c>
    </row>
    <row r="59" spans="2:27" ht="15" x14ac:dyDescent="0.25">
      <c r="O59" s="468" t="s">
        <v>1326</v>
      </c>
      <c r="P59" s="469">
        <v>0.157</v>
      </c>
      <c r="Q59" s="46">
        <f>C49</f>
        <v>0</v>
      </c>
      <c r="R59" s="470">
        <f>($Q59*($Q$46*28.3%*$R$46))/2</f>
        <v>0</v>
      </c>
      <c r="S59" s="470">
        <f t="shared" ref="S59:X63" si="31">($Q59*($Q$46*28.3%*$R$46))/2</f>
        <v>0</v>
      </c>
      <c r="T59" s="470">
        <f t="shared" si="31"/>
        <v>0</v>
      </c>
      <c r="U59" s="470"/>
      <c r="V59" s="471"/>
      <c r="W59" s="470"/>
      <c r="X59" s="470"/>
      <c r="Y59" s="470"/>
      <c r="Z59" s="470"/>
      <c r="AA59" s="471"/>
    </row>
    <row r="60" spans="2:27" ht="15" x14ac:dyDescent="0.25">
      <c r="O60" s="468" t="s">
        <v>1325</v>
      </c>
      <c r="P60" s="469">
        <v>0.25700000000000001</v>
      </c>
      <c r="Q60" s="46">
        <f>D49</f>
        <v>0</v>
      </c>
      <c r="R60" s="470"/>
      <c r="S60" s="470">
        <f>($Q60*($Q$46*28.3%*$R$46))/2</f>
        <v>0</v>
      </c>
      <c r="T60" s="470">
        <f>($Q60*($Q$46*28.3%*$R$46))/2</f>
        <v>0</v>
      </c>
      <c r="U60" s="470">
        <f t="shared" si="31"/>
        <v>0</v>
      </c>
      <c r="V60" s="470">
        <f t="shared" si="31"/>
        <v>0</v>
      </c>
      <c r="W60" s="470"/>
      <c r="X60" s="470"/>
      <c r="Y60" s="470"/>
      <c r="Z60" s="470"/>
      <c r="AA60" s="471"/>
    </row>
    <row r="61" spans="2:27" ht="15" x14ac:dyDescent="0.25">
      <c r="O61" s="468" t="s">
        <v>1324</v>
      </c>
      <c r="P61" s="469">
        <v>0.35699999999999998</v>
      </c>
      <c r="Q61" s="46">
        <f>E49</f>
        <v>0</v>
      </c>
      <c r="R61" s="470"/>
      <c r="S61" s="470"/>
      <c r="T61" s="470">
        <f>($Q61*($Q$46*28.3%*$R$46))/2</f>
        <v>0</v>
      </c>
      <c r="U61" s="470">
        <f t="shared" si="31"/>
        <v>0</v>
      </c>
      <c r="V61" s="470">
        <f t="shared" si="31"/>
        <v>0</v>
      </c>
      <c r="W61" s="470"/>
      <c r="X61" s="470"/>
      <c r="Y61" s="470"/>
      <c r="Z61" s="470"/>
      <c r="AA61" s="471"/>
    </row>
    <row r="62" spans="2:27" ht="15" x14ac:dyDescent="0.25">
      <c r="O62" s="468" t="s">
        <v>1323</v>
      </c>
      <c r="P62" s="469">
        <v>0.40699999999999997</v>
      </c>
      <c r="Q62" s="46">
        <f>F49</f>
        <v>0</v>
      </c>
      <c r="R62" s="470"/>
      <c r="S62" s="470"/>
      <c r="T62" s="470"/>
      <c r="U62" s="470">
        <f>($Q62*($Q$46*28.3%*$R$46))/2</f>
        <v>0</v>
      </c>
      <c r="V62" s="470">
        <f t="shared" si="31"/>
        <v>0</v>
      </c>
      <c r="W62" s="470">
        <f t="shared" si="31"/>
        <v>0</v>
      </c>
      <c r="X62" s="470"/>
      <c r="Y62" s="470"/>
      <c r="Z62" s="470"/>
      <c r="AA62" s="471"/>
    </row>
    <row r="63" spans="2:27" ht="15" x14ac:dyDescent="0.25">
      <c r="O63" s="468" t="s">
        <v>1322</v>
      </c>
      <c r="P63" s="469">
        <v>0.45700000000000002</v>
      </c>
      <c r="Q63" s="437">
        <f>G49</f>
        <v>0</v>
      </c>
      <c r="R63" s="470"/>
      <c r="S63" s="470"/>
      <c r="T63" s="470"/>
      <c r="U63" s="470"/>
      <c r="V63" s="470">
        <f>($Q63*($Q$46*28.3%*$R$46))/2</f>
        <v>0</v>
      </c>
      <c r="W63" s="470">
        <f t="shared" si="31"/>
        <v>0</v>
      </c>
      <c r="X63" s="470">
        <f t="shared" si="31"/>
        <v>0</v>
      </c>
      <c r="Y63" s="470"/>
      <c r="Z63" s="470"/>
      <c r="AA63" s="471"/>
    </row>
    <row r="64" spans="2:27" ht="15.75" thickBot="1" x14ac:dyDescent="0.3">
      <c r="O64" s="472" t="s">
        <v>1321</v>
      </c>
      <c r="P64" s="473"/>
      <c r="Q64" s="474">
        <f>SUM(Q59:Q63)</f>
        <v>0</v>
      </c>
      <c r="R64" s="475">
        <f>SUM(R59:R63)</f>
        <v>0</v>
      </c>
      <c r="S64" s="475">
        <f t="shared" ref="S64:AA64" si="32">SUM(S59:S63)</f>
        <v>0</v>
      </c>
      <c r="T64" s="475">
        <f t="shared" si="32"/>
        <v>0</v>
      </c>
      <c r="U64" s="475">
        <f t="shared" si="32"/>
        <v>0</v>
      </c>
      <c r="V64" s="476">
        <f t="shared" si="32"/>
        <v>0</v>
      </c>
      <c r="W64" s="475">
        <f t="shared" si="32"/>
        <v>0</v>
      </c>
      <c r="X64" s="475">
        <f t="shared" si="32"/>
        <v>0</v>
      </c>
      <c r="Y64" s="475">
        <f t="shared" si="32"/>
        <v>0</v>
      </c>
      <c r="Z64" s="475">
        <f t="shared" si="32"/>
        <v>0</v>
      </c>
      <c r="AA64" s="476">
        <f t="shared" si="32"/>
        <v>0</v>
      </c>
    </row>
    <row r="65" spans="1:27" ht="15.75" thickBot="1" x14ac:dyDescent="0.3">
      <c r="O65" s="477" t="s">
        <v>1320</v>
      </c>
      <c r="P65" s="478"/>
      <c r="Q65" s="479"/>
      <c r="R65" s="480">
        <f>SUM($R64:R64)</f>
        <v>0</v>
      </c>
      <c r="S65" s="480">
        <f>SUM($R64:S64)</f>
        <v>0</v>
      </c>
      <c r="T65" s="480">
        <f>SUM($R64:T64)</f>
        <v>0</v>
      </c>
      <c r="U65" s="480">
        <f>SUM($R64:U64)</f>
        <v>0</v>
      </c>
      <c r="V65" s="481">
        <f>SUM($R64:V64)</f>
        <v>0</v>
      </c>
      <c r="W65" s="480">
        <f>SUM($R64:W64)</f>
        <v>0</v>
      </c>
      <c r="X65" s="480">
        <f>SUM($R64:X64)</f>
        <v>0</v>
      </c>
      <c r="Y65" s="480">
        <f>SUM($R64:Y64)</f>
        <v>0</v>
      </c>
      <c r="Z65" s="480">
        <f>SUM($R64:Z64)</f>
        <v>0</v>
      </c>
      <c r="AA65" s="481">
        <f>SUM($R64:AA64)</f>
        <v>0</v>
      </c>
    </row>
    <row r="66" spans="1:27" ht="15.75" thickBot="1" x14ac:dyDescent="0.3">
      <c r="O66" s="47"/>
      <c r="P66" s="47"/>
      <c r="Q66" s="47"/>
      <c r="R66" s="47"/>
      <c r="S66" s="47"/>
      <c r="T66" s="47"/>
      <c r="U66" s="47"/>
      <c r="V66" s="493"/>
      <c r="W66" s="47"/>
      <c r="X66" s="47"/>
      <c r="Y66" s="47"/>
      <c r="Z66" s="47"/>
      <c r="AA66" s="493"/>
    </row>
    <row r="67" spans="1:27" ht="15" x14ac:dyDescent="0.25">
      <c r="O67" s="46" t="s">
        <v>1356</v>
      </c>
      <c r="Q67" s="541" t="s">
        <v>1357</v>
      </c>
      <c r="R67" s="542">
        <f>SUM(R54,R64)</f>
        <v>0</v>
      </c>
      <c r="S67" s="542">
        <f t="shared" ref="S67:AA67" si="33">SUM(S54,S64)</f>
        <v>0</v>
      </c>
      <c r="T67" s="542">
        <f t="shared" si="33"/>
        <v>0</v>
      </c>
      <c r="U67" s="542">
        <f t="shared" si="33"/>
        <v>0</v>
      </c>
      <c r="V67" s="542">
        <f t="shared" si="33"/>
        <v>0</v>
      </c>
      <c r="W67" s="542">
        <f t="shared" si="33"/>
        <v>0</v>
      </c>
      <c r="X67" s="542">
        <f t="shared" si="33"/>
        <v>0</v>
      </c>
      <c r="Y67" s="542">
        <f t="shared" si="33"/>
        <v>0</v>
      </c>
      <c r="Z67" s="542">
        <f t="shared" si="33"/>
        <v>0</v>
      </c>
      <c r="AA67" s="543">
        <f t="shared" si="33"/>
        <v>0</v>
      </c>
    </row>
    <row r="68" spans="1:27" ht="15.75" thickBot="1" x14ac:dyDescent="0.3">
      <c r="Q68" s="544" t="s">
        <v>1358</v>
      </c>
      <c r="R68" s="545">
        <f>SUM(R55,R65)</f>
        <v>0</v>
      </c>
      <c r="S68" s="545">
        <f t="shared" ref="S68:AA68" si="34">SUM(S55,S65)</f>
        <v>0</v>
      </c>
      <c r="T68" s="545">
        <f t="shared" si="34"/>
        <v>0</v>
      </c>
      <c r="U68" s="545">
        <f t="shared" si="34"/>
        <v>0</v>
      </c>
      <c r="V68" s="545">
        <f t="shared" si="34"/>
        <v>0</v>
      </c>
      <c r="W68" s="545">
        <f t="shared" si="34"/>
        <v>0</v>
      </c>
      <c r="X68" s="545">
        <f t="shared" si="34"/>
        <v>0</v>
      </c>
      <c r="Y68" s="545">
        <f t="shared" si="34"/>
        <v>0</v>
      </c>
      <c r="Z68" s="545">
        <f t="shared" si="34"/>
        <v>0</v>
      </c>
      <c r="AA68" s="546">
        <f t="shared" si="34"/>
        <v>0</v>
      </c>
    </row>
    <row r="69" spans="1:27" ht="15" thickBot="1" x14ac:dyDescent="0.25"/>
    <row r="70" spans="1:27" ht="15" x14ac:dyDescent="0.25">
      <c r="A70" s="129" t="s">
        <v>1355</v>
      </c>
      <c r="B70" s="533"/>
      <c r="C70" s="534" t="s">
        <v>1357</v>
      </c>
      <c r="D70" s="542">
        <f>SUM(D67,D42)</f>
        <v>0</v>
      </c>
      <c r="E70" s="542">
        <f t="shared" ref="E70:L70" si="35">SUM(E67,E42)</f>
        <v>0</v>
      </c>
      <c r="F70" s="542">
        <f t="shared" si="35"/>
        <v>0</v>
      </c>
      <c r="G70" s="542">
        <f t="shared" si="35"/>
        <v>0</v>
      </c>
      <c r="H70" s="542">
        <f t="shared" si="35"/>
        <v>0</v>
      </c>
      <c r="I70" s="542">
        <f t="shared" si="35"/>
        <v>0</v>
      </c>
      <c r="J70" s="542">
        <f t="shared" si="35"/>
        <v>0</v>
      </c>
      <c r="K70" s="542">
        <f t="shared" si="35"/>
        <v>0</v>
      </c>
      <c r="L70" s="542">
        <f t="shared" si="35"/>
        <v>0</v>
      </c>
      <c r="M70" s="543">
        <f>SUM(M67,M42)</f>
        <v>0</v>
      </c>
      <c r="O70" s="46" t="s">
        <v>1353</v>
      </c>
      <c r="Q70" s="534" t="s">
        <v>1357</v>
      </c>
      <c r="R70" s="542">
        <f>SUM(R67,R42)</f>
        <v>0</v>
      </c>
      <c r="S70" s="542">
        <f t="shared" ref="S70:AA70" si="36">SUM(S67,S42)</f>
        <v>0</v>
      </c>
      <c r="T70" s="542">
        <f t="shared" si="36"/>
        <v>0</v>
      </c>
      <c r="U70" s="542">
        <f t="shared" si="36"/>
        <v>0</v>
      </c>
      <c r="V70" s="542">
        <f t="shared" si="36"/>
        <v>0</v>
      </c>
      <c r="W70" s="542">
        <f>SUM(W67,W42)</f>
        <v>0</v>
      </c>
      <c r="X70" s="542">
        <f t="shared" si="36"/>
        <v>0</v>
      </c>
      <c r="Y70" s="542">
        <f t="shared" si="36"/>
        <v>0</v>
      </c>
      <c r="Z70" s="542">
        <f t="shared" si="36"/>
        <v>0</v>
      </c>
      <c r="AA70" s="543">
        <f t="shared" si="36"/>
        <v>0</v>
      </c>
    </row>
    <row r="71" spans="1:27" ht="15.75" thickBot="1" x14ac:dyDescent="0.3">
      <c r="B71" s="537"/>
      <c r="C71" s="538" t="s">
        <v>1358</v>
      </c>
      <c r="D71" s="545">
        <f>SUM(D68,D43)</f>
        <v>0</v>
      </c>
      <c r="E71" s="545">
        <f t="shared" ref="E71:L71" si="37">SUM(E68,E43)</f>
        <v>0</v>
      </c>
      <c r="F71" s="545">
        <f t="shared" si="37"/>
        <v>0</v>
      </c>
      <c r="G71" s="545">
        <f t="shared" si="37"/>
        <v>0</v>
      </c>
      <c r="H71" s="545">
        <f t="shared" si="37"/>
        <v>0</v>
      </c>
      <c r="I71" s="545">
        <f t="shared" si="37"/>
        <v>0</v>
      </c>
      <c r="J71" s="545">
        <f t="shared" si="37"/>
        <v>0</v>
      </c>
      <c r="K71" s="545">
        <f t="shared" si="37"/>
        <v>0</v>
      </c>
      <c r="L71" s="545">
        <f t="shared" si="37"/>
        <v>0</v>
      </c>
      <c r="M71" s="546">
        <f>SUM(M68,M43)</f>
        <v>0</v>
      </c>
      <c r="Q71" s="538" t="s">
        <v>1358</v>
      </c>
      <c r="R71" s="545">
        <f>SUM(R68,R43)</f>
        <v>0</v>
      </c>
      <c r="S71" s="545">
        <f t="shared" ref="S71:Z71" si="38">SUM(S68,S43)</f>
        <v>0</v>
      </c>
      <c r="T71" s="545">
        <f t="shared" si="38"/>
        <v>0</v>
      </c>
      <c r="U71" s="545">
        <f t="shared" si="38"/>
        <v>0</v>
      </c>
      <c r="V71" s="545">
        <f t="shared" si="38"/>
        <v>0</v>
      </c>
      <c r="W71" s="545">
        <f t="shared" si="38"/>
        <v>0</v>
      </c>
      <c r="X71" s="545">
        <f t="shared" si="38"/>
        <v>0</v>
      </c>
      <c r="Y71" s="545">
        <f t="shared" si="38"/>
        <v>0</v>
      </c>
      <c r="Z71" s="545">
        <f t="shared" si="38"/>
        <v>0</v>
      </c>
      <c r="AA71" s="546">
        <f>SUM(AA68,AA43)</f>
        <v>0</v>
      </c>
    </row>
    <row r="72" spans="1:27" ht="15" thickBot="1" x14ac:dyDescent="0.25"/>
    <row r="73" spans="1:27" ht="20.25" x14ac:dyDescent="0.3">
      <c r="O73" s="603" t="s">
        <v>1352</v>
      </c>
      <c r="P73" s="604"/>
      <c r="Q73" s="597" t="s">
        <v>1357</v>
      </c>
      <c r="R73" s="598">
        <v>0</v>
      </c>
      <c r="S73" s="598">
        <f>SUM(D70,R70)</f>
        <v>0</v>
      </c>
      <c r="T73" s="598">
        <f t="shared" ref="T73:AA73" si="39">SUM(E70,S70)</f>
        <v>0</v>
      </c>
      <c r="U73" s="598">
        <f t="shared" si="39"/>
        <v>0</v>
      </c>
      <c r="V73" s="598">
        <f t="shared" si="39"/>
        <v>0</v>
      </c>
      <c r="W73" s="598">
        <f t="shared" si="39"/>
        <v>0</v>
      </c>
      <c r="X73" s="598">
        <f t="shared" si="39"/>
        <v>0</v>
      </c>
      <c r="Y73" s="598">
        <f t="shared" si="39"/>
        <v>0</v>
      </c>
      <c r="Z73" s="598">
        <f t="shared" si="39"/>
        <v>0</v>
      </c>
      <c r="AA73" s="602">
        <f t="shared" si="39"/>
        <v>0</v>
      </c>
    </row>
    <row r="74" spans="1:27" ht="21" thickBot="1" x14ac:dyDescent="0.35">
      <c r="O74" s="605"/>
      <c r="P74" s="606"/>
      <c r="Q74" s="599" t="s">
        <v>1358</v>
      </c>
      <c r="R74" s="600">
        <v>0</v>
      </c>
      <c r="S74" s="600">
        <f>SUM($R$73:S73)</f>
        <v>0</v>
      </c>
      <c r="T74" s="600">
        <f>SUM($R$73:T73)</f>
        <v>0</v>
      </c>
      <c r="U74" s="600">
        <f>SUM($R$73:U73)</f>
        <v>0</v>
      </c>
      <c r="V74" s="600">
        <f>SUM($R$73:V73)</f>
        <v>0</v>
      </c>
      <c r="W74" s="600">
        <f>SUM($R$73:W73)</f>
        <v>0</v>
      </c>
      <c r="X74" s="600">
        <f>SUM($R$73:X73)</f>
        <v>0</v>
      </c>
      <c r="Y74" s="600">
        <f>SUM($R$73:Y73)</f>
        <v>0</v>
      </c>
      <c r="Z74" s="600">
        <f>SUM($R$73:Z73)</f>
        <v>0</v>
      </c>
      <c r="AA74" s="601">
        <f>SUM($R$73:AA73)</f>
        <v>0</v>
      </c>
    </row>
  </sheetData>
  <sheetProtection sheet="1" objects="1" scenarios="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Z44"/>
  <sheetViews>
    <sheetView showGridLines="0" zoomScale="85" zoomScaleNormal="85" zoomScaleSheetLayoutView="55" zoomScalePageLayoutView="90" workbookViewId="0"/>
  </sheetViews>
  <sheetFormatPr defaultColWidth="8.875" defaultRowHeight="14.25" x14ac:dyDescent="0.2"/>
  <cols>
    <col min="1" max="1" width="31" style="3" customWidth="1"/>
    <col min="2" max="2" width="41.375" style="3" customWidth="1"/>
    <col min="3" max="7" width="20" style="3" customWidth="1"/>
    <col min="8" max="8" width="8" style="3" customWidth="1"/>
    <col min="9" max="16384" width="8.875" style="3"/>
  </cols>
  <sheetData>
    <row r="1" spans="1:10" s="2" customFormat="1" ht="26.25" customHeight="1" x14ac:dyDescent="0.2">
      <c r="A1" s="1" t="s">
        <v>818</v>
      </c>
    </row>
    <row r="2" spans="1:10" s="2" customFormat="1" ht="3.75" customHeight="1" thickBot="1" x14ac:dyDescent="0.25"/>
    <row r="3" spans="1:10" s="45" customFormat="1" ht="33" customHeight="1" thickTop="1" thickBot="1" x14ac:dyDescent="0.25">
      <c r="A3" s="82" t="s">
        <v>871</v>
      </c>
      <c r="B3" s="83"/>
      <c r="C3" s="84"/>
    </row>
    <row r="4" spans="1:10" s="45" customFormat="1" ht="12" customHeight="1" thickTop="1" x14ac:dyDescent="0.2"/>
    <row r="5" spans="1:10" s="46" customFormat="1" ht="14.25" customHeight="1" x14ac:dyDescent="0.2">
      <c r="A5" s="186"/>
      <c r="B5" s="187"/>
      <c r="C5" s="358"/>
      <c r="D5" s="358"/>
      <c r="E5" s="358"/>
      <c r="F5" s="358"/>
      <c r="G5" s="185"/>
      <c r="H5" s="184"/>
      <c r="I5" s="184"/>
      <c r="J5" s="184"/>
    </row>
    <row r="6" spans="1:10" ht="30" customHeight="1" x14ac:dyDescent="0.2">
      <c r="A6" s="166" t="s">
        <v>1241</v>
      </c>
      <c r="B6" s="7" t="s">
        <v>2</v>
      </c>
      <c r="C6" s="359"/>
      <c r="D6" s="631"/>
      <c r="E6" s="631"/>
      <c r="F6" s="129"/>
    </row>
    <row r="7" spans="1:10" ht="30" customHeight="1" x14ac:dyDescent="0.2">
      <c r="A7" s="645" t="s">
        <v>1242</v>
      </c>
      <c r="B7" s="8" t="s">
        <v>1189</v>
      </c>
      <c r="C7" s="635"/>
      <c r="D7" s="636"/>
      <c r="E7" s="636"/>
      <c r="F7" s="636"/>
    </row>
    <row r="8" spans="1:10" ht="30" customHeight="1" x14ac:dyDescent="0.2">
      <c r="A8" s="646"/>
      <c r="B8" s="8" t="s">
        <v>1118</v>
      </c>
      <c r="C8" s="635"/>
      <c r="D8" s="636"/>
      <c r="E8" s="636"/>
      <c r="F8" s="636"/>
    </row>
    <row r="9" spans="1:10" s="46" customFormat="1" ht="30" customHeight="1" x14ac:dyDescent="0.2">
      <c r="A9" s="646"/>
      <c r="B9" s="181" t="s">
        <v>1119</v>
      </c>
      <c r="C9" s="180"/>
      <c r="D9" s="180"/>
      <c r="E9" s="180"/>
      <c r="F9" s="180"/>
    </row>
    <row r="10" spans="1:10" s="46" customFormat="1" ht="30" customHeight="1" x14ac:dyDescent="0.2">
      <c r="A10" s="646"/>
      <c r="B10" s="181" t="s">
        <v>1120</v>
      </c>
      <c r="C10" s="180"/>
      <c r="D10" s="180"/>
      <c r="E10" s="180"/>
      <c r="F10" s="180"/>
    </row>
    <row r="11" spans="1:10" s="46" customFormat="1" ht="30" customHeight="1" x14ac:dyDescent="0.2">
      <c r="A11" s="646"/>
      <c r="B11" s="8" t="s">
        <v>1111</v>
      </c>
      <c r="C11" s="180"/>
      <c r="D11" s="180"/>
      <c r="E11" s="180"/>
      <c r="F11" s="180"/>
    </row>
    <row r="12" spans="1:10" s="46" customFormat="1" ht="30" customHeight="1" x14ac:dyDescent="0.2">
      <c r="A12" s="646"/>
      <c r="B12" s="8" t="s">
        <v>1121</v>
      </c>
      <c r="C12" s="180"/>
      <c r="D12" s="180"/>
      <c r="E12" s="180"/>
      <c r="F12" s="180"/>
    </row>
    <row r="13" spans="1:10" ht="30" customHeight="1" x14ac:dyDescent="0.2">
      <c r="A13" s="646"/>
      <c r="B13" s="8" t="s">
        <v>1243</v>
      </c>
    </row>
    <row r="14" spans="1:10" ht="30" customHeight="1" x14ac:dyDescent="0.2">
      <c r="A14" s="646"/>
      <c r="B14" s="8" t="s">
        <v>1244</v>
      </c>
      <c r="C14" s="361"/>
      <c r="D14" s="129"/>
      <c r="E14" s="129"/>
      <c r="F14" s="129"/>
    </row>
    <row r="15" spans="1:10" s="46" customFormat="1" ht="14.25" customHeight="1" x14ac:dyDescent="0.2">
      <c r="A15" s="191"/>
      <c r="B15" s="362"/>
      <c r="C15" s="86"/>
      <c r="D15" s="360"/>
      <c r="E15" s="360"/>
      <c r="F15" s="129"/>
      <c r="G15" s="185"/>
      <c r="H15" s="184"/>
      <c r="I15" s="184"/>
      <c r="J15" s="184"/>
    </row>
    <row r="16" spans="1:10" s="46" customFormat="1" ht="29.25" customHeight="1" x14ac:dyDescent="0.2">
      <c r="A16" s="374"/>
      <c r="B16" s="375"/>
      <c r="C16" s="357" t="s">
        <v>1118</v>
      </c>
      <c r="D16" s="77" t="s">
        <v>1119</v>
      </c>
      <c r="E16" s="77" t="s">
        <v>1120</v>
      </c>
      <c r="F16" s="77" t="s">
        <v>0</v>
      </c>
      <c r="G16" s="185"/>
      <c r="H16" s="189"/>
      <c r="I16" s="189"/>
      <c r="J16" s="189"/>
    </row>
    <row r="17" spans="1:26" s="47" customFormat="1" ht="60" customHeight="1" x14ac:dyDescent="0.2">
      <c r="A17" s="645" t="s">
        <v>1138</v>
      </c>
      <c r="B17" s="77" t="s">
        <v>1375</v>
      </c>
      <c r="C17" s="616"/>
      <c r="D17" s="607"/>
      <c r="E17" s="616"/>
      <c r="F17" s="608">
        <f>SUM(C17:E17)</f>
        <v>0</v>
      </c>
      <c r="G17" s="380"/>
      <c r="H17" s="380"/>
      <c r="I17" s="380"/>
      <c r="J17" s="380"/>
    </row>
    <row r="18" spans="1:26" s="47" customFormat="1" ht="60" customHeight="1" x14ac:dyDescent="0.2">
      <c r="A18" s="646"/>
      <c r="B18" s="77" t="s">
        <v>1376</v>
      </c>
      <c r="C18" s="616"/>
      <c r="D18" s="607"/>
      <c r="E18" s="616"/>
      <c r="F18" s="608">
        <f>SUM(C18:E18)</f>
        <v>0</v>
      </c>
    </row>
    <row r="19" spans="1:26" s="47" customFormat="1" ht="60" customHeight="1" x14ac:dyDescent="0.2">
      <c r="A19" s="646"/>
      <c r="B19" s="77" t="s">
        <v>1287</v>
      </c>
      <c r="C19" s="616"/>
      <c r="D19" s="607"/>
      <c r="E19" s="616"/>
      <c r="F19" s="608">
        <f>SUM(C19:E19)</f>
        <v>0</v>
      </c>
    </row>
    <row r="20" spans="1:26" s="47" customFormat="1" ht="60" customHeight="1" x14ac:dyDescent="0.2">
      <c r="A20" s="646"/>
      <c r="B20" s="77" t="s">
        <v>1245</v>
      </c>
      <c r="C20" s="616"/>
      <c r="D20" s="616"/>
      <c r="E20" s="616"/>
      <c r="F20" s="608">
        <f>SUM(C20:E20)</f>
        <v>0</v>
      </c>
    </row>
    <row r="21" spans="1:26" s="47" customFormat="1" ht="60" customHeight="1" x14ac:dyDescent="0.2">
      <c r="A21" s="637" t="s">
        <v>823</v>
      </c>
      <c r="B21" s="638"/>
      <c r="C21" s="608">
        <f>SUM(C17:C20)</f>
        <v>0</v>
      </c>
      <c r="D21" s="608">
        <f>SUM(D17:D20)</f>
        <v>0</v>
      </c>
      <c r="E21" s="608">
        <f>SUM(E17:E20)</f>
        <v>0</v>
      </c>
      <c r="F21" s="608">
        <f>SUM(F17:F20)</f>
        <v>0</v>
      </c>
    </row>
    <row r="22" spans="1:26" s="46" customFormat="1" ht="14.25" customHeight="1" x14ac:dyDescent="0.2">
      <c r="A22" s="186"/>
      <c r="B22" s="187"/>
      <c r="C22" s="188"/>
      <c r="D22" s="188"/>
      <c r="E22" s="188"/>
      <c r="F22" s="129"/>
      <c r="G22" s="185"/>
      <c r="H22" s="184"/>
      <c r="I22" s="184"/>
      <c r="J22" s="184"/>
    </row>
    <row r="23" spans="1:26" s="47" customFormat="1" ht="15.75" customHeight="1" x14ac:dyDescent="0.2">
      <c r="A23" s="248"/>
      <c r="B23" s="242"/>
      <c r="C23" s="241" t="s">
        <v>878</v>
      </c>
      <c r="D23" s="93" t="s">
        <v>1115</v>
      </c>
      <c r="E23" s="238" t="s">
        <v>1116</v>
      </c>
      <c r="F23" s="129"/>
      <c r="H23" s="155"/>
      <c r="I23" s="647"/>
      <c r="J23" s="647"/>
      <c r="K23" s="155"/>
      <c r="L23" s="4"/>
      <c r="M23" s="4"/>
      <c r="N23" s="4"/>
      <c r="O23" s="4"/>
      <c r="P23" s="4"/>
      <c r="Q23" s="4"/>
      <c r="R23" s="4"/>
      <c r="S23" s="4"/>
      <c r="T23" s="4"/>
      <c r="U23" s="4"/>
      <c r="V23" s="4"/>
      <c r="W23" s="4"/>
      <c r="X23" s="4"/>
      <c r="Y23" s="4"/>
      <c r="Z23" s="4"/>
    </row>
    <row r="24" spans="1:26" s="47" customFormat="1" ht="20.100000000000001" customHeight="1" x14ac:dyDescent="0.2">
      <c r="A24" s="642" t="s">
        <v>1276</v>
      </c>
      <c r="B24" s="642" t="s">
        <v>1247</v>
      </c>
      <c r="C24" s="182" t="s">
        <v>879</v>
      </c>
      <c r="D24" s="244"/>
      <c r="E24" s="239"/>
      <c r="H24" s="245"/>
      <c r="I24" s="643"/>
      <c r="J24" s="643"/>
      <c r="K24" s="246"/>
      <c r="L24" s="4"/>
      <c r="M24" s="4"/>
      <c r="N24" s="4"/>
      <c r="O24" s="4"/>
      <c r="P24" s="4"/>
      <c r="Q24" s="4"/>
      <c r="R24" s="4"/>
      <c r="S24" s="4"/>
      <c r="T24" s="4"/>
      <c r="U24" s="4"/>
      <c r="V24" s="4"/>
      <c r="W24" s="4"/>
      <c r="X24" s="4"/>
      <c r="Y24" s="4"/>
      <c r="Z24" s="4"/>
    </row>
    <row r="25" spans="1:26" s="47" customFormat="1" ht="20.100000000000001" customHeight="1" x14ac:dyDescent="0.2">
      <c r="A25" s="640"/>
      <c r="B25" s="640"/>
      <c r="C25" s="170" t="s">
        <v>879</v>
      </c>
      <c r="D25" s="244"/>
      <c r="E25" s="239"/>
      <c r="H25" s="245"/>
      <c r="I25" s="643"/>
      <c r="J25" s="643"/>
      <c r="K25" s="246"/>
      <c r="L25" s="4"/>
      <c r="M25" s="4"/>
      <c r="N25" s="4"/>
      <c r="O25" s="4"/>
      <c r="P25" s="4"/>
      <c r="Q25" s="4"/>
      <c r="R25" s="4"/>
      <c r="S25" s="4"/>
      <c r="T25" s="4"/>
      <c r="U25" s="4"/>
      <c r="V25" s="4"/>
      <c r="W25" s="4"/>
      <c r="X25" s="4"/>
      <c r="Y25" s="4"/>
      <c r="Z25" s="4"/>
    </row>
    <row r="26" spans="1:26" s="47" customFormat="1" ht="20.100000000000001" customHeight="1" x14ac:dyDescent="0.2">
      <c r="A26" s="640"/>
      <c r="B26" s="640"/>
      <c r="C26" s="170" t="s">
        <v>879</v>
      </c>
      <c r="D26" s="244"/>
      <c r="E26" s="239"/>
      <c r="H26" s="245"/>
      <c r="I26" s="643"/>
      <c r="J26" s="643"/>
      <c r="K26" s="246"/>
      <c r="L26" s="4"/>
      <c r="M26" s="4"/>
      <c r="N26" s="4"/>
      <c r="O26" s="4"/>
      <c r="P26" s="4"/>
      <c r="Q26" s="4"/>
      <c r="R26" s="4"/>
      <c r="S26" s="4"/>
      <c r="T26" s="4"/>
      <c r="U26" s="4"/>
      <c r="V26" s="4"/>
      <c r="W26" s="4"/>
      <c r="X26" s="4"/>
      <c r="Y26" s="4"/>
      <c r="Z26" s="4"/>
    </row>
    <row r="27" spans="1:26" s="47" customFormat="1" ht="20.100000000000001" customHeight="1" x14ac:dyDescent="0.2">
      <c r="A27" s="640"/>
      <c r="B27" s="642" t="s">
        <v>1225</v>
      </c>
      <c r="C27" s="182" t="s">
        <v>879</v>
      </c>
      <c r="D27" s="244"/>
      <c r="E27" s="239"/>
      <c r="H27" s="245"/>
      <c r="I27" s="643"/>
      <c r="J27" s="643"/>
      <c r="K27" s="246"/>
      <c r="L27" s="4"/>
      <c r="M27" s="4"/>
      <c r="N27" s="4"/>
      <c r="O27" s="4"/>
      <c r="P27" s="4"/>
      <c r="Q27" s="4"/>
      <c r="R27" s="4"/>
      <c r="S27" s="4"/>
      <c r="T27" s="4"/>
      <c r="U27" s="4"/>
      <c r="V27" s="4"/>
      <c r="W27" s="4"/>
      <c r="X27" s="4"/>
      <c r="Y27" s="4"/>
      <c r="Z27" s="4"/>
    </row>
    <row r="28" spans="1:26" s="47" customFormat="1" ht="20.100000000000001" customHeight="1" x14ac:dyDescent="0.2">
      <c r="A28" s="640"/>
      <c r="B28" s="640"/>
      <c r="C28" s="170" t="s">
        <v>879</v>
      </c>
      <c r="D28" s="244"/>
      <c r="E28" s="239"/>
      <c r="H28" s="245"/>
      <c r="I28" s="643"/>
      <c r="J28" s="643"/>
      <c r="K28" s="246"/>
      <c r="L28" s="4"/>
      <c r="M28" s="4"/>
      <c r="N28" s="4"/>
      <c r="O28" s="4"/>
      <c r="P28" s="4"/>
      <c r="Q28" s="4"/>
      <c r="R28" s="4"/>
      <c r="S28" s="4"/>
      <c r="T28" s="4"/>
      <c r="U28" s="4"/>
      <c r="V28" s="4"/>
      <c r="W28" s="4"/>
      <c r="X28" s="4"/>
      <c r="Y28" s="4"/>
      <c r="Z28" s="4"/>
    </row>
    <row r="29" spans="1:26" s="47" customFormat="1" ht="20.100000000000001" customHeight="1" x14ac:dyDescent="0.2">
      <c r="A29" s="640"/>
      <c r="B29" s="640"/>
      <c r="C29" s="170" t="s">
        <v>879</v>
      </c>
      <c r="D29" s="244"/>
      <c r="E29" s="240"/>
      <c r="H29" s="247"/>
      <c r="I29" s="644"/>
      <c r="J29" s="644"/>
      <c r="K29" s="246"/>
      <c r="L29" s="4"/>
      <c r="M29" s="4"/>
      <c r="N29" s="4"/>
      <c r="O29" s="4"/>
      <c r="P29" s="4"/>
      <c r="Q29" s="4"/>
      <c r="R29" s="4"/>
      <c r="S29" s="4"/>
      <c r="T29" s="4"/>
      <c r="U29" s="4"/>
      <c r="V29" s="4"/>
      <c r="W29" s="4"/>
      <c r="X29" s="4"/>
      <c r="Y29" s="4"/>
      <c r="Z29" s="4"/>
    </row>
    <row r="30" spans="1:26" s="47" customFormat="1" ht="20.100000000000001" customHeight="1" x14ac:dyDescent="0.2">
      <c r="A30" s="640"/>
      <c r="B30" s="642" t="s">
        <v>1240</v>
      </c>
      <c r="C30" s="182" t="s">
        <v>879</v>
      </c>
      <c r="D30" s="244"/>
      <c r="E30" s="239"/>
      <c r="H30" s="245"/>
      <c r="I30" s="643"/>
      <c r="J30" s="643"/>
      <c r="K30" s="246"/>
      <c r="L30" s="4"/>
      <c r="M30" s="4"/>
      <c r="N30" s="4"/>
      <c r="O30" s="4"/>
      <c r="P30" s="4"/>
      <c r="Q30" s="4"/>
      <c r="R30" s="4"/>
      <c r="S30" s="4"/>
      <c r="T30" s="4"/>
      <c r="U30" s="4"/>
      <c r="V30" s="4"/>
      <c r="W30" s="4"/>
      <c r="X30" s="4"/>
      <c r="Y30" s="4"/>
      <c r="Z30" s="4"/>
    </row>
    <row r="31" spans="1:26" s="47" customFormat="1" ht="20.100000000000001" customHeight="1" x14ac:dyDescent="0.2">
      <c r="A31" s="640"/>
      <c r="B31" s="640"/>
      <c r="C31" s="170" t="s">
        <v>879</v>
      </c>
      <c r="D31" s="244"/>
      <c r="E31" s="239"/>
      <c r="H31" s="245"/>
      <c r="I31" s="643"/>
      <c r="J31" s="643"/>
      <c r="K31" s="246"/>
      <c r="L31" s="4"/>
      <c r="M31" s="4"/>
      <c r="N31" s="4"/>
      <c r="O31" s="4"/>
      <c r="P31" s="4"/>
      <c r="Q31" s="4"/>
      <c r="R31" s="4"/>
      <c r="S31" s="4"/>
      <c r="T31" s="4"/>
      <c r="U31" s="4"/>
      <c r="V31" s="4"/>
      <c r="W31" s="4"/>
      <c r="X31" s="4"/>
      <c r="Y31" s="4"/>
      <c r="Z31" s="4"/>
    </row>
    <row r="32" spans="1:26" s="47" customFormat="1" ht="20.100000000000001" customHeight="1" x14ac:dyDescent="0.2">
      <c r="A32" s="641"/>
      <c r="B32" s="640"/>
      <c r="C32" s="170" t="s">
        <v>879</v>
      </c>
      <c r="D32" s="244"/>
      <c r="E32" s="240"/>
      <c r="H32" s="247"/>
      <c r="I32" s="644"/>
      <c r="J32" s="644"/>
      <c r="K32" s="246"/>
      <c r="L32" s="4"/>
      <c r="M32" s="4"/>
      <c r="N32" s="4"/>
      <c r="O32" s="4"/>
      <c r="P32" s="4"/>
      <c r="Q32" s="4"/>
      <c r="R32" s="4"/>
      <c r="S32" s="4"/>
      <c r="T32" s="4"/>
      <c r="U32" s="4"/>
      <c r="V32" s="4"/>
      <c r="W32" s="4"/>
      <c r="X32" s="4"/>
      <c r="Y32" s="4"/>
      <c r="Z32" s="4"/>
    </row>
    <row r="33" spans="1:10" s="47" customFormat="1" ht="37.5" customHeight="1" x14ac:dyDescent="0.2">
      <c r="A33" s="639" t="s">
        <v>1246</v>
      </c>
      <c r="B33" s="93" t="s">
        <v>2</v>
      </c>
      <c r="C33" s="93" t="s">
        <v>1139</v>
      </c>
      <c r="D33" s="93" t="s">
        <v>1140</v>
      </c>
      <c r="E33" s="151" t="s">
        <v>792</v>
      </c>
      <c r="F33" s="151" t="s">
        <v>793</v>
      </c>
      <c r="G33" s="151" t="s">
        <v>794</v>
      </c>
    </row>
    <row r="34" spans="1:10" s="47" customFormat="1" ht="37.5" customHeight="1" x14ac:dyDescent="0.2">
      <c r="A34" s="640"/>
      <c r="B34" s="183" t="str">
        <f>B8</f>
        <v>CCG 1</v>
      </c>
      <c r="C34" s="609"/>
      <c r="D34" s="609"/>
      <c r="E34" s="609"/>
      <c r="F34" s="610"/>
      <c r="G34" s="610"/>
      <c r="H34" s="192"/>
      <c r="I34" s="192"/>
      <c r="J34" s="192"/>
    </row>
    <row r="35" spans="1:10" s="47" customFormat="1" ht="37.5" customHeight="1" x14ac:dyDescent="0.2">
      <c r="A35" s="640"/>
      <c r="B35" s="183" t="str">
        <f t="shared" ref="B35:B36" si="0">B9</f>
        <v>CCG 2</v>
      </c>
      <c r="C35" s="609"/>
      <c r="D35" s="609"/>
      <c r="E35" s="609"/>
      <c r="F35" s="610"/>
      <c r="G35" s="610"/>
    </row>
    <row r="36" spans="1:10" s="47" customFormat="1" ht="37.5" customHeight="1" x14ac:dyDescent="0.2">
      <c r="A36" s="641"/>
      <c r="B36" s="183" t="str">
        <f t="shared" si="0"/>
        <v>CCG 3</v>
      </c>
      <c r="C36" s="609"/>
      <c r="D36" s="609"/>
      <c r="E36" s="609"/>
      <c r="F36" s="610"/>
      <c r="G36" s="610"/>
    </row>
    <row r="37" spans="1:10" ht="15" thickBot="1" x14ac:dyDescent="0.25"/>
    <row r="38" spans="1:10" s="45" customFormat="1" ht="50.25" customHeight="1" thickTop="1" thickBot="1" x14ac:dyDescent="0.25">
      <c r="A38" s="632" t="s">
        <v>858</v>
      </c>
      <c r="B38" s="633"/>
      <c r="C38" s="633"/>
      <c r="D38" s="633"/>
      <c r="E38" s="634"/>
    </row>
    <row r="39" spans="1:10" ht="15" thickTop="1" x14ac:dyDescent="0.2"/>
    <row r="40" spans="1:10" x14ac:dyDescent="0.2">
      <c r="A40" s="3" t="s">
        <v>1283</v>
      </c>
      <c r="C40" s="134" t="s">
        <v>1110</v>
      </c>
      <c r="D40" s="134"/>
    </row>
    <row r="41" spans="1:10" x14ac:dyDescent="0.2">
      <c r="A41" s="3" t="s">
        <v>1284</v>
      </c>
      <c r="C41" s="134" t="s">
        <v>1109</v>
      </c>
      <c r="D41" s="134"/>
    </row>
    <row r="42" spans="1:10" x14ac:dyDescent="0.2">
      <c r="A42" s="3" t="s">
        <v>1191</v>
      </c>
      <c r="C42" s="134" t="s">
        <v>1108</v>
      </c>
      <c r="D42" s="134"/>
    </row>
    <row r="43" spans="1:10" x14ac:dyDescent="0.2">
      <c r="A43" s="133" t="s">
        <v>1190</v>
      </c>
      <c r="C43" s="134" t="s">
        <v>1107</v>
      </c>
      <c r="D43" s="134"/>
    </row>
    <row r="44" spans="1:10" x14ac:dyDescent="0.2">
      <c r="C44" s="134"/>
    </row>
  </sheetData>
  <sheetProtection formatCells="0" formatColumns="0" formatRows="0" selectLockedCells="1"/>
  <mergeCells count="21">
    <mergeCell ref="I30:J30"/>
    <mergeCell ref="I31:J31"/>
    <mergeCell ref="I32:J32"/>
    <mergeCell ref="I28:J28"/>
    <mergeCell ref="A7:A14"/>
    <mergeCell ref="I29:J29"/>
    <mergeCell ref="I24:J24"/>
    <mergeCell ref="I25:J25"/>
    <mergeCell ref="I26:J26"/>
    <mergeCell ref="I27:J27"/>
    <mergeCell ref="I23:J23"/>
    <mergeCell ref="A17:A20"/>
    <mergeCell ref="D6:E6"/>
    <mergeCell ref="A38:E38"/>
    <mergeCell ref="C7:F8"/>
    <mergeCell ref="A21:B21"/>
    <mergeCell ref="A33:A36"/>
    <mergeCell ref="B27:B29"/>
    <mergeCell ref="B24:B26"/>
    <mergeCell ref="B30:B32"/>
    <mergeCell ref="A24:A32"/>
  </mergeCells>
  <hyperlinks>
    <hyperlink ref="C43" location="'(4) Application DISN'!A1" display="(4) Application"/>
    <hyperlink ref="C42" location="'(3) Application MDFT'!A1" display="(3) Application"/>
    <hyperlink ref="C40" location="'(1) Application SE'!A1" display="(1) Application"/>
    <hyperlink ref="C41" location="'(2) Application TT'!A1" display="(2) Application"/>
  </hyperlinks>
  <pageMargins left="0.7" right="0.7" top="0.75" bottom="0.75" header="0.3" footer="0.3"/>
  <pageSetup paperSize="8" scale="70" orientation="portrait" r:id="rId1"/>
  <ignoredErrors>
    <ignoredError sqref="B34:B3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'CCG names'!$B$2:$B$211</xm:f>
          </x14:formula1>
          <xm:sqref>C24:C32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AB45"/>
  <sheetViews>
    <sheetView zoomScale="50" zoomScaleNormal="50" workbookViewId="0">
      <selection activeCell="M3" sqref="M3"/>
    </sheetView>
  </sheetViews>
  <sheetFormatPr defaultColWidth="8.875" defaultRowHeight="14.25" x14ac:dyDescent="0.2"/>
  <cols>
    <col min="1" max="1" width="22.5" style="46" customWidth="1"/>
    <col min="2" max="2" width="4.625" style="46" customWidth="1"/>
    <col min="3" max="3" width="52.75" style="46" customWidth="1"/>
    <col min="4" max="12" width="16.625" style="46" customWidth="1"/>
    <col min="13" max="13" width="16.625" style="176" customWidth="1"/>
    <col min="14" max="19" width="16.625" style="46" customWidth="1"/>
    <col min="20" max="20" width="13" style="46" customWidth="1"/>
    <col min="21" max="21" width="10.125" style="46" customWidth="1"/>
    <col min="22" max="16384" width="8.875" style="46"/>
  </cols>
  <sheetData>
    <row r="1" spans="1:28" s="45" customFormat="1" ht="42.95" customHeight="1" thickBot="1" x14ac:dyDescent="0.25">
      <c r="A1" s="80" t="s">
        <v>816</v>
      </c>
      <c r="B1" s="80"/>
      <c r="C1" s="164"/>
      <c r="D1" s="11"/>
      <c r="E1" s="11"/>
      <c r="F1" s="11"/>
      <c r="G1" s="11"/>
      <c r="H1" s="11"/>
      <c r="I1" s="11"/>
      <c r="J1" s="11"/>
      <c r="K1" s="272"/>
      <c r="L1" s="272"/>
      <c r="M1" s="174"/>
      <c r="N1" s="11"/>
      <c r="O1" s="11"/>
      <c r="P1" s="11"/>
      <c r="Q1" s="11"/>
      <c r="R1" s="11"/>
      <c r="S1" s="11"/>
      <c r="T1" s="11"/>
      <c r="U1" s="11"/>
      <c r="V1" s="11"/>
      <c r="W1" s="11"/>
      <c r="X1" s="11"/>
      <c r="Y1" s="11"/>
      <c r="Z1" s="11"/>
      <c r="AA1" s="11"/>
      <c r="AB1" s="11"/>
    </row>
    <row r="2" spans="1:28" s="45" customFormat="1" ht="66.75" customHeight="1" thickTop="1" thickBot="1" x14ac:dyDescent="0.25">
      <c r="A2" s="632" t="s">
        <v>1170</v>
      </c>
      <c r="B2" s="633"/>
      <c r="C2" s="633"/>
      <c r="D2" s="633"/>
      <c r="E2" s="633"/>
      <c r="F2" s="633"/>
      <c r="G2" s="633"/>
      <c r="H2" s="634"/>
      <c r="I2" s="11"/>
      <c r="J2" s="11"/>
      <c r="K2" s="272"/>
      <c r="L2" s="272"/>
      <c r="M2" s="174"/>
      <c r="N2" s="11"/>
      <c r="O2" s="11"/>
      <c r="P2" s="11"/>
      <c r="Q2" s="11"/>
      <c r="R2" s="11"/>
      <c r="S2" s="11"/>
      <c r="T2" s="11"/>
      <c r="U2" s="11"/>
      <c r="V2" s="11"/>
      <c r="W2" s="11"/>
      <c r="X2" s="11"/>
      <c r="Y2" s="11"/>
      <c r="Z2" s="11"/>
      <c r="AA2" s="11"/>
      <c r="AB2" s="11"/>
    </row>
    <row r="3" spans="1:28" s="45" customFormat="1" ht="42.95" customHeight="1" thickTop="1" x14ac:dyDescent="0.25">
      <c r="A3" s="167" t="s">
        <v>1281</v>
      </c>
      <c r="B3" s="168"/>
      <c r="C3" s="169"/>
      <c r="D3" s="11"/>
      <c r="E3" s="11"/>
      <c r="F3" s="11"/>
      <c r="G3" s="11"/>
      <c r="H3" s="11"/>
      <c r="I3" s="11"/>
      <c r="J3" s="11"/>
      <c r="K3" s="272"/>
      <c r="L3" s="272"/>
      <c r="M3" s="174"/>
      <c r="N3" s="11"/>
      <c r="O3" s="11"/>
      <c r="P3" s="11"/>
      <c r="Q3" s="11"/>
      <c r="R3" s="11"/>
      <c r="S3" s="11"/>
      <c r="T3" s="11"/>
      <c r="U3" s="11"/>
      <c r="V3" s="11"/>
      <c r="W3" s="11"/>
      <c r="X3" s="11"/>
      <c r="Y3" s="11"/>
      <c r="Z3" s="11"/>
      <c r="AA3" s="11"/>
      <c r="AB3" s="11"/>
    </row>
    <row r="4" spans="1:28" s="45" customFormat="1" ht="42.95" customHeight="1" thickBot="1" x14ac:dyDescent="0.25">
      <c r="A4" s="172"/>
      <c r="B4" s="76" t="s">
        <v>1106</v>
      </c>
      <c r="C4" s="173" t="s">
        <v>1295</v>
      </c>
      <c r="D4" s="11"/>
      <c r="E4" s="11"/>
      <c r="F4" s="272"/>
      <c r="G4" s="4"/>
      <c r="H4" s="4"/>
      <c r="I4" s="4"/>
      <c r="J4" s="4"/>
      <c r="K4" s="4"/>
      <c r="L4" s="4"/>
      <c r="M4" s="4"/>
      <c r="N4" s="4"/>
      <c r="O4" s="11"/>
      <c r="P4" s="11"/>
      <c r="Q4" s="11"/>
      <c r="R4" s="11"/>
      <c r="S4" s="11"/>
      <c r="T4" s="11"/>
      <c r="U4" s="11"/>
      <c r="V4" s="11"/>
      <c r="W4" s="11"/>
      <c r="X4" s="11"/>
      <c r="Y4" s="11"/>
      <c r="Z4" s="11"/>
      <c r="AA4" s="11"/>
      <c r="AB4" s="11"/>
    </row>
    <row r="5" spans="1:28" s="45" customFormat="1" ht="64.5" customHeight="1" thickTop="1" thickBot="1" x14ac:dyDescent="0.25">
      <c r="A5" s="263" t="s">
        <v>1178</v>
      </c>
      <c r="B5" s="261">
        <v>1</v>
      </c>
      <c r="C5" s="262" t="s">
        <v>1171</v>
      </c>
      <c r="D5" s="674"/>
      <c r="E5" s="675"/>
      <c r="F5" s="272"/>
      <c r="G5" s="311" t="s">
        <v>1101</v>
      </c>
      <c r="H5" s="4"/>
      <c r="I5" s="4"/>
      <c r="J5" s="4"/>
      <c r="K5" s="4"/>
      <c r="L5" s="4"/>
      <c r="M5" s="4"/>
      <c r="N5" s="4"/>
      <c r="O5" s="11"/>
      <c r="P5" s="11"/>
    </row>
    <row r="6" spans="1:28" s="47" customFormat="1" ht="60" customHeight="1" thickTop="1" x14ac:dyDescent="0.2">
      <c r="A6" s="681" t="s">
        <v>820</v>
      </c>
      <c r="B6" s="671">
        <v>2</v>
      </c>
      <c r="C6" s="250" t="s">
        <v>1163</v>
      </c>
      <c r="D6" s="255" t="s">
        <v>1115</v>
      </c>
      <c r="E6" s="190" t="s">
        <v>1116</v>
      </c>
      <c r="F6" s="272"/>
      <c r="G6" s="312"/>
      <c r="H6" s="4"/>
      <c r="I6" s="4"/>
      <c r="J6" s="4"/>
      <c r="K6" s="4"/>
      <c r="L6" s="4"/>
      <c r="M6" s="4"/>
      <c r="N6" s="4"/>
      <c r="O6" s="4"/>
      <c r="P6" s="4"/>
      <c r="Q6" s="4"/>
      <c r="R6" s="4"/>
      <c r="S6" s="4"/>
      <c r="T6" s="4"/>
      <c r="U6" s="4"/>
      <c r="V6" s="4"/>
      <c r="W6" s="4"/>
      <c r="X6" s="4"/>
      <c r="Y6" s="4"/>
      <c r="Z6" s="4"/>
      <c r="AA6" s="4"/>
      <c r="AB6" s="4"/>
    </row>
    <row r="7" spans="1:28" s="47" customFormat="1" ht="35.25" customHeight="1" x14ac:dyDescent="0.2">
      <c r="A7" s="682"/>
      <c r="B7" s="673"/>
      <c r="C7" s="238" t="s">
        <v>1226</v>
      </c>
      <c r="D7" s="558"/>
      <c r="E7" s="558"/>
      <c r="F7" s="272"/>
      <c r="G7" s="313" t="s">
        <v>1257</v>
      </c>
      <c r="H7" s="4"/>
      <c r="I7" s="4"/>
      <c r="J7" s="4"/>
      <c r="K7" s="4"/>
      <c r="L7" s="4"/>
      <c r="M7" s="4"/>
      <c r="N7" s="4"/>
      <c r="O7" s="4"/>
      <c r="P7" s="4"/>
      <c r="Q7" s="4"/>
      <c r="R7" s="4"/>
      <c r="S7" s="4"/>
      <c r="T7" s="4"/>
      <c r="U7" s="4"/>
      <c r="V7" s="4"/>
      <c r="W7" s="4"/>
      <c r="X7" s="4"/>
      <c r="Y7" s="4"/>
      <c r="Z7" s="4"/>
      <c r="AA7" s="4"/>
      <c r="AB7" s="4"/>
    </row>
    <row r="8" spans="1:28" s="47" customFormat="1" ht="35.25" customHeight="1" x14ac:dyDescent="0.2">
      <c r="A8" s="682"/>
      <c r="B8" s="673"/>
      <c r="C8" s="238" t="s">
        <v>1227</v>
      </c>
      <c r="D8" s="558"/>
      <c r="E8" s="558"/>
      <c r="F8" s="272"/>
      <c r="G8" s="313" t="s">
        <v>1257</v>
      </c>
      <c r="H8" s="4"/>
      <c r="I8" s="4"/>
      <c r="J8" s="4"/>
      <c r="K8" s="4"/>
      <c r="L8" s="4"/>
      <c r="M8" s="4"/>
      <c r="N8" s="4"/>
      <c r="O8" s="4"/>
      <c r="P8" s="4"/>
      <c r="Q8" s="4"/>
      <c r="R8" s="4"/>
      <c r="S8" s="4"/>
      <c r="T8" s="4"/>
      <c r="U8" s="4"/>
      <c r="V8" s="4"/>
      <c r="W8" s="4"/>
      <c r="X8" s="4"/>
      <c r="Y8" s="4"/>
      <c r="Z8" s="4"/>
      <c r="AA8" s="4"/>
      <c r="AB8" s="4"/>
    </row>
    <row r="9" spans="1:28" s="47" customFormat="1" ht="35.25" customHeight="1" x14ac:dyDescent="0.2">
      <c r="A9" s="682"/>
      <c r="B9" s="673"/>
      <c r="C9" s="266" t="s">
        <v>1235</v>
      </c>
      <c r="D9" s="559"/>
      <c r="E9" s="559"/>
      <c r="F9" s="272"/>
      <c r="G9" s="313" t="s">
        <v>1257</v>
      </c>
      <c r="H9" s="4"/>
      <c r="I9" s="4"/>
      <c r="J9" s="4"/>
      <c r="K9" s="4"/>
      <c r="L9" s="4"/>
      <c r="M9" s="4"/>
      <c r="N9" s="4"/>
      <c r="O9" s="4"/>
      <c r="P9" s="4"/>
      <c r="Q9" s="4"/>
      <c r="R9" s="4"/>
      <c r="S9" s="4"/>
      <c r="T9" s="4"/>
      <c r="U9" s="4"/>
      <c r="V9" s="4"/>
      <c r="W9" s="4"/>
      <c r="X9" s="4"/>
      <c r="Y9" s="4"/>
      <c r="Z9" s="4"/>
      <c r="AA9" s="4"/>
      <c r="AB9" s="4"/>
    </row>
    <row r="10" spans="1:28" s="47" customFormat="1" ht="42" customHeight="1" x14ac:dyDescent="0.2">
      <c r="A10" s="682"/>
      <c r="B10" s="673"/>
      <c r="C10" s="238" t="s">
        <v>1224</v>
      </c>
      <c r="D10" s="558"/>
      <c r="E10" s="558"/>
      <c r="F10" s="272"/>
      <c r="G10" s="313" t="s">
        <v>1257</v>
      </c>
      <c r="H10" s="4"/>
      <c r="I10" s="4"/>
      <c r="J10" s="4"/>
      <c r="K10" s="4"/>
      <c r="L10" s="4"/>
      <c r="M10" s="4"/>
      <c r="N10" s="4"/>
      <c r="O10" s="4"/>
      <c r="P10" s="4"/>
      <c r="Q10" s="4"/>
      <c r="R10" s="4"/>
      <c r="S10" s="4"/>
      <c r="T10" s="4"/>
      <c r="U10" s="4"/>
      <c r="V10" s="4"/>
      <c r="W10" s="4"/>
      <c r="X10" s="4"/>
      <c r="Y10" s="4"/>
      <c r="Z10" s="4"/>
      <c r="AA10" s="4"/>
      <c r="AB10" s="4"/>
    </row>
    <row r="11" spans="1:28" s="47" customFormat="1" ht="45" customHeight="1" x14ac:dyDescent="0.2">
      <c r="A11" s="682"/>
      <c r="B11" s="673"/>
      <c r="C11" s="238" t="s">
        <v>1298</v>
      </c>
      <c r="D11" s="558"/>
      <c r="E11" s="558"/>
      <c r="F11" s="272"/>
      <c r="G11" s="313" t="s">
        <v>1257</v>
      </c>
      <c r="H11" s="4"/>
      <c r="I11" s="4"/>
      <c r="J11" s="4"/>
      <c r="K11" s="4"/>
      <c r="L11" s="4"/>
      <c r="M11" s="4"/>
      <c r="N11" s="4"/>
      <c r="O11" s="4"/>
      <c r="P11" s="4"/>
      <c r="Q11" s="4"/>
      <c r="R11" s="4"/>
      <c r="S11" s="4"/>
      <c r="T11" s="4"/>
      <c r="U11" s="4"/>
      <c r="V11" s="4"/>
      <c r="W11" s="4"/>
      <c r="X11" s="4"/>
      <c r="Y11" s="4"/>
      <c r="Z11" s="4"/>
      <c r="AA11" s="4"/>
      <c r="AB11" s="4"/>
    </row>
    <row r="12" spans="1:28" s="47" customFormat="1" ht="35.25" customHeight="1" x14ac:dyDescent="0.2">
      <c r="A12" s="682"/>
      <c r="B12" s="673"/>
      <c r="C12" s="238" t="s">
        <v>1124</v>
      </c>
      <c r="D12" s="558"/>
      <c r="E12" s="558"/>
      <c r="F12" s="272"/>
      <c r="G12" s="313" t="s">
        <v>791</v>
      </c>
      <c r="H12" s="4"/>
      <c r="I12" s="4"/>
      <c r="J12" s="4"/>
      <c r="K12" s="4"/>
      <c r="L12" s="4"/>
      <c r="M12" s="4"/>
      <c r="N12" s="4"/>
      <c r="O12" s="4"/>
      <c r="P12" s="4"/>
      <c r="Q12" s="4"/>
      <c r="R12" s="4"/>
      <c r="S12" s="4"/>
      <c r="T12" s="4"/>
      <c r="U12" s="4"/>
      <c r="V12" s="4"/>
      <c r="W12" s="4"/>
      <c r="X12" s="4"/>
      <c r="Y12" s="4"/>
      <c r="Z12" s="4"/>
      <c r="AA12" s="4"/>
      <c r="AB12" s="4"/>
    </row>
    <row r="13" spans="1:28" s="47" customFormat="1" ht="52.5" customHeight="1" x14ac:dyDescent="0.2">
      <c r="A13" s="682"/>
      <c r="B13" s="680">
        <v>3</v>
      </c>
      <c r="C13" s="676" t="s">
        <v>1195</v>
      </c>
      <c r="D13" s="296" t="s">
        <v>1239</v>
      </c>
      <c r="E13" s="297" t="s">
        <v>1116</v>
      </c>
      <c r="F13" s="272"/>
      <c r="G13" s="433"/>
      <c r="H13" s="4"/>
      <c r="I13" s="4"/>
      <c r="J13" s="4"/>
      <c r="K13" s="4"/>
      <c r="L13" s="4"/>
      <c r="M13" s="4"/>
      <c r="N13" s="4"/>
      <c r="O13" s="4"/>
      <c r="P13" s="4"/>
      <c r="Q13" s="4"/>
      <c r="R13" s="4"/>
      <c r="S13" s="4"/>
      <c r="T13" s="4"/>
      <c r="U13" s="4"/>
      <c r="V13" s="4"/>
      <c r="W13" s="4"/>
      <c r="X13" s="4"/>
      <c r="Y13" s="4"/>
      <c r="Z13" s="4"/>
      <c r="AA13" s="4"/>
      <c r="AB13" s="4"/>
    </row>
    <row r="14" spans="1:28" s="47" customFormat="1" ht="107.25" customHeight="1" x14ac:dyDescent="0.2">
      <c r="A14" s="682"/>
      <c r="B14" s="673"/>
      <c r="C14" s="677"/>
      <c r="D14" s="558"/>
      <c r="E14" s="558"/>
      <c r="F14" s="272"/>
      <c r="G14" s="314" t="s">
        <v>1257</v>
      </c>
      <c r="H14" s="4"/>
      <c r="I14" s="4"/>
      <c r="J14" s="4"/>
      <c r="K14" s="4"/>
      <c r="L14" s="4"/>
      <c r="M14" s="4"/>
      <c r="N14" s="4"/>
      <c r="O14" s="4"/>
      <c r="P14" s="4"/>
      <c r="Q14" s="4"/>
      <c r="R14" s="4"/>
      <c r="S14" s="4"/>
      <c r="T14" s="4"/>
      <c r="U14" s="4"/>
      <c r="V14" s="4"/>
      <c r="W14" s="4"/>
      <c r="X14" s="4"/>
      <c r="Y14" s="4"/>
      <c r="Z14" s="4"/>
      <c r="AA14" s="4"/>
      <c r="AB14" s="4"/>
    </row>
    <row r="15" spans="1:28" s="47" customFormat="1" ht="84" customHeight="1" thickBot="1" x14ac:dyDescent="0.25">
      <c r="A15" s="682"/>
      <c r="B15" s="249">
        <v>4</v>
      </c>
      <c r="C15" s="298" t="s">
        <v>1214</v>
      </c>
      <c r="D15" s="678"/>
      <c r="E15" s="679"/>
      <c r="F15" s="272"/>
      <c r="G15" s="313" t="s">
        <v>1258</v>
      </c>
      <c r="H15" s="4"/>
      <c r="I15" s="4"/>
      <c r="J15" s="4"/>
      <c r="K15" s="4"/>
      <c r="L15" s="4"/>
      <c r="M15" s="4"/>
      <c r="N15" s="4"/>
      <c r="O15" s="4"/>
      <c r="P15" s="4"/>
      <c r="Q15" s="4"/>
      <c r="R15" s="4"/>
      <c r="S15" s="4"/>
      <c r="T15" s="4"/>
      <c r="U15" s="4"/>
      <c r="V15" s="4"/>
      <c r="W15" s="4"/>
      <c r="X15" s="4"/>
      <c r="Y15" s="4"/>
      <c r="Z15" s="4"/>
      <c r="AA15" s="4"/>
      <c r="AB15" s="4"/>
    </row>
    <row r="16" spans="1:28" s="47" customFormat="1" ht="51" customHeight="1" thickTop="1" x14ac:dyDescent="0.2">
      <c r="A16" s="651" t="s">
        <v>1114</v>
      </c>
      <c r="B16" s="671">
        <v>5</v>
      </c>
      <c r="C16" s="669" t="s">
        <v>1117</v>
      </c>
      <c r="D16" s="657" t="s">
        <v>793</v>
      </c>
      <c r="E16" s="658"/>
      <c r="F16" s="657" t="s">
        <v>794</v>
      </c>
      <c r="G16" s="658"/>
      <c r="H16" s="657" t="s">
        <v>1094</v>
      </c>
      <c r="I16" s="658"/>
      <c r="J16" s="650" t="s">
        <v>1102</v>
      </c>
      <c r="K16" s="650"/>
      <c r="L16" s="650" t="s">
        <v>1180</v>
      </c>
      <c r="M16" s="650"/>
      <c r="N16" s="312" t="s">
        <v>1101</v>
      </c>
      <c r="O16" s="4"/>
      <c r="P16" s="4"/>
      <c r="Q16" s="4"/>
      <c r="R16" s="4"/>
      <c r="S16" s="4"/>
      <c r="T16" s="4"/>
      <c r="U16" s="4"/>
      <c r="V16" s="4"/>
      <c r="W16" s="4"/>
      <c r="X16" s="4"/>
      <c r="Y16" s="4"/>
      <c r="Z16" s="4"/>
      <c r="AA16" s="4"/>
      <c r="AB16" s="4"/>
    </row>
    <row r="17" spans="1:28" s="47" customFormat="1" ht="30" customHeight="1" x14ac:dyDescent="0.2">
      <c r="A17" s="651"/>
      <c r="B17" s="672"/>
      <c r="C17" s="670"/>
      <c r="D17" s="279" t="s">
        <v>1115</v>
      </c>
      <c r="E17" s="264" t="s">
        <v>1116</v>
      </c>
      <c r="F17" s="279" t="s">
        <v>1115</v>
      </c>
      <c r="G17" s="264" t="s">
        <v>1116</v>
      </c>
      <c r="H17" s="295" t="s">
        <v>1248</v>
      </c>
      <c r="I17" s="264" t="s">
        <v>1116</v>
      </c>
      <c r="J17" s="279" t="s">
        <v>1115</v>
      </c>
      <c r="K17" s="279" t="s">
        <v>1116</v>
      </c>
      <c r="L17" s="279" t="s">
        <v>1115</v>
      </c>
      <c r="M17" s="264" t="s">
        <v>1116</v>
      </c>
      <c r="N17" s="328"/>
      <c r="O17" s="4"/>
      <c r="P17" s="4"/>
      <c r="Q17" s="4"/>
      <c r="R17" s="4"/>
      <c r="S17" s="4"/>
      <c r="T17" s="4"/>
      <c r="U17" s="4"/>
      <c r="V17" s="4"/>
      <c r="W17" s="4"/>
      <c r="X17" s="4"/>
      <c r="Y17" s="4"/>
      <c r="Z17" s="4"/>
      <c r="AA17" s="4"/>
      <c r="AB17" s="4"/>
    </row>
    <row r="18" spans="1:28" s="47" customFormat="1" ht="50.1" customHeight="1" x14ac:dyDescent="0.2">
      <c r="A18" s="651"/>
      <c r="B18" s="280" t="s">
        <v>1125</v>
      </c>
      <c r="C18" s="307" t="s">
        <v>1228</v>
      </c>
      <c r="D18" s="559"/>
      <c r="E18" s="559"/>
      <c r="F18" s="559"/>
      <c r="G18" s="559"/>
      <c r="H18" s="559"/>
      <c r="I18" s="559"/>
      <c r="J18" s="559"/>
      <c r="K18" s="559"/>
      <c r="L18" s="559"/>
      <c r="M18" s="559"/>
      <c r="N18" s="663" t="s">
        <v>1265</v>
      </c>
      <c r="O18" s="4"/>
      <c r="P18" s="4"/>
      <c r="Q18" s="4"/>
      <c r="R18" s="4"/>
      <c r="S18" s="4"/>
      <c r="T18" s="4"/>
      <c r="U18" s="4"/>
      <c r="V18" s="4"/>
      <c r="W18" s="4"/>
      <c r="X18" s="4"/>
      <c r="Y18" s="4"/>
      <c r="Z18" s="4"/>
      <c r="AA18" s="4"/>
      <c r="AB18" s="4"/>
    </row>
    <row r="19" spans="1:28" s="47" customFormat="1" ht="50.1" customHeight="1" x14ac:dyDescent="0.2">
      <c r="A19" s="651"/>
      <c r="B19" s="303" t="s">
        <v>1126</v>
      </c>
      <c r="C19" s="305" t="s">
        <v>1259</v>
      </c>
      <c r="D19" s="559"/>
      <c r="E19" s="559"/>
      <c r="F19" s="559"/>
      <c r="G19" s="559"/>
      <c r="H19" s="559"/>
      <c r="I19" s="559"/>
      <c r="J19" s="559"/>
      <c r="K19" s="559"/>
      <c r="L19" s="559"/>
      <c r="M19" s="559"/>
      <c r="N19" s="664"/>
      <c r="O19" s="4"/>
      <c r="P19" s="4"/>
      <c r="Q19" s="4"/>
      <c r="R19" s="4"/>
      <c r="S19" s="4"/>
      <c r="T19" s="4"/>
      <c r="U19" s="4"/>
      <c r="V19" s="4"/>
      <c r="W19" s="4"/>
      <c r="X19" s="4"/>
      <c r="Y19" s="4"/>
      <c r="Z19" s="4"/>
      <c r="AA19" s="4"/>
      <c r="AB19" s="4"/>
    </row>
    <row r="20" spans="1:28" s="47" customFormat="1" ht="50.1" customHeight="1" x14ac:dyDescent="0.2">
      <c r="A20" s="651"/>
      <c r="B20" s="269" t="s">
        <v>1127</v>
      </c>
      <c r="C20" s="266" t="s">
        <v>1196</v>
      </c>
      <c r="D20" s="559"/>
      <c r="E20" s="559"/>
      <c r="F20" s="559"/>
      <c r="G20" s="559"/>
      <c r="H20" s="559"/>
      <c r="I20" s="559"/>
      <c r="J20" s="559"/>
      <c r="K20" s="559"/>
      <c r="L20" s="559"/>
      <c r="M20" s="559"/>
      <c r="N20" s="664"/>
      <c r="O20" s="4"/>
      <c r="P20" s="4"/>
      <c r="Q20" s="4"/>
      <c r="R20" s="4"/>
      <c r="S20" s="4"/>
      <c r="T20" s="4"/>
      <c r="U20" s="4"/>
      <c r="V20" s="4"/>
      <c r="W20" s="4"/>
      <c r="X20" s="4"/>
      <c r="Y20" s="4"/>
      <c r="Z20" s="4"/>
      <c r="AA20" s="4"/>
      <c r="AB20" s="4"/>
    </row>
    <row r="21" spans="1:28" s="47" customFormat="1" ht="50.1" customHeight="1" x14ac:dyDescent="0.2">
      <c r="A21" s="651"/>
      <c r="B21" s="269" t="s">
        <v>1128</v>
      </c>
      <c r="C21" s="266" t="s">
        <v>1197</v>
      </c>
      <c r="D21" s="559"/>
      <c r="E21" s="559"/>
      <c r="F21" s="559"/>
      <c r="G21" s="559"/>
      <c r="H21" s="559"/>
      <c r="I21" s="559"/>
      <c r="J21" s="559"/>
      <c r="K21" s="559"/>
      <c r="L21" s="559"/>
      <c r="M21" s="559"/>
      <c r="N21" s="664"/>
      <c r="O21" s="4"/>
      <c r="P21" s="4"/>
      <c r="Q21" s="4"/>
      <c r="R21" s="4"/>
      <c r="S21" s="4"/>
      <c r="T21" s="4"/>
      <c r="U21" s="4"/>
      <c r="V21" s="4"/>
      <c r="W21" s="4"/>
      <c r="X21" s="4"/>
      <c r="Y21" s="4"/>
      <c r="Z21" s="4"/>
      <c r="AA21" s="4"/>
      <c r="AB21" s="4"/>
    </row>
    <row r="22" spans="1:28" s="47" customFormat="1" ht="50.1" customHeight="1" x14ac:dyDescent="0.2">
      <c r="A22" s="651"/>
      <c r="B22" s="367" t="s">
        <v>1130</v>
      </c>
      <c r="C22" s="317" t="s">
        <v>1131</v>
      </c>
      <c r="D22" s="559"/>
      <c r="E22" s="559"/>
      <c r="F22" s="559"/>
      <c r="G22" s="559"/>
      <c r="H22" s="559"/>
      <c r="I22" s="559"/>
      <c r="J22" s="559"/>
      <c r="K22" s="559"/>
      <c r="L22" s="559"/>
      <c r="M22" s="559"/>
      <c r="N22" s="664"/>
      <c r="O22" s="4"/>
      <c r="P22" s="4"/>
      <c r="Q22" s="4"/>
      <c r="R22" s="4"/>
      <c r="S22" s="4"/>
      <c r="T22" s="4"/>
      <c r="U22" s="4"/>
      <c r="V22" s="4"/>
      <c r="W22" s="4"/>
      <c r="X22" s="4"/>
      <c r="Y22" s="4"/>
      <c r="Z22" s="4"/>
      <c r="AA22" s="4"/>
      <c r="AB22" s="4"/>
    </row>
    <row r="23" spans="1:28" ht="50.1" customHeight="1" x14ac:dyDescent="0.2">
      <c r="A23" s="651"/>
      <c r="B23" s="269" t="s">
        <v>1192</v>
      </c>
      <c r="C23" s="266" t="s">
        <v>1229</v>
      </c>
      <c r="D23" s="559"/>
      <c r="E23" s="559"/>
      <c r="F23" s="559"/>
      <c r="G23" s="559"/>
      <c r="H23" s="559"/>
      <c r="I23" s="559"/>
      <c r="J23" s="559"/>
      <c r="K23" s="559"/>
      <c r="L23" s="559"/>
      <c r="M23" s="559"/>
      <c r="N23" s="664"/>
      <c r="O23" s="4"/>
      <c r="P23" s="4"/>
      <c r="Q23" s="4"/>
      <c r="R23" s="4"/>
      <c r="S23" s="4"/>
      <c r="T23" s="4"/>
      <c r="U23" s="4"/>
      <c r="V23" s="4"/>
      <c r="W23" s="4"/>
      <c r="X23" s="4"/>
      <c r="Y23" s="4"/>
      <c r="Z23" s="4"/>
      <c r="AA23" s="4"/>
      <c r="AB23" s="4"/>
    </row>
    <row r="24" spans="1:28" ht="50.1" customHeight="1" x14ac:dyDescent="0.2">
      <c r="A24" s="651"/>
      <c r="B24" s="269" t="s">
        <v>1205</v>
      </c>
      <c r="C24" s="266" t="s">
        <v>1230</v>
      </c>
      <c r="D24" s="559"/>
      <c r="E24" s="559"/>
      <c r="F24" s="559"/>
      <c r="G24" s="559"/>
      <c r="H24" s="559"/>
      <c r="I24" s="559"/>
      <c r="J24" s="559"/>
      <c r="K24" s="559"/>
      <c r="L24" s="559"/>
      <c r="M24" s="559"/>
      <c r="N24" s="664"/>
      <c r="O24" s="4"/>
      <c r="P24" s="4"/>
      <c r="Q24" s="4"/>
      <c r="R24" s="4"/>
      <c r="S24" s="4"/>
      <c r="T24" s="4"/>
      <c r="U24" s="4"/>
      <c r="V24" s="4"/>
      <c r="W24" s="4"/>
      <c r="X24" s="4"/>
      <c r="Y24" s="4"/>
      <c r="Z24" s="4"/>
      <c r="AA24" s="4"/>
      <c r="AB24" s="4"/>
    </row>
    <row r="25" spans="1:28" ht="50.1" customHeight="1" x14ac:dyDescent="0.2">
      <c r="A25" s="651"/>
      <c r="B25" s="269" t="s">
        <v>1222</v>
      </c>
      <c r="C25" s="266" t="s">
        <v>1301</v>
      </c>
      <c r="D25" s="559"/>
      <c r="E25" s="559"/>
      <c r="F25" s="559"/>
      <c r="G25" s="559"/>
      <c r="H25" s="559"/>
      <c r="I25" s="559"/>
      <c r="J25" s="559"/>
      <c r="K25" s="560"/>
      <c r="L25" s="560"/>
      <c r="M25" s="621"/>
      <c r="N25" s="663" t="s">
        <v>1302</v>
      </c>
      <c r="O25" s="4"/>
      <c r="P25" s="4"/>
      <c r="Q25" s="4"/>
      <c r="R25" s="4"/>
      <c r="S25" s="4"/>
      <c r="T25" s="4"/>
      <c r="U25" s="4"/>
      <c r="V25" s="4"/>
      <c r="W25" s="4"/>
      <c r="X25" s="4"/>
      <c r="Y25" s="4"/>
      <c r="Z25" s="4"/>
      <c r="AA25" s="4"/>
      <c r="AB25" s="4"/>
    </row>
    <row r="26" spans="1:28" ht="50.1" customHeight="1" x14ac:dyDescent="0.2">
      <c r="A26" s="651"/>
      <c r="B26" s="269" t="s">
        <v>1231</v>
      </c>
      <c r="C26" s="266" t="s">
        <v>1299</v>
      </c>
      <c r="D26" s="559"/>
      <c r="E26" s="559"/>
      <c r="F26" s="559"/>
      <c r="G26" s="559"/>
      <c r="H26" s="559"/>
      <c r="I26" s="559"/>
      <c r="J26" s="559"/>
      <c r="K26" s="560"/>
      <c r="L26" s="560"/>
      <c r="M26" s="621"/>
      <c r="N26" s="664"/>
      <c r="O26" s="4"/>
      <c r="P26" s="4"/>
      <c r="Q26" s="4"/>
      <c r="R26" s="4"/>
      <c r="S26" s="4"/>
      <c r="T26" s="4"/>
      <c r="U26" s="4"/>
      <c r="V26" s="4"/>
      <c r="W26" s="4"/>
      <c r="X26" s="4"/>
      <c r="Y26" s="4"/>
      <c r="Z26" s="4"/>
      <c r="AA26" s="4"/>
      <c r="AB26" s="4"/>
    </row>
    <row r="27" spans="1:28" ht="50.1" customHeight="1" x14ac:dyDescent="0.2">
      <c r="A27" s="651"/>
      <c r="B27" s="280" t="s">
        <v>1232</v>
      </c>
      <c r="C27" s="266" t="s">
        <v>1300</v>
      </c>
      <c r="D27" s="559"/>
      <c r="E27" s="559"/>
      <c r="F27" s="559"/>
      <c r="G27" s="559"/>
      <c r="H27" s="559"/>
      <c r="I27" s="559"/>
      <c r="J27" s="559"/>
      <c r="K27" s="560"/>
      <c r="L27" s="560"/>
      <c r="M27" s="621"/>
      <c r="N27" s="665"/>
      <c r="O27" s="4"/>
      <c r="P27" s="4"/>
      <c r="Q27" s="4"/>
      <c r="R27" s="4"/>
      <c r="S27" s="4"/>
      <c r="T27" s="4"/>
      <c r="U27" s="4"/>
      <c r="V27" s="4"/>
      <c r="W27" s="4"/>
      <c r="X27" s="4"/>
      <c r="Y27" s="4"/>
      <c r="Z27" s="4"/>
      <c r="AA27" s="4"/>
      <c r="AB27" s="4"/>
    </row>
    <row r="28" spans="1:28" ht="50.1" customHeight="1" x14ac:dyDescent="0.2">
      <c r="A28" s="651"/>
      <c r="B28" s="304" t="s">
        <v>1234</v>
      </c>
      <c r="C28" s="266" t="s">
        <v>1233</v>
      </c>
      <c r="D28" s="559"/>
      <c r="E28" s="559"/>
      <c r="F28" s="559"/>
      <c r="G28" s="559"/>
      <c r="H28" s="559"/>
      <c r="I28" s="559"/>
      <c r="J28" s="559"/>
      <c r="K28" s="560"/>
      <c r="L28" s="560"/>
      <c r="M28" s="560"/>
      <c r="N28" s="395" t="s">
        <v>1265</v>
      </c>
      <c r="O28" s="4"/>
      <c r="P28" s="4"/>
      <c r="Q28" s="4"/>
      <c r="R28" s="4"/>
      <c r="S28" s="4"/>
      <c r="T28" s="4"/>
      <c r="U28" s="4"/>
      <c r="V28" s="4"/>
      <c r="W28" s="4"/>
      <c r="X28" s="4"/>
      <c r="Y28" s="4"/>
      <c r="Z28" s="4"/>
      <c r="AA28" s="4"/>
      <c r="AB28" s="4"/>
    </row>
    <row r="29" spans="1:28" s="177" customFormat="1" ht="12.75" customHeight="1" thickBot="1" x14ac:dyDescent="0.25">
      <c r="A29" s="4"/>
      <c r="B29" s="4"/>
      <c r="C29" s="4"/>
      <c r="D29" s="4"/>
      <c r="E29" s="4"/>
      <c r="F29" s="4"/>
      <c r="G29" s="4"/>
      <c r="H29" s="4"/>
      <c r="I29" s="4"/>
      <c r="J29" s="4"/>
      <c r="K29" s="4"/>
      <c r="L29" s="4"/>
      <c r="M29" s="175"/>
      <c r="N29" s="318"/>
      <c r="O29" s="318"/>
      <c r="P29" s="318"/>
      <c r="Q29" s="318"/>
      <c r="R29" s="318"/>
      <c r="S29" s="318"/>
      <c r="T29" s="318"/>
      <c r="U29" s="318"/>
      <c r="V29" s="318"/>
      <c r="W29" s="318"/>
      <c r="X29" s="155"/>
      <c r="Y29" s="11"/>
      <c r="Z29" s="11"/>
      <c r="AA29" s="11"/>
    </row>
    <row r="30" spans="1:28" s="177" customFormat="1" ht="30.75" customHeight="1" thickTop="1" thickBot="1" x14ac:dyDescent="0.25">
      <c r="A30" s="666" t="s">
        <v>1179</v>
      </c>
      <c r="B30" s="667"/>
      <c r="C30" s="667"/>
      <c r="D30" s="667"/>
      <c r="E30" s="668"/>
      <c r="F30" s="275"/>
      <c r="G30" s="275"/>
      <c r="H30" s="275"/>
      <c r="I30" s="275"/>
      <c r="J30" s="275"/>
      <c r="K30" s="275"/>
      <c r="L30" s="275"/>
      <c r="M30" s="286"/>
      <c r="N30" s="275"/>
      <c r="O30" s="275"/>
      <c r="P30" s="275"/>
      <c r="Q30" s="275"/>
      <c r="R30" s="275"/>
      <c r="S30" s="275"/>
      <c r="T30" s="275"/>
      <c r="U30" s="275"/>
      <c r="V30" s="275"/>
      <c r="W30" s="275"/>
      <c r="X30" s="275"/>
      <c r="Y30" s="155"/>
      <c r="Z30" s="11"/>
      <c r="AA30" s="11"/>
      <c r="AB30" s="11"/>
    </row>
    <row r="31" spans="1:28" s="177" customFormat="1" ht="12.75" customHeight="1" thickTop="1" x14ac:dyDescent="0.2">
      <c r="A31" s="348"/>
      <c r="B31" s="158"/>
      <c r="C31" s="368"/>
      <c r="D31" s="369"/>
      <c r="E31" s="318"/>
      <c r="F31" s="275"/>
      <c r="G31" s="275"/>
      <c r="H31" s="275"/>
      <c r="I31" s="275"/>
      <c r="J31" s="275"/>
      <c r="K31" s="275"/>
      <c r="L31" s="275"/>
      <c r="M31" s="286"/>
      <c r="N31" s="275"/>
      <c r="O31" s="275"/>
      <c r="P31" s="275"/>
      <c r="Q31" s="275"/>
      <c r="R31" s="275"/>
      <c r="S31" s="275"/>
      <c r="T31" s="275"/>
      <c r="U31" s="275"/>
      <c r="V31" s="275"/>
      <c r="W31" s="275"/>
      <c r="X31" s="275"/>
      <c r="Y31" s="275"/>
      <c r="Z31" s="272"/>
      <c r="AA31" s="272"/>
      <c r="AB31" s="272"/>
    </row>
    <row r="32" spans="1:28" ht="33.75" customHeight="1" x14ac:dyDescent="0.2">
      <c r="A32" s="320" t="s">
        <v>791</v>
      </c>
      <c r="B32" s="321"/>
      <c r="C32" s="321"/>
      <c r="D32" s="321"/>
      <c r="E32" s="321"/>
      <c r="F32" s="321"/>
      <c r="G32" s="321"/>
      <c r="H32" s="321"/>
      <c r="I32" s="321"/>
      <c r="J32" s="321"/>
      <c r="K32" s="321"/>
      <c r="L32" s="321"/>
      <c r="M32" s="321"/>
      <c r="N32" s="321"/>
      <c r="O32" s="321"/>
      <c r="P32" s="321"/>
      <c r="Q32" s="321"/>
      <c r="R32" s="321"/>
      <c r="S32" s="321"/>
      <c r="T32" s="322"/>
      <c r="U32" s="4"/>
      <c r="V32" s="4"/>
    </row>
    <row r="33" spans="1:28" s="4" customFormat="1" ht="30.75" customHeight="1" x14ac:dyDescent="0.2">
      <c r="A33" s="659" t="s">
        <v>1275</v>
      </c>
      <c r="B33" s="659"/>
      <c r="C33" s="659"/>
      <c r="D33" s="659"/>
      <c r="E33" s="659"/>
      <c r="F33" s="659"/>
      <c r="T33" s="661" t="s">
        <v>1101</v>
      </c>
    </row>
    <row r="34" spans="1:28" s="4" customFormat="1" ht="57" customHeight="1" x14ac:dyDescent="0.2">
      <c r="A34" s="660"/>
      <c r="B34" s="660"/>
      <c r="C34" s="660"/>
      <c r="D34" s="660"/>
      <c r="E34" s="660"/>
      <c r="F34" s="660"/>
      <c r="T34" s="662"/>
    </row>
    <row r="35" spans="1:28" ht="45" customHeight="1" x14ac:dyDescent="0.2">
      <c r="A35" s="656" t="s">
        <v>1129</v>
      </c>
      <c r="B35" s="656"/>
      <c r="C35" s="656"/>
      <c r="D35" s="655" t="s">
        <v>793</v>
      </c>
      <c r="E35" s="655"/>
      <c r="F35" s="655"/>
      <c r="G35" s="156"/>
      <c r="H35" s="652" t="s">
        <v>794</v>
      </c>
      <c r="I35" s="653"/>
      <c r="J35" s="654"/>
      <c r="K35" s="288"/>
      <c r="L35" s="652" t="s">
        <v>1094</v>
      </c>
      <c r="M35" s="653"/>
      <c r="N35" s="654"/>
      <c r="O35" s="4"/>
      <c r="P35" s="652" t="s">
        <v>1102</v>
      </c>
      <c r="Q35" s="653"/>
      <c r="R35" s="654"/>
      <c r="T35" s="319" t="s">
        <v>1101</v>
      </c>
      <c r="V35" s="4"/>
      <c r="W35" s="4"/>
      <c r="X35" s="4"/>
      <c r="Y35" s="4"/>
      <c r="Z35" s="4"/>
      <c r="AA35" s="4"/>
      <c r="AB35" s="4"/>
    </row>
    <row r="36" spans="1:28" ht="45" x14ac:dyDescent="0.2">
      <c r="A36" s="323"/>
      <c r="B36" s="324"/>
      <c r="C36" s="178"/>
      <c r="D36" s="151" t="s">
        <v>837</v>
      </c>
      <c r="E36" s="151" t="s">
        <v>838</v>
      </c>
      <c r="F36" s="151" t="s">
        <v>835</v>
      </c>
      <c r="G36" s="155"/>
      <c r="H36" s="305" t="s">
        <v>837</v>
      </c>
      <c r="I36" s="305" t="s">
        <v>838</v>
      </c>
      <c r="J36" s="305" t="s">
        <v>835</v>
      </c>
      <c r="K36" s="288"/>
      <c r="L36" s="305" t="s">
        <v>1238</v>
      </c>
      <c r="M36" s="305" t="s">
        <v>838</v>
      </c>
      <c r="N36" s="305" t="s">
        <v>835</v>
      </c>
      <c r="O36" s="4"/>
      <c r="P36" s="305" t="s">
        <v>1238</v>
      </c>
      <c r="Q36" s="305" t="s">
        <v>838</v>
      </c>
      <c r="R36" s="305" t="s">
        <v>835</v>
      </c>
      <c r="T36" s="648" t="s">
        <v>1260</v>
      </c>
      <c r="V36" s="4"/>
      <c r="W36" s="4"/>
      <c r="X36" s="4"/>
      <c r="Y36" s="4"/>
      <c r="Z36" s="4"/>
      <c r="AA36" s="4"/>
      <c r="AB36" s="4"/>
    </row>
    <row r="37" spans="1:28" s="45" customFormat="1" ht="30.75" customHeight="1" x14ac:dyDescent="0.2">
      <c r="A37" s="158"/>
      <c r="B37" s="325"/>
      <c r="C37" s="266" t="s">
        <v>1161</v>
      </c>
      <c r="D37" s="556">
        <v>0</v>
      </c>
      <c r="E37" s="556">
        <v>0</v>
      </c>
      <c r="F37" s="557">
        <f>SUM(D37:E37)</f>
        <v>0</v>
      </c>
      <c r="G37" s="288"/>
      <c r="H37" s="556">
        <v>0</v>
      </c>
      <c r="I37" s="556">
        <v>0</v>
      </c>
      <c r="J37" s="557">
        <f>SUM(H37:I37)</f>
        <v>0</v>
      </c>
      <c r="K37" s="288"/>
      <c r="L37" s="556">
        <v>0</v>
      </c>
      <c r="M37" s="556">
        <v>0</v>
      </c>
      <c r="N37" s="557">
        <f>SUM(L37:M37)</f>
        <v>0</v>
      </c>
      <c r="O37" s="129"/>
      <c r="P37" s="561">
        <v>0</v>
      </c>
      <c r="Q37" s="561">
        <v>0</v>
      </c>
      <c r="R37" s="562">
        <f>SUM(P37:Q37)</f>
        <v>0</v>
      </c>
      <c r="S37" s="275"/>
      <c r="T37" s="649"/>
      <c r="U37" s="275"/>
      <c r="V37" s="275"/>
      <c r="W37" s="275"/>
      <c r="X37" s="275"/>
      <c r="Y37" s="11"/>
    </row>
    <row r="38" spans="1:28" s="45" customFormat="1" ht="30.75" customHeight="1" x14ac:dyDescent="0.2">
      <c r="A38" s="4"/>
      <c r="B38" s="47"/>
      <c r="C38" s="4"/>
      <c r="D38" s="179"/>
      <c r="E38" s="179"/>
      <c r="F38" s="179"/>
      <c r="G38" s="316"/>
      <c r="H38" s="316"/>
      <c r="I38" s="316"/>
      <c r="J38" s="316"/>
      <c r="K38" s="316"/>
      <c r="L38" s="316"/>
      <c r="M38" s="316"/>
      <c r="N38" s="316"/>
      <c r="O38" s="46"/>
      <c r="P38" s="46"/>
      <c r="Q38" s="46"/>
      <c r="R38" s="46"/>
      <c r="S38" s="46"/>
      <c r="T38" s="46"/>
      <c r="U38" s="46"/>
      <c r="V38" s="46"/>
      <c r="W38" s="46"/>
      <c r="X38" s="46"/>
      <c r="Y38" s="11"/>
      <c r="Z38" s="11"/>
      <c r="AA38" s="11"/>
      <c r="AB38" s="11"/>
    </row>
    <row r="39" spans="1:28" ht="37.5" customHeight="1" thickBot="1" x14ac:dyDescent="0.25">
      <c r="A39" s="320" t="s">
        <v>1100</v>
      </c>
      <c r="B39" s="321"/>
      <c r="C39" s="321"/>
      <c r="D39" s="321"/>
      <c r="E39" s="321"/>
      <c r="F39" s="321"/>
      <c r="G39" s="321"/>
      <c r="H39" s="321"/>
      <c r="I39" s="321"/>
      <c r="J39" s="321"/>
      <c r="K39" s="321"/>
      <c r="L39" s="321"/>
      <c r="M39" s="321"/>
      <c r="N39" s="321"/>
      <c r="O39" s="321"/>
      <c r="P39" s="321"/>
      <c r="Q39" s="321"/>
      <c r="R39" s="321"/>
      <c r="S39" s="321"/>
      <c r="T39" s="322"/>
    </row>
    <row r="40" spans="1:28" ht="45.75" thickBot="1" x14ac:dyDescent="0.25">
      <c r="C40" s="4"/>
      <c r="D40" s="563" t="s">
        <v>793</v>
      </c>
      <c r="E40" s="564" t="s">
        <v>794</v>
      </c>
      <c r="F40" s="564" t="s">
        <v>1094</v>
      </c>
      <c r="G40" s="565" t="s">
        <v>1102</v>
      </c>
      <c r="H40" s="566" t="s">
        <v>1180</v>
      </c>
      <c r="I40" s="567" t="s">
        <v>1181</v>
      </c>
      <c r="J40" s="567" t="s">
        <v>1182</v>
      </c>
      <c r="K40" s="567" t="s">
        <v>1303</v>
      </c>
      <c r="L40" s="567" t="s">
        <v>1304</v>
      </c>
      <c r="M40" s="567" t="s">
        <v>1305</v>
      </c>
      <c r="T40" s="319" t="s">
        <v>1101</v>
      </c>
    </row>
    <row r="41" spans="1:28" ht="57" x14ac:dyDescent="0.2">
      <c r="C41" s="403" t="s">
        <v>1387</v>
      </c>
      <c r="D41" s="568">
        <f>'Savings Calculations'!R73</f>
        <v>0</v>
      </c>
      <c r="E41" s="569">
        <f>'Savings Calculations'!S73</f>
        <v>0</v>
      </c>
      <c r="F41" s="569">
        <f>'Savings Calculations'!T73</f>
        <v>0</v>
      </c>
      <c r="G41" s="570">
        <f>'Savings Calculations'!U73</f>
        <v>0</v>
      </c>
      <c r="H41" s="571">
        <f>'Savings Calculations'!V73</f>
        <v>0</v>
      </c>
      <c r="I41" s="572">
        <f>'Savings Calculations'!W73</f>
        <v>0</v>
      </c>
      <c r="J41" s="572">
        <f>'Savings Calculations'!X73</f>
        <v>0</v>
      </c>
      <c r="K41" s="572">
        <f>'Savings Calculations'!Y73</f>
        <v>0</v>
      </c>
      <c r="L41" s="572">
        <f>'Savings Calculations'!Z73</f>
        <v>0</v>
      </c>
      <c r="M41" s="572">
        <f>'Savings Calculations'!AA73</f>
        <v>0</v>
      </c>
      <c r="T41" s="327" t="s">
        <v>1261</v>
      </c>
    </row>
    <row r="42" spans="1:28" ht="50.1" customHeight="1" thickBot="1" x14ac:dyDescent="0.25">
      <c r="C42" s="408" t="s">
        <v>1377</v>
      </c>
      <c r="D42" s="573">
        <f>'Savings Calculations'!R74</f>
        <v>0</v>
      </c>
      <c r="E42" s="574">
        <f>'Savings Calculations'!S74</f>
        <v>0</v>
      </c>
      <c r="F42" s="574">
        <f>'Savings Calculations'!T74</f>
        <v>0</v>
      </c>
      <c r="G42" s="575">
        <f>'Savings Calculations'!U74</f>
        <v>0</v>
      </c>
      <c r="H42" s="571">
        <f>'Savings Calculations'!V74</f>
        <v>0</v>
      </c>
      <c r="I42" s="572">
        <f>'Savings Calculations'!W74</f>
        <v>0</v>
      </c>
      <c r="J42" s="572">
        <f>'Savings Calculations'!X74</f>
        <v>0</v>
      </c>
      <c r="K42" s="572">
        <f>'Savings Calculations'!Y74</f>
        <v>0</v>
      </c>
      <c r="L42" s="572">
        <f>'Savings Calculations'!Z74</f>
        <v>0</v>
      </c>
      <c r="M42" s="572">
        <f>'Savings Calculations'!AA74</f>
        <v>0</v>
      </c>
    </row>
    <row r="43" spans="1:28" x14ac:dyDescent="0.2">
      <c r="D43" s="548"/>
    </row>
    <row r="45" spans="1:28" x14ac:dyDescent="0.2">
      <c r="C45" s="46" t="s">
        <v>1351</v>
      </c>
    </row>
  </sheetData>
  <sheetProtection formatCells="0" formatColumns="0" insertColumns="0" insertRows="0" insertHyperlinks="0" selectLockedCells="1" autoFilter="0"/>
  <mergeCells count="26">
    <mergeCell ref="A30:E30"/>
    <mergeCell ref="C16:C17"/>
    <mergeCell ref="B16:B17"/>
    <mergeCell ref="A2:H2"/>
    <mergeCell ref="B6:B12"/>
    <mergeCell ref="D5:E5"/>
    <mergeCell ref="C13:C14"/>
    <mergeCell ref="D15:E15"/>
    <mergeCell ref="B13:B14"/>
    <mergeCell ref="A6:A15"/>
    <mergeCell ref="T36:T37"/>
    <mergeCell ref="L16:M16"/>
    <mergeCell ref="A16:A28"/>
    <mergeCell ref="H35:J35"/>
    <mergeCell ref="L35:N35"/>
    <mergeCell ref="D35:F35"/>
    <mergeCell ref="A35:C35"/>
    <mergeCell ref="P35:R35"/>
    <mergeCell ref="D16:E16"/>
    <mergeCell ref="F16:G16"/>
    <mergeCell ref="H16:I16"/>
    <mergeCell ref="J16:K16"/>
    <mergeCell ref="A33:F34"/>
    <mergeCell ref="T33:T34"/>
    <mergeCell ref="N18:N24"/>
    <mergeCell ref="N25:N27"/>
  </mergeCells>
  <pageMargins left="0.7" right="0.7" top="0.75" bottom="0.75" header="0.3" footer="0.3"/>
  <pageSetup paperSize="8" scale="39" orientation="landscape" r:id="rId1"/>
  <rowBreaks count="1" manualBreakCount="1">
    <brk id="15" max="1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'CCG names'!$B$2:$B$211</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zoomScale="85" zoomScaleNormal="85" workbookViewId="0">
      <selection activeCell="B10" sqref="B10"/>
    </sheetView>
  </sheetViews>
  <sheetFormatPr defaultColWidth="8.875" defaultRowHeight="14.25" x14ac:dyDescent="0.2"/>
  <cols>
    <col min="1" max="5" width="26.625" style="46" customWidth="1"/>
    <col min="6" max="6" width="5.125" style="46" customWidth="1"/>
    <col min="7" max="11" width="26.625" style="46" customWidth="1"/>
    <col min="12" max="12" width="8.875" style="46"/>
    <col min="13" max="17" width="26.625" style="46" customWidth="1"/>
    <col min="18" max="16384" width="8.875" style="46"/>
  </cols>
  <sheetData>
    <row r="1" spans="1:8" s="45" customFormat="1" ht="42.95" customHeight="1" thickBot="1" x14ac:dyDescent="0.3">
      <c r="A1" s="689" t="s">
        <v>816</v>
      </c>
      <c r="B1" s="689"/>
      <c r="C1" s="689"/>
      <c r="D1" s="689"/>
    </row>
    <row r="2" spans="1:8" s="45" customFormat="1" ht="42.95" customHeight="1" thickTop="1" thickBot="1" x14ac:dyDescent="0.3">
      <c r="A2" s="82" t="s">
        <v>848</v>
      </c>
      <c r="B2" s="83"/>
      <c r="C2" s="85"/>
      <c r="D2" s="84"/>
      <c r="E2" s="98"/>
    </row>
    <row r="3" spans="1:8" s="45" customFormat="1" ht="42.95" customHeight="1" thickTop="1" x14ac:dyDescent="0.25">
      <c r="A3" s="81" t="s">
        <v>849</v>
      </c>
      <c r="B3" s="71"/>
      <c r="C3" s="71"/>
      <c r="D3" s="71"/>
    </row>
    <row r="4" spans="1:8" ht="34.9" x14ac:dyDescent="0.25">
      <c r="A4" s="96" t="s">
        <v>819</v>
      </c>
      <c r="B4" s="146">
        <f>D13</f>
        <v>0</v>
      </c>
      <c r="C4" s="115" t="s">
        <v>839</v>
      </c>
    </row>
    <row r="5" spans="1:8" s="4" customFormat="1" ht="17.45" x14ac:dyDescent="0.25">
      <c r="A5" s="117"/>
      <c r="B5" s="118"/>
    </row>
    <row r="6" spans="1:8" ht="26.25" customHeight="1" x14ac:dyDescent="0.25">
      <c r="A6" s="700" t="s">
        <v>836</v>
      </c>
      <c r="B6" s="701"/>
      <c r="C6" s="701"/>
      <c r="D6" s="701"/>
      <c r="E6" s="702"/>
      <c r="F6" s="5"/>
    </row>
    <row r="7" spans="1:8" ht="29.25" customHeight="1" x14ac:dyDescent="0.25">
      <c r="A7" s="130"/>
      <c r="B7" s="131"/>
      <c r="C7" s="132" t="s">
        <v>835</v>
      </c>
      <c r="D7" s="132" t="s">
        <v>837</v>
      </c>
      <c r="E7" s="132" t="s">
        <v>838</v>
      </c>
      <c r="F7" s="47"/>
      <c r="G7" s="695" t="s">
        <v>803</v>
      </c>
      <c r="H7" s="696"/>
    </row>
    <row r="8" spans="1:8" ht="30" customHeight="1" x14ac:dyDescent="0.2">
      <c r="A8" s="697" t="s">
        <v>831</v>
      </c>
      <c r="B8" s="113" t="s">
        <v>832</v>
      </c>
      <c r="C8" s="145">
        <v>0</v>
      </c>
      <c r="D8" s="145">
        <v>0</v>
      </c>
      <c r="E8" s="145">
        <v>0</v>
      </c>
      <c r="F8" s="47"/>
      <c r="G8" s="125"/>
      <c r="H8" s="126"/>
    </row>
    <row r="9" spans="1:8" ht="30" customHeight="1" x14ac:dyDescent="0.2">
      <c r="A9" s="698"/>
      <c r="B9" s="113" t="s">
        <v>833</v>
      </c>
      <c r="C9" s="145">
        <v>0</v>
      </c>
      <c r="D9" s="145">
        <v>0</v>
      </c>
      <c r="E9" s="145">
        <v>0</v>
      </c>
      <c r="F9" s="47"/>
      <c r="G9" s="125" t="s">
        <v>846</v>
      </c>
      <c r="H9" s="126"/>
    </row>
    <row r="10" spans="1:8" ht="30" customHeight="1" x14ac:dyDescent="0.2">
      <c r="A10" s="698"/>
      <c r="B10" s="113" t="s">
        <v>829</v>
      </c>
      <c r="C10" s="145">
        <v>0</v>
      </c>
      <c r="D10" s="145">
        <v>0</v>
      </c>
      <c r="E10" s="145">
        <v>0</v>
      </c>
      <c r="F10" s="47"/>
      <c r="G10" s="125"/>
      <c r="H10" s="126"/>
    </row>
    <row r="11" spans="1:8" ht="30" customHeight="1" x14ac:dyDescent="0.2">
      <c r="A11" s="698"/>
      <c r="B11" s="113" t="s">
        <v>834</v>
      </c>
      <c r="C11" s="145">
        <v>0</v>
      </c>
      <c r="D11" s="145">
        <v>0</v>
      </c>
      <c r="E11" s="145">
        <v>0</v>
      </c>
      <c r="F11" s="47"/>
      <c r="G11" s="125"/>
      <c r="H11" s="126"/>
    </row>
    <row r="12" spans="1:8" ht="30" customHeight="1" x14ac:dyDescent="0.2">
      <c r="A12" s="699"/>
      <c r="B12" s="114" t="s">
        <v>830</v>
      </c>
      <c r="C12" s="145">
        <v>0</v>
      </c>
      <c r="D12" s="145">
        <v>0</v>
      </c>
      <c r="E12" s="145">
        <v>0</v>
      </c>
      <c r="F12" s="47"/>
      <c r="G12" s="125"/>
      <c r="H12" s="126"/>
    </row>
    <row r="13" spans="1:8" ht="30" customHeight="1" x14ac:dyDescent="0.2">
      <c r="A13" s="116"/>
      <c r="B13" s="113" t="s">
        <v>0</v>
      </c>
      <c r="C13" s="145">
        <f>SUM(C8:C12)</f>
        <v>0</v>
      </c>
      <c r="D13" s="145">
        <v>0</v>
      </c>
      <c r="E13" s="145">
        <f t="shared" ref="E13" si="0">SUM(E8:E12)</f>
        <v>0</v>
      </c>
      <c r="F13" s="47"/>
      <c r="G13" s="125"/>
      <c r="H13" s="126"/>
    </row>
    <row r="15" spans="1:8" s="48" customFormat="1" ht="28.5" customHeight="1" x14ac:dyDescent="0.2">
      <c r="A15" s="703" t="s">
        <v>828</v>
      </c>
      <c r="B15" s="703"/>
      <c r="C15" s="703"/>
      <c r="D15" s="703"/>
      <c r="E15" s="703"/>
      <c r="F15" s="703"/>
      <c r="G15" s="703"/>
      <c r="H15" s="703"/>
    </row>
    <row r="16" spans="1:8" s="45" customFormat="1" ht="15.75" customHeight="1" x14ac:dyDescent="0.2">
      <c r="A16" s="111" t="s">
        <v>827</v>
      </c>
      <c r="B16" s="72"/>
      <c r="C16" s="72"/>
      <c r="D16" s="72"/>
      <c r="E16" s="72"/>
      <c r="F16" s="72"/>
      <c r="G16" s="48"/>
    </row>
    <row r="17" spans="1:9" s="45" customFormat="1" ht="15.75" customHeight="1" thickBot="1" x14ac:dyDescent="0.25">
      <c r="A17" s="111"/>
      <c r="B17" s="79"/>
      <c r="C17" s="79"/>
      <c r="D17" s="79"/>
      <c r="E17" s="79"/>
      <c r="F17" s="79"/>
      <c r="G17" s="48"/>
    </row>
    <row r="18" spans="1:9" ht="15.75" thickBot="1" x14ac:dyDescent="0.25">
      <c r="A18" s="19"/>
      <c r="B18" s="20"/>
      <c r="C18" s="21" t="s">
        <v>792</v>
      </c>
      <c r="D18" s="22" t="s">
        <v>793</v>
      </c>
      <c r="E18" s="23" t="s">
        <v>794</v>
      </c>
      <c r="G18" s="695" t="s">
        <v>803</v>
      </c>
      <c r="H18" s="696"/>
    </row>
    <row r="19" spans="1:9" s="47" customFormat="1" ht="31.5" customHeight="1" x14ac:dyDescent="0.2">
      <c r="A19" s="684" t="s">
        <v>840</v>
      </c>
      <c r="B19" s="40" t="s">
        <v>845</v>
      </c>
      <c r="C19" s="27">
        <v>350</v>
      </c>
      <c r="D19" s="27">
        <v>2300</v>
      </c>
      <c r="E19" s="28">
        <v>3260</v>
      </c>
      <c r="G19" s="125" t="s">
        <v>813</v>
      </c>
      <c r="H19" s="124"/>
      <c r="I19" s="91" t="s">
        <v>875</v>
      </c>
    </row>
    <row r="20" spans="1:9" s="47" customFormat="1" ht="15" x14ac:dyDescent="0.2">
      <c r="A20" s="685"/>
      <c r="B20" s="70" t="s">
        <v>841</v>
      </c>
      <c r="C20" s="51">
        <v>0.17</v>
      </c>
      <c r="D20" s="52">
        <v>0.19</v>
      </c>
      <c r="E20" s="24">
        <v>0.23</v>
      </c>
      <c r="G20" s="123"/>
      <c r="H20" s="124"/>
    </row>
    <row r="21" spans="1:9" s="47" customFormat="1" ht="30.75" thickBot="1" x14ac:dyDescent="0.25">
      <c r="A21" s="686"/>
      <c r="B21" s="44" t="s">
        <v>802</v>
      </c>
      <c r="C21" s="25">
        <v>0.5</v>
      </c>
      <c r="D21" s="25">
        <v>0.52</v>
      </c>
      <c r="E21" s="26">
        <v>0.53</v>
      </c>
      <c r="G21" s="123"/>
      <c r="H21" s="124"/>
    </row>
    <row r="22" spans="1:9" s="47" customFormat="1" ht="30" x14ac:dyDescent="0.2">
      <c r="A22" s="684" t="s">
        <v>842</v>
      </c>
      <c r="B22" s="70" t="s">
        <v>843</v>
      </c>
      <c r="C22" s="49"/>
      <c r="D22" s="49">
        <f>D19*15%</f>
        <v>345</v>
      </c>
      <c r="E22" s="29">
        <f>E19*15%</f>
        <v>489</v>
      </c>
      <c r="G22" s="687"/>
      <c r="H22" s="688"/>
    </row>
    <row r="23" spans="1:9" s="47" customFormat="1" ht="49.5" customHeight="1" thickBot="1" x14ac:dyDescent="0.25">
      <c r="A23" s="686"/>
      <c r="B23" s="44" t="s">
        <v>844</v>
      </c>
      <c r="C23" s="30"/>
      <c r="D23" s="30">
        <f>D19*25%*2</f>
        <v>1150</v>
      </c>
      <c r="E23" s="31">
        <f>E19*25%*2</f>
        <v>1630</v>
      </c>
      <c r="G23" s="687"/>
      <c r="H23" s="688"/>
    </row>
    <row r="24" spans="1:9" s="47" customFormat="1" ht="30" customHeight="1" x14ac:dyDescent="0.2">
      <c r="A24" s="684" t="s">
        <v>791</v>
      </c>
      <c r="B24" s="40" t="s">
        <v>810</v>
      </c>
      <c r="C24" s="41" t="e">
        <f>#REF!</f>
        <v>#REF!</v>
      </c>
      <c r="D24" s="41" t="e">
        <f>#REF!</f>
        <v>#REF!</v>
      </c>
      <c r="E24" s="42" t="e">
        <f>#REF!</f>
        <v>#REF!</v>
      </c>
      <c r="G24" s="687"/>
      <c r="H24" s="688"/>
    </row>
    <row r="25" spans="1:9" s="47" customFormat="1" ht="15" x14ac:dyDescent="0.2">
      <c r="A25" s="685"/>
      <c r="B25" s="70" t="s">
        <v>801</v>
      </c>
      <c r="C25" s="50" t="e">
        <f>C24*0.2</f>
        <v>#REF!</v>
      </c>
      <c r="D25" s="50" t="e">
        <f>D24*0.2</f>
        <v>#REF!</v>
      </c>
      <c r="E25" s="43" t="e">
        <f>E24*0.2</f>
        <v>#REF!</v>
      </c>
      <c r="G25" s="687"/>
      <c r="H25" s="688"/>
    </row>
    <row r="26" spans="1:9" s="47" customFormat="1" ht="15.75" thickBot="1" x14ac:dyDescent="0.25">
      <c r="A26" s="686"/>
      <c r="B26" s="44" t="s">
        <v>800</v>
      </c>
      <c r="C26" s="62" t="e">
        <f>+C24+C25</f>
        <v>#REF!</v>
      </c>
      <c r="D26" s="62" t="e">
        <f>+D24+D25</f>
        <v>#REF!</v>
      </c>
      <c r="E26" s="63" t="e">
        <f>+E24+E25</f>
        <v>#REF!</v>
      </c>
      <c r="G26" s="687"/>
      <c r="H26" s="688"/>
    </row>
    <row r="27" spans="1:9" s="47" customFormat="1" ht="15" customHeight="1" x14ac:dyDescent="0.2">
      <c r="A27" s="684" t="s">
        <v>799</v>
      </c>
      <c r="B27" s="40" t="s">
        <v>798</v>
      </c>
      <c r="C27" s="32"/>
      <c r="D27" s="32">
        <f>-D22*401</f>
        <v>-138345</v>
      </c>
      <c r="E27" s="33">
        <f>-E22*401+D27</f>
        <v>-334434</v>
      </c>
      <c r="G27" s="687"/>
      <c r="H27" s="688"/>
    </row>
    <row r="28" spans="1:9" s="47" customFormat="1" ht="15" customHeight="1" thickBot="1" x14ac:dyDescent="0.25">
      <c r="A28" s="686"/>
      <c r="B28" s="44" t="s">
        <v>844</v>
      </c>
      <c r="C28" s="34"/>
      <c r="D28" s="34">
        <f>-D23*42</f>
        <v>-48300</v>
      </c>
      <c r="E28" s="35">
        <f>-E23*42</f>
        <v>-68460</v>
      </c>
      <c r="G28" s="687"/>
      <c r="H28" s="688"/>
    </row>
    <row r="29" spans="1:9" s="47" customFormat="1" ht="15.75" customHeight="1" thickBot="1" x14ac:dyDescent="0.25">
      <c r="A29" s="119"/>
      <c r="B29" s="120" t="s">
        <v>797</v>
      </c>
      <c r="C29" s="121"/>
      <c r="D29" s="121">
        <f>SUM(D27:D28)</f>
        <v>-186645</v>
      </c>
      <c r="E29" s="122">
        <f>SUM(E27:E28)</f>
        <v>-402894</v>
      </c>
      <c r="G29" s="687"/>
      <c r="H29" s="688"/>
    </row>
    <row r="30" spans="1:9" ht="6" customHeight="1" thickBot="1" x14ac:dyDescent="0.25"/>
    <row r="31" spans="1:9" s="47" customFormat="1" ht="16.5" thickBot="1" x14ac:dyDescent="0.25">
      <c r="A31" s="36" t="s">
        <v>796</v>
      </c>
      <c r="B31" s="37" t="s">
        <v>795</v>
      </c>
      <c r="C31" s="38" t="e">
        <f>+C26+C29</f>
        <v>#REF!</v>
      </c>
      <c r="D31" s="38" t="e">
        <f>+D26+D29</f>
        <v>#REF!</v>
      </c>
      <c r="E31" s="39" t="e">
        <f>+E26+E29</f>
        <v>#REF!</v>
      </c>
    </row>
    <row r="34" spans="1:21" s="45" customFormat="1" ht="30.75" customHeight="1" x14ac:dyDescent="0.2">
      <c r="A34" s="112" t="s">
        <v>847</v>
      </c>
      <c r="B34" s="94"/>
      <c r="C34" s="94"/>
      <c r="D34" s="94"/>
      <c r="E34" s="94"/>
      <c r="F34" s="94"/>
      <c r="G34" s="94"/>
      <c r="H34" s="94"/>
      <c r="I34" s="94"/>
      <c r="J34" s="94"/>
      <c r="K34" s="94"/>
      <c r="L34" s="94"/>
      <c r="M34" s="94"/>
      <c r="N34" s="94"/>
      <c r="O34" s="94"/>
      <c r="P34" s="94"/>
      <c r="Q34" s="95"/>
    </row>
    <row r="35" spans="1:21" s="53" customFormat="1" ht="37.5" customHeight="1" x14ac:dyDescent="0.2">
      <c r="A35" s="690" t="s">
        <v>811</v>
      </c>
      <c r="B35" s="690"/>
      <c r="C35" s="690"/>
      <c r="D35" s="690"/>
      <c r="E35" s="690"/>
      <c r="F35" s="690"/>
      <c r="G35" s="690"/>
      <c r="H35" s="690"/>
      <c r="I35" s="58"/>
      <c r="J35" s="58"/>
      <c r="K35" s="58"/>
      <c r="L35" s="58"/>
      <c r="M35" s="58"/>
      <c r="N35" s="58"/>
      <c r="O35" s="58"/>
      <c r="P35" s="58"/>
      <c r="Q35" s="58"/>
      <c r="R35" s="58"/>
      <c r="S35" s="58"/>
      <c r="T35" s="58"/>
      <c r="U35" s="58"/>
    </row>
    <row r="36" spans="1:21" s="47" customFormat="1" ht="31.5" customHeight="1" x14ac:dyDescent="0.2">
      <c r="A36" s="68"/>
      <c r="B36" s="68"/>
      <c r="C36" s="69" t="s">
        <v>792</v>
      </c>
      <c r="D36" s="69" t="s">
        <v>793</v>
      </c>
      <c r="E36" s="69" t="s">
        <v>794</v>
      </c>
    </row>
    <row r="37" spans="1:21" s="47" customFormat="1" ht="48" customHeight="1" x14ac:dyDescent="0.2">
      <c r="A37" s="693" t="s">
        <v>853</v>
      </c>
      <c r="B37" s="97" t="s">
        <v>825</v>
      </c>
      <c r="C37" s="87"/>
      <c r="D37" s="6"/>
      <c r="E37" s="6"/>
      <c r="G37" s="91" t="s">
        <v>877</v>
      </c>
    </row>
    <row r="38" spans="1:21" s="47" customFormat="1" ht="45.75" customHeight="1" x14ac:dyDescent="0.2">
      <c r="A38" s="694"/>
      <c r="B38" s="9" t="s">
        <v>826</v>
      </c>
      <c r="C38" s="87"/>
      <c r="D38" s="6"/>
      <c r="E38" s="6"/>
    </row>
    <row r="39" spans="1:21" s="53" customFormat="1" ht="12.75" customHeight="1" x14ac:dyDescent="0.2">
      <c r="A39" s="67"/>
      <c r="B39" s="67"/>
      <c r="C39" s="67"/>
      <c r="D39" s="67"/>
      <c r="E39" s="67"/>
      <c r="F39" s="64"/>
      <c r="G39" s="58"/>
      <c r="H39" s="58"/>
      <c r="I39" s="58"/>
      <c r="J39" s="58"/>
      <c r="K39" s="58"/>
      <c r="L39" s="58"/>
      <c r="M39" s="58"/>
      <c r="N39" s="58"/>
      <c r="O39" s="58"/>
      <c r="P39" s="58"/>
      <c r="Q39" s="58"/>
      <c r="R39" s="58"/>
      <c r="S39" s="58"/>
      <c r="T39" s="58"/>
      <c r="U39" s="58"/>
    </row>
    <row r="40" spans="1:21" s="53" customFormat="1" ht="18" customHeight="1" thickBot="1" x14ac:dyDescent="0.25">
      <c r="A40" s="691" t="s">
        <v>812</v>
      </c>
      <c r="B40" s="683"/>
      <c r="C40" s="683"/>
      <c r="D40" s="683"/>
      <c r="E40" s="692"/>
      <c r="F40" s="65">
        <v>10000</v>
      </c>
      <c r="G40" s="683" t="s">
        <v>814</v>
      </c>
      <c r="H40" s="683"/>
      <c r="I40" s="683"/>
      <c r="J40" s="683"/>
      <c r="K40" s="683"/>
      <c r="L40" s="61"/>
      <c r="M40" s="683" t="s">
        <v>815</v>
      </c>
      <c r="N40" s="683"/>
      <c r="O40" s="683"/>
      <c r="P40" s="683"/>
      <c r="Q40" s="683"/>
      <c r="R40" s="58"/>
      <c r="S40" s="58"/>
      <c r="T40" s="58"/>
    </row>
    <row r="41" spans="1:21" s="53" customFormat="1" ht="15" thickTop="1" x14ac:dyDescent="0.2">
      <c r="D41" s="59"/>
      <c r="F41" s="65">
        <v>5000</v>
      </c>
      <c r="L41" s="61"/>
      <c r="R41" s="58"/>
      <c r="S41" s="58"/>
      <c r="T41" s="58"/>
    </row>
    <row r="42" spans="1:21" s="53" customFormat="1" ht="51" customHeight="1" x14ac:dyDescent="0.2">
      <c r="A42" s="92" t="s">
        <v>808</v>
      </c>
      <c r="B42" s="92" t="s">
        <v>804</v>
      </c>
      <c r="C42" s="92" t="s">
        <v>809</v>
      </c>
      <c r="D42" s="60" t="s">
        <v>805</v>
      </c>
      <c r="E42" s="57" t="s">
        <v>806</v>
      </c>
      <c r="F42" s="108">
        <v>900</v>
      </c>
      <c r="G42" s="92" t="s">
        <v>808</v>
      </c>
      <c r="H42" s="92" t="s">
        <v>804</v>
      </c>
      <c r="I42" s="92" t="s">
        <v>809</v>
      </c>
      <c r="J42" s="92" t="s">
        <v>805</v>
      </c>
      <c r="K42" s="92" t="s">
        <v>806</v>
      </c>
      <c r="L42" s="109"/>
      <c r="M42" s="92" t="s">
        <v>808</v>
      </c>
      <c r="N42" s="92" t="s">
        <v>804</v>
      </c>
      <c r="O42" s="92" t="s">
        <v>809</v>
      </c>
      <c r="P42" s="92" t="s">
        <v>805</v>
      </c>
      <c r="Q42" s="92" t="s">
        <v>806</v>
      </c>
      <c r="R42" s="58"/>
      <c r="S42" s="58"/>
      <c r="T42" s="58"/>
    </row>
    <row r="43" spans="1:21" s="53" customFormat="1" x14ac:dyDescent="0.2">
      <c r="A43" s="99"/>
      <c r="B43" s="100"/>
      <c r="C43" s="100"/>
      <c r="D43" s="59" t="e">
        <f>SUMIF(A43,"*"&amp;#REF!&amp;"*",$F$40)+(E43*C43+10000)*OR(SUMIF(A43,"*"&amp;#REF!&amp;"*",$F$39))</f>
        <v>#REF!</v>
      </c>
      <c r="E43" s="101" t="e">
        <f>VLOOKUP(B43,#REF!,2,)</f>
        <v>#REF!</v>
      </c>
      <c r="F43" s="108"/>
      <c r="G43" s="99"/>
      <c r="H43" s="100"/>
      <c r="I43" s="100"/>
      <c r="J43" s="59" t="e">
        <f>SUMIF(G43,"*"&amp;#REF!&amp;"*",$F$40)+(K43*I43+10000)*OR(SUMIF(G43,"*"&amp;#REF!&amp;"*",$F$39))</f>
        <v>#REF!</v>
      </c>
      <c r="K43" s="101" t="e">
        <f>VLOOKUP(H43,#REF!,2,)</f>
        <v>#REF!</v>
      </c>
      <c r="L43" s="109"/>
      <c r="M43" s="99"/>
      <c r="N43" s="100"/>
      <c r="O43" s="100"/>
      <c r="P43" s="59" t="e">
        <f>SUMIF(M43,"*"&amp;#REF!&amp;"*",$F$40)+(Q43*O43+10000)*OR(SUMIF(M43,"*"&amp;#REF!&amp;"*",$F$39))</f>
        <v>#REF!</v>
      </c>
      <c r="Q43" s="101" t="e">
        <f>VLOOKUP(N43,#REF!,2,)</f>
        <v>#REF!</v>
      </c>
      <c r="R43" s="58"/>
      <c r="S43" s="58"/>
      <c r="T43" s="58"/>
    </row>
    <row r="44" spans="1:21" s="53" customFormat="1" x14ac:dyDescent="0.2">
      <c r="A44" s="102"/>
      <c r="B44" s="56"/>
      <c r="C44" s="56"/>
      <c r="D44" s="59" t="e">
        <f>SUMIF(A44,"*"&amp;#REF!&amp;"*",$F$40)+(E44*C44+10000)*OR(SUMIF(A44,"*"&amp;#REF!&amp;"*",$F$39))</f>
        <v>#REF!</v>
      </c>
      <c r="E44" s="101" t="e">
        <f>VLOOKUP(B44,#REF!,2,)</f>
        <v>#REF!</v>
      </c>
      <c r="F44" s="108"/>
      <c r="G44" s="102"/>
      <c r="H44" s="56"/>
      <c r="I44" s="56"/>
      <c r="J44" s="59" t="e">
        <f>SUMIF(G44,"*"&amp;#REF!&amp;"*",$F$40)+(K44*I44+10000)*OR(SUMIF(G44,"*"&amp;#REF!&amp;"*",$F$39))</f>
        <v>#REF!</v>
      </c>
      <c r="K44" s="101" t="e">
        <f>VLOOKUP(H44,#REF!,2,)</f>
        <v>#REF!</v>
      </c>
      <c r="L44" s="109"/>
      <c r="M44" s="102"/>
      <c r="N44" s="56"/>
      <c r="O44" s="56"/>
      <c r="P44" s="59" t="e">
        <f>SUMIF(M44,"*"&amp;#REF!&amp;"*",$F$40)+(Q44*O44+10000)*OR(SUMIF(M44,"*"&amp;#REF!&amp;"*",$F$39))</f>
        <v>#REF!</v>
      </c>
      <c r="Q44" s="101" t="e">
        <f>VLOOKUP(N44,#REF!,2,)</f>
        <v>#REF!</v>
      </c>
      <c r="R44" s="58"/>
      <c r="S44" s="58"/>
      <c r="T44" s="58"/>
    </row>
    <row r="45" spans="1:21" s="53" customFormat="1" x14ac:dyDescent="0.2">
      <c r="A45" s="102"/>
      <c r="B45" s="56"/>
      <c r="C45" s="56"/>
      <c r="D45" s="59" t="e">
        <f>SUMIF(A45,"*"&amp;#REF!&amp;"*",$F$40)+(E45*C45+10000)*OR(SUMIF(A45,"*"&amp;#REF!&amp;"*",$F$39))</f>
        <v>#REF!</v>
      </c>
      <c r="E45" s="101" t="e">
        <f>VLOOKUP(B45,#REF!,2,)</f>
        <v>#REF!</v>
      </c>
      <c r="F45" s="109"/>
      <c r="G45" s="102"/>
      <c r="H45" s="56"/>
      <c r="I45" s="56"/>
      <c r="J45" s="59" t="e">
        <f>SUMIF(G45,"*"&amp;#REF!&amp;"*",$F$40)+(K45*I45+10000)*OR(SUMIF(G45,"*"&amp;#REF!&amp;"*",$F$39))</f>
        <v>#REF!</v>
      </c>
      <c r="K45" s="101" t="e">
        <f>VLOOKUP(H45,#REF!,2,)</f>
        <v>#REF!</v>
      </c>
      <c r="L45" s="109"/>
      <c r="M45" s="102"/>
      <c r="N45" s="56"/>
      <c r="O45" s="56"/>
      <c r="P45" s="59" t="e">
        <f>SUMIF(M45,"*"&amp;#REF!&amp;"*",$F$40)+(Q45*O45+10000)*OR(SUMIF(M45,"*"&amp;#REF!&amp;"*",$F$39))</f>
        <v>#REF!</v>
      </c>
      <c r="Q45" s="101" t="e">
        <f>VLOOKUP(N45,#REF!,2,)</f>
        <v>#REF!</v>
      </c>
      <c r="R45" s="58"/>
      <c r="S45" s="58"/>
      <c r="T45" s="58"/>
    </row>
    <row r="46" spans="1:21" s="53" customFormat="1" x14ac:dyDescent="0.2">
      <c r="A46" s="102"/>
      <c r="B46" s="56"/>
      <c r="C46" s="54"/>
      <c r="D46" s="59" t="e">
        <f>SUMIF(A46,"*"&amp;#REF!&amp;"*",$F$40)+(E46*C46+10000)*OR(SUMIF(A46,"*"&amp;#REF!&amp;"*",$F$39))</f>
        <v>#REF!</v>
      </c>
      <c r="E46" s="101" t="e">
        <f>VLOOKUP(B46,#REF!,2,)</f>
        <v>#REF!</v>
      </c>
      <c r="F46" s="109"/>
      <c r="G46" s="102"/>
      <c r="H46" s="56"/>
      <c r="I46" s="54"/>
      <c r="J46" s="59" t="e">
        <f>SUMIF(G46,"*"&amp;#REF!&amp;"*",$F$40)+(K46*I46+10000)*OR(SUMIF(G46,"*"&amp;#REF!&amp;"*",$F$39))</f>
        <v>#REF!</v>
      </c>
      <c r="K46" s="101" t="e">
        <f>VLOOKUP(H46,#REF!,2,)</f>
        <v>#REF!</v>
      </c>
      <c r="L46" s="109"/>
      <c r="M46" s="102"/>
      <c r="N46" s="56"/>
      <c r="O46" s="54"/>
      <c r="P46" s="59" t="e">
        <f>SUMIF(M46,"*"&amp;#REF!&amp;"*",$F$40)+(Q46*O46+10000)*OR(SUMIF(M46,"*"&amp;#REF!&amp;"*",$F$39))</f>
        <v>#REF!</v>
      </c>
      <c r="Q46" s="101" t="e">
        <f>VLOOKUP(N46,#REF!,2,)</f>
        <v>#REF!</v>
      </c>
      <c r="R46" s="58"/>
      <c r="S46" s="58"/>
      <c r="T46" s="58"/>
    </row>
    <row r="47" spans="1:21" s="53" customFormat="1" x14ac:dyDescent="0.2">
      <c r="A47" s="102"/>
      <c r="B47" s="56"/>
      <c r="C47" s="54"/>
      <c r="D47" s="59" t="e">
        <f>SUMIF(A47,"*"&amp;#REF!&amp;"*",$F$40)+(E47*C47+10000)*OR(SUMIF(A47,"*"&amp;#REF!&amp;"*",$F$39))</f>
        <v>#REF!</v>
      </c>
      <c r="E47" s="101" t="e">
        <f>VLOOKUP(B47,#REF!,2,)</f>
        <v>#REF!</v>
      </c>
      <c r="F47" s="109"/>
      <c r="G47" s="102"/>
      <c r="H47" s="56"/>
      <c r="I47" s="54"/>
      <c r="J47" s="59" t="e">
        <f>SUMIF(G47,"*"&amp;#REF!&amp;"*",$F$40)+(K47*I47+10000)*OR(SUMIF(G47,"*"&amp;#REF!&amp;"*",$F$39))</f>
        <v>#REF!</v>
      </c>
      <c r="K47" s="101" t="e">
        <f>VLOOKUP(H47,#REF!,2,)</f>
        <v>#REF!</v>
      </c>
      <c r="L47" s="109"/>
      <c r="M47" s="102"/>
      <c r="N47" s="56"/>
      <c r="O47" s="54"/>
      <c r="P47" s="59" t="e">
        <f>SUMIF(M47,"*"&amp;#REF!&amp;"*",$F$40)+(Q47*O47+10000)*OR(SUMIF(M47,"*"&amp;#REF!&amp;"*",$F$39))</f>
        <v>#REF!</v>
      </c>
      <c r="Q47" s="101" t="e">
        <f>VLOOKUP(N47,#REF!,2,)</f>
        <v>#REF!</v>
      </c>
      <c r="R47" s="58"/>
      <c r="S47" s="58"/>
      <c r="T47" s="58"/>
    </row>
    <row r="48" spans="1:21" s="53" customFormat="1" x14ac:dyDescent="0.2">
      <c r="A48" s="102"/>
      <c r="B48" s="56"/>
      <c r="C48" s="54"/>
      <c r="D48" s="59" t="e">
        <f>SUMIF(A48,"*"&amp;#REF!&amp;"*",$F$40)+(E48*C48+10000)*OR(SUMIF(A48,"*"&amp;#REF!&amp;"*",$F$39))</f>
        <v>#REF!</v>
      </c>
      <c r="E48" s="101" t="e">
        <f>VLOOKUP(B48,#REF!,2,)</f>
        <v>#REF!</v>
      </c>
      <c r="F48" s="109"/>
      <c r="G48" s="102"/>
      <c r="H48" s="56"/>
      <c r="I48" s="54"/>
      <c r="J48" s="59" t="e">
        <f>SUMIF(G48,"*"&amp;#REF!&amp;"*",$F$40)+(K48*I48+10000)*OR(SUMIF(G48,"*"&amp;#REF!&amp;"*",$F$39))</f>
        <v>#REF!</v>
      </c>
      <c r="K48" s="101" t="e">
        <f>VLOOKUP(H48,#REF!,2,)</f>
        <v>#REF!</v>
      </c>
      <c r="L48" s="109"/>
      <c r="M48" s="102"/>
      <c r="N48" s="56"/>
      <c r="O48" s="54"/>
      <c r="P48" s="59" t="e">
        <f>SUMIF(M48,"*"&amp;#REF!&amp;"*",$F$40)+(Q48*O48+10000)*OR(SUMIF(M48,"*"&amp;#REF!&amp;"*",$F$39))</f>
        <v>#REF!</v>
      </c>
      <c r="Q48" s="101" t="e">
        <f>VLOOKUP(N48,#REF!,2,)</f>
        <v>#REF!</v>
      </c>
      <c r="R48" s="58"/>
      <c r="S48" s="58"/>
      <c r="T48" s="58"/>
    </row>
    <row r="49" spans="1:20" s="53" customFormat="1" x14ac:dyDescent="0.2">
      <c r="A49" s="102"/>
      <c r="B49" s="56"/>
      <c r="C49" s="56"/>
      <c r="D49" s="59" t="e">
        <f>SUMIF(A49,"*"&amp;#REF!&amp;"*",$F$40)+(E49*C49+10000)*OR(SUMIF(A49,"*"&amp;#REF!&amp;"*",$F$39))</f>
        <v>#REF!</v>
      </c>
      <c r="E49" s="101" t="e">
        <f>VLOOKUP(B49,#REF!,2,)</f>
        <v>#REF!</v>
      </c>
      <c r="F49" s="109"/>
      <c r="G49" s="102"/>
      <c r="H49" s="56"/>
      <c r="I49" s="56"/>
      <c r="J49" s="59" t="e">
        <f>SUMIF(G49,"*"&amp;#REF!&amp;"*",$F$40)+(K49*I49+10000)*OR(SUMIF(G49,"*"&amp;#REF!&amp;"*",$F$39))</f>
        <v>#REF!</v>
      </c>
      <c r="K49" s="101" t="e">
        <f>VLOOKUP(H49,#REF!,2,)</f>
        <v>#REF!</v>
      </c>
      <c r="L49" s="109"/>
      <c r="M49" s="102"/>
      <c r="N49" s="56"/>
      <c r="O49" s="56"/>
      <c r="P49" s="59" t="e">
        <f>SUMIF(M49,"*"&amp;#REF!&amp;"*",$F$40)+(Q49*O49+10000)*OR(SUMIF(M49,"*"&amp;#REF!&amp;"*",$F$39))</f>
        <v>#REF!</v>
      </c>
      <c r="Q49" s="101" t="e">
        <f>VLOOKUP(N49,#REF!,2,)</f>
        <v>#REF!</v>
      </c>
      <c r="R49" s="58"/>
      <c r="S49" s="58"/>
      <c r="T49" s="58"/>
    </row>
    <row r="50" spans="1:20" s="53" customFormat="1" x14ac:dyDescent="0.2">
      <c r="A50" s="102"/>
      <c r="B50" s="56"/>
      <c r="C50" s="56"/>
      <c r="D50" s="59" t="e">
        <f>SUMIF(A50,"*"&amp;#REF!&amp;"*",$F$40)+(E50*C50+10000)*OR(SUMIF(A50,"*"&amp;#REF!&amp;"*",$F$39))</f>
        <v>#REF!</v>
      </c>
      <c r="E50" s="101" t="e">
        <f>VLOOKUP(B50,#REF!,2,)</f>
        <v>#REF!</v>
      </c>
      <c r="F50" s="109"/>
      <c r="G50" s="102"/>
      <c r="H50" s="56"/>
      <c r="I50" s="56"/>
      <c r="J50" s="59" t="e">
        <f>SUMIF(G50,"*"&amp;#REF!&amp;"*",$F$40)+(K50*I50+10000)*OR(SUMIF(G50,"*"&amp;#REF!&amp;"*",$F$39))</f>
        <v>#REF!</v>
      </c>
      <c r="K50" s="101" t="e">
        <f>VLOOKUP(H50,#REF!,2,)</f>
        <v>#REF!</v>
      </c>
      <c r="L50" s="109"/>
      <c r="M50" s="102"/>
      <c r="N50" s="56"/>
      <c r="O50" s="56"/>
      <c r="P50" s="59" t="e">
        <f>SUMIF(M50,"*"&amp;#REF!&amp;"*",$F$40)+(Q50*O50+10000)*OR(SUMIF(M50,"*"&amp;#REF!&amp;"*",$F$39))</f>
        <v>#REF!</v>
      </c>
      <c r="Q50" s="101" t="e">
        <f>VLOOKUP(N50,#REF!,2,)</f>
        <v>#REF!</v>
      </c>
      <c r="R50" s="58"/>
      <c r="S50" s="58"/>
      <c r="T50" s="58"/>
    </row>
    <row r="51" spans="1:20" s="53" customFormat="1" x14ac:dyDescent="0.2">
      <c r="A51" s="102"/>
      <c r="B51" s="56"/>
      <c r="C51" s="56"/>
      <c r="D51" s="59" t="e">
        <f>SUMIF(A51,"*"&amp;#REF!&amp;"*",$F$40)+(E51*C51+10000)*OR(SUMIF(A51,"*"&amp;#REF!&amp;"*",$F$39))</f>
        <v>#REF!</v>
      </c>
      <c r="E51" s="101" t="e">
        <f>VLOOKUP(B51,#REF!,2,)</f>
        <v>#REF!</v>
      </c>
      <c r="F51" s="109"/>
      <c r="G51" s="102"/>
      <c r="H51" s="56"/>
      <c r="I51" s="56"/>
      <c r="J51" s="59" t="e">
        <f>SUMIF(G51,"*"&amp;#REF!&amp;"*",$F$40)+(K51*I51+10000)*OR(SUMIF(G51,"*"&amp;#REF!&amp;"*",$F$39))</f>
        <v>#REF!</v>
      </c>
      <c r="K51" s="101" t="e">
        <f>VLOOKUP(H51,#REF!,2,)</f>
        <v>#REF!</v>
      </c>
      <c r="L51" s="109"/>
      <c r="M51" s="102"/>
      <c r="N51" s="56"/>
      <c r="O51" s="56"/>
      <c r="P51" s="59" t="e">
        <f>SUMIF(M51,"*"&amp;#REF!&amp;"*",$F$40)+(Q51*O51+10000)*OR(SUMIF(M51,"*"&amp;#REF!&amp;"*",$F$39))</f>
        <v>#REF!</v>
      </c>
      <c r="Q51" s="101" t="e">
        <f>VLOOKUP(N51,#REF!,2,)</f>
        <v>#REF!</v>
      </c>
      <c r="R51" s="58"/>
      <c r="S51" s="58"/>
      <c r="T51" s="58"/>
    </row>
    <row r="52" spans="1:20" s="53" customFormat="1" x14ac:dyDescent="0.2">
      <c r="A52" s="102"/>
      <c r="B52" s="56"/>
      <c r="C52" s="56"/>
      <c r="D52" s="59" t="e">
        <f>SUMIF(A52,"*"&amp;#REF!&amp;"*",$F$40)+(E52*C52+10000)*OR(SUMIF(A52,"*"&amp;#REF!&amp;"*",$F$39))</f>
        <v>#REF!</v>
      </c>
      <c r="E52" s="101" t="e">
        <f>VLOOKUP(B52,#REF!,2,)</f>
        <v>#REF!</v>
      </c>
      <c r="F52" s="109"/>
      <c r="G52" s="102"/>
      <c r="H52" s="56"/>
      <c r="I52" s="56"/>
      <c r="J52" s="59" t="e">
        <f>SUMIF(G52,"*"&amp;#REF!&amp;"*",$F$40)+(K52*I52+10000)*OR(SUMIF(G52,"*"&amp;#REF!&amp;"*",$F$39))</f>
        <v>#REF!</v>
      </c>
      <c r="K52" s="101" t="e">
        <f>VLOOKUP(H52,#REF!,2,)</f>
        <v>#REF!</v>
      </c>
      <c r="L52" s="109"/>
      <c r="M52" s="102"/>
      <c r="N52" s="56"/>
      <c r="O52" s="56"/>
      <c r="P52" s="59" t="e">
        <f>SUMIF(M52,"*"&amp;#REF!&amp;"*",$F$40)+(Q52*O52+10000)*OR(SUMIF(M52,"*"&amp;#REF!&amp;"*",$F$39))</f>
        <v>#REF!</v>
      </c>
      <c r="Q52" s="101" t="e">
        <f>VLOOKUP(N52,#REF!,2,)</f>
        <v>#REF!</v>
      </c>
      <c r="R52" s="58"/>
      <c r="S52" s="58"/>
      <c r="T52" s="58"/>
    </row>
    <row r="53" spans="1:20" s="53" customFormat="1" x14ac:dyDescent="0.2">
      <c r="A53" s="102"/>
      <c r="B53" s="56"/>
      <c r="C53" s="56"/>
      <c r="D53" s="59"/>
      <c r="E53" s="101"/>
      <c r="F53" s="109"/>
      <c r="G53" s="102"/>
      <c r="H53" s="56"/>
      <c r="I53" s="56"/>
      <c r="J53" s="56"/>
      <c r="K53" s="101"/>
      <c r="L53" s="109"/>
      <c r="M53" s="102"/>
      <c r="N53" s="56"/>
      <c r="O53" s="56"/>
      <c r="P53" s="56"/>
      <c r="Q53" s="101"/>
      <c r="R53" s="58"/>
      <c r="S53" s="58"/>
      <c r="T53" s="58"/>
    </row>
    <row r="54" spans="1:20" s="53" customFormat="1" x14ac:dyDescent="0.2">
      <c r="A54" s="103"/>
      <c r="B54" s="104"/>
      <c r="C54" s="105" t="s">
        <v>807</v>
      </c>
      <c r="D54" s="106" t="e">
        <f>SUMIF(D43:D52,"&lt;&gt;#N/A")</f>
        <v>#REF!</v>
      </c>
      <c r="E54" s="107"/>
      <c r="F54" s="109"/>
      <c r="G54" s="103"/>
      <c r="H54" s="104"/>
      <c r="I54" s="105" t="s">
        <v>807</v>
      </c>
      <c r="J54" s="110" t="e">
        <f>SUMIF(J43:J52,"&lt;&gt;#N/A")</f>
        <v>#REF!</v>
      </c>
      <c r="K54" s="107"/>
      <c r="L54" s="109"/>
      <c r="M54" s="103"/>
      <c r="N54" s="104"/>
      <c r="O54" s="105" t="s">
        <v>807</v>
      </c>
      <c r="P54" s="110" t="e">
        <f>SUMIF(P43:P52,"&lt;&gt;#N/A")</f>
        <v>#REF!</v>
      </c>
      <c r="Q54" s="107"/>
      <c r="R54" s="58"/>
      <c r="S54" s="58"/>
      <c r="T54" s="58"/>
    </row>
    <row r="55" spans="1:20" s="53" customFormat="1" x14ac:dyDescent="0.2">
      <c r="A55" s="102"/>
      <c r="B55" s="56"/>
      <c r="C55" s="127"/>
      <c r="D55" s="128"/>
      <c r="E55" s="56"/>
      <c r="F55" s="109"/>
      <c r="G55" s="56"/>
      <c r="H55" s="56"/>
      <c r="I55" s="55"/>
      <c r="J55" s="56"/>
      <c r="K55" s="56"/>
      <c r="L55" s="109"/>
      <c r="M55" s="56"/>
      <c r="N55" s="56"/>
      <c r="O55" s="55"/>
      <c r="P55" s="56"/>
      <c r="Q55" s="56"/>
      <c r="R55" s="58"/>
      <c r="S55" s="58"/>
      <c r="T55" s="58"/>
    </row>
    <row r="56" spans="1:20" x14ac:dyDescent="0.2">
      <c r="A56" s="129"/>
      <c r="B56" s="129"/>
      <c r="C56" s="129"/>
      <c r="D56" s="129"/>
      <c r="E56" s="129"/>
      <c r="F56" s="129"/>
      <c r="G56" s="129"/>
    </row>
    <row r="57" spans="1:20" x14ac:dyDescent="0.2">
      <c r="A57" s="129"/>
      <c r="B57" s="129"/>
      <c r="C57" s="129"/>
      <c r="D57" s="129"/>
      <c r="E57" s="129"/>
      <c r="F57" s="129"/>
      <c r="G57" s="129"/>
    </row>
  </sheetData>
  <mergeCells count="18">
    <mergeCell ref="A1:D1"/>
    <mergeCell ref="A19:A21"/>
    <mergeCell ref="A35:H35"/>
    <mergeCell ref="A40:E40"/>
    <mergeCell ref="A37:A38"/>
    <mergeCell ref="G22:H23"/>
    <mergeCell ref="G18:H18"/>
    <mergeCell ref="A8:A12"/>
    <mergeCell ref="A6:E6"/>
    <mergeCell ref="A15:H15"/>
    <mergeCell ref="A22:A23"/>
    <mergeCell ref="G7:H7"/>
    <mergeCell ref="M40:Q40"/>
    <mergeCell ref="A24:A26"/>
    <mergeCell ref="G24:H26"/>
    <mergeCell ref="G40:K40"/>
    <mergeCell ref="G27:H29"/>
    <mergeCell ref="A27:A28"/>
  </mergeCells>
  <dataValidations count="2">
    <dataValidation type="list" allowBlank="1" showInputMessage="1" showErrorMessage="1" sqref="M46:M52 A43:A52 G43:G52 M43:M44">
      <formula1>#REF!</formula1>
    </dataValidation>
    <dataValidation type="list" allowBlank="1" showInputMessage="1" showErrorMessage="1" sqref="H43:H52 B43:B52 N43:N52">
      <formula1>#REF!</formula1>
    </dataValidation>
  </dataValidations>
  <pageMargins left="0.7" right="0.7" top="0.75" bottom="0.75" header="0.3" footer="0.3"/>
  <pageSetup paperSize="8" scale="39"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Z42"/>
  <sheetViews>
    <sheetView topLeftCell="D1" zoomScale="85" zoomScaleNormal="85" workbookViewId="0">
      <selection activeCell="I3" sqref="I3"/>
    </sheetView>
  </sheetViews>
  <sheetFormatPr defaultColWidth="8.875" defaultRowHeight="14.25" x14ac:dyDescent="0.2"/>
  <cols>
    <col min="1" max="1" width="14" style="46" customWidth="1"/>
    <col min="2" max="2" width="4.625" style="46" customWidth="1"/>
    <col min="3" max="3" width="50" style="46" customWidth="1"/>
    <col min="4" max="20" width="18.625" style="46" customWidth="1"/>
    <col min="21" max="16384" width="8.875" style="46"/>
  </cols>
  <sheetData>
    <row r="1" spans="1:26" s="45" customFormat="1" ht="42.95" customHeight="1" thickBot="1" x14ac:dyDescent="0.3">
      <c r="A1" s="164" t="s">
        <v>816</v>
      </c>
      <c r="B1" s="164"/>
      <c r="C1" s="164"/>
      <c r="D1" s="11"/>
      <c r="E1" s="11"/>
      <c r="F1" s="11"/>
      <c r="G1" s="11"/>
      <c r="H1" s="11"/>
      <c r="I1" s="11"/>
      <c r="J1" s="11"/>
      <c r="K1" s="11"/>
      <c r="L1" s="11"/>
      <c r="M1" s="11"/>
      <c r="N1" s="11"/>
      <c r="O1" s="272"/>
      <c r="P1" s="272"/>
      <c r="Q1" s="272"/>
      <c r="R1" s="272"/>
      <c r="S1" s="272"/>
      <c r="T1" s="272"/>
      <c r="U1" s="272"/>
      <c r="V1" s="272"/>
      <c r="W1" s="272"/>
      <c r="X1" s="272"/>
      <c r="Y1" s="272"/>
    </row>
    <row r="2" spans="1:26" s="45" customFormat="1" ht="93" customHeight="1" thickTop="1" thickBot="1" x14ac:dyDescent="0.25">
      <c r="A2" s="632" t="s">
        <v>1168</v>
      </c>
      <c r="B2" s="633"/>
      <c r="C2" s="633"/>
      <c r="D2" s="633"/>
      <c r="E2" s="633"/>
      <c r="F2" s="633"/>
      <c r="G2" s="633"/>
      <c r="H2" s="634"/>
      <c r="I2" s="11"/>
      <c r="J2" s="11"/>
      <c r="K2" s="11"/>
      <c r="L2" s="11"/>
      <c r="M2" s="11"/>
      <c r="N2" s="11"/>
      <c r="O2" s="272"/>
      <c r="P2" s="272"/>
      <c r="Q2" s="272"/>
      <c r="R2" s="272"/>
      <c r="S2" s="272"/>
      <c r="T2" s="272"/>
      <c r="U2" s="272"/>
      <c r="V2" s="272"/>
      <c r="W2" s="272"/>
      <c r="X2" s="272"/>
      <c r="Y2" s="272"/>
    </row>
    <row r="3" spans="1:26" s="45" customFormat="1" ht="42.95" customHeight="1" thickTop="1" x14ac:dyDescent="0.25">
      <c r="A3" s="167" t="s">
        <v>1282</v>
      </c>
      <c r="B3" s="168"/>
      <c r="C3" s="169"/>
      <c r="D3" s="11"/>
      <c r="E3" s="11"/>
      <c r="F3" s="11"/>
      <c r="G3" s="11"/>
      <c r="H3" s="11"/>
      <c r="I3" s="11"/>
      <c r="J3" s="11"/>
      <c r="K3" s="11"/>
      <c r="L3" s="11"/>
      <c r="M3" s="11"/>
      <c r="N3" s="11"/>
      <c r="O3" s="272"/>
      <c r="P3" s="272"/>
      <c r="Q3" s="272"/>
      <c r="R3" s="272"/>
      <c r="S3" s="272"/>
      <c r="T3" s="272"/>
      <c r="U3" s="272"/>
      <c r="V3" s="272"/>
      <c r="W3" s="272"/>
      <c r="X3" s="272"/>
      <c r="Y3" s="272"/>
    </row>
    <row r="4" spans="1:26" s="45" customFormat="1" ht="42.95" customHeight="1" thickBot="1" x14ac:dyDescent="0.25">
      <c r="A4" s="172"/>
      <c r="B4" s="76" t="s">
        <v>1106</v>
      </c>
      <c r="C4" s="173"/>
      <c r="D4" s="11"/>
      <c r="E4" s="11"/>
      <c r="F4" s="11"/>
      <c r="G4" s="11"/>
      <c r="H4" s="272"/>
      <c r="I4" s="272"/>
      <c r="J4" s="272"/>
      <c r="K4" s="272"/>
      <c r="L4" s="272"/>
      <c r="M4" s="272"/>
      <c r="N4" s="11"/>
      <c r="O4" s="272"/>
      <c r="P4" s="272"/>
      <c r="Q4" s="272"/>
      <c r="R4" s="272"/>
      <c r="S4" s="272"/>
      <c r="T4" s="272"/>
      <c r="U4" s="272"/>
      <c r="V4" s="272"/>
      <c r="W4" s="272"/>
      <c r="X4" s="272"/>
      <c r="Y4" s="272"/>
    </row>
    <row r="5" spans="1:26" s="45" customFormat="1" ht="69.95" customHeight="1" thickTop="1" thickBot="1" x14ac:dyDescent="0.25">
      <c r="A5" s="263" t="s">
        <v>1178</v>
      </c>
      <c r="B5" s="261">
        <v>1</v>
      </c>
      <c r="C5" s="262" t="s">
        <v>1171</v>
      </c>
      <c r="D5" s="674" t="s">
        <v>879</v>
      </c>
      <c r="E5" s="710"/>
      <c r="F5" s="675"/>
      <c r="G5" s="272"/>
      <c r="H5" s="272"/>
      <c r="I5" s="272"/>
      <c r="J5" s="272"/>
      <c r="K5" s="311" t="s">
        <v>1101</v>
      </c>
      <c r="L5" s="11"/>
      <c r="M5" s="11"/>
      <c r="N5" s="11"/>
      <c r="O5" s="272"/>
      <c r="P5" s="272"/>
      <c r="Q5" s="272"/>
      <c r="R5" s="272"/>
      <c r="S5" s="272"/>
      <c r="T5" s="272"/>
      <c r="U5" s="272"/>
      <c r="V5" s="272"/>
      <c r="W5" s="272"/>
      <c r="X5" s="272"/>
      <c r="Y5" s="272"/>
    </row>
    <row r="6" spans="1:26" s="45" customFormat="1" ht="27.75" customHeight="1" thickTop="1" x14ac:dyDescent="0.2">
      <c r="A6" s="708" t="s">
        <v>1289</v>
      </c>
      <c r="B6" s="385"/>
      <c r="C6" s="379"/>
      <c r="D6" s="377" t="s">
        <v>793</v>
      </c>
      <c r="E6" s="377" t="s">
        <v>794</v>
      </c>
      <c r="F6" s="377" t="s">
        <v>1094</v>
      </c>
      <c r="G6" s="357" t="s">
        <v>1102</v>
      </c>
      <c r="H6" s="387"/>
      <c r="I6" s="136"/>
      <c r="J6" s="387"/>
      <c r="K6" s="383"/>
      <c r="L6" s="272"/>
      <c r="M6" s="272"/>
      <c r="N6" s="272"/>
      <c r="O6" s="272"/>
      <c r="P6" s="272"/>
      <c r="Q6" s="272"/>
      <c r="R6" s="272"/>
      <c r="S6" s="272"/>
      <c r="T6" s="272"/>
      <c r="U6" s="272"/>
      <c r="V6" s="272"/>
      <c r="W6" s="272"/>
      <c r="X6" s="272"/>
      <c r="Y6" s="272"/>
    </row>
    <row r="7" spans="1:26" s="45" customFormat="1" ht="69.95" customHeight="1" thickBot="1" x14ac:dyDescent="0.25">
      <c r="A7" s="709"/>
      <c r="B7" s="386">
        <v>2</v>
      </c>
      <c r="C7" s="384" t="s">
        <v>1290</v>
      </c>
      <c r="D7" s="555"/>
      <c r="E7" s="555"/>
      <c r="F7" s="555"/>
      <c r="G7" s="555"/>
      <c r="H7" s="388"/>
      <c r="I7" s="389"/>
      <c r="J7" s="388"/>
      <c r="K7" s="378" t="s">
        <v>1291</v>
      </c>
      <c r="L7" s="272"/>
      <c r="M7" s="272"/>
      <c r="N7" s="272"/>
      <c r="O7" s="272"/>
      <c r="P7" s="272"/>
      <c r="Q7" s="272"/>
      <c r="R7" s="272"/>
      <c r="S7" s="272"/>
      <c r="T7" s="272"/>
      <c r="U7" s="272"/>
      <c r="V7" s="272"/>
      <c r="W7" s="272"/>
      <c r="X7" s="272"/>
      <c r="Y7" s="272"/>
    </row>
    <row r="8" spans="1:26" s="47" customFormat="1" ht="69.95" customHeight="1" thickTop="1" x14ac:dyDescent="0.2">
      <c r="A8" s="711" t="s">
        <v>1114</v>
      </c>
      <c r="B8" s="381"/>
      <c r="C8" s="376"/>
      <c r="D8" s="379" t="s">
        <v>1122</v>
      </c>
      <c r="E8" s="379" t="s">
        <v>1221</v>
      </c>
      <c r="F8" s="379" t="s">
        <v>792</v>
      </c>
      <c r="G8" s="379" t="s">
        <v>793</v>
      </c>
      <c r="H8" s="379" t="s">
        <v>794</v>
      </c>
      <c r="I8" s="379" t="s">
        <v>1094</v>
      </c>
      <c r="J8" s="379" t="s">
        <v>1102</v>
      </c>
      <c r="K8" s="382"/>
      <c r="L8" s="4"/>
      <c r="M8" s="4"/>
      <c r="N8" s="4"/>
      <c r="O8" s="4"/>
      <c r="P8" s="4"/>
      <c r="Q8" s="4"/>
      <c r="R8" s="4"/>
      <c r="S8" s="4"/>
      <c r="T8" s="4"/>
      <c r="U8" s="4"/>
      <c r="V8" s="4"/>
      <c r="W8" s="4"/>
      <c r="X8" s="4"/>
      <c r="Y8" s="4"/>
    </row>
    <row r="9" spans="1:26" s="47" customFormat="1" ht="69.95" customHeight="1" x14ac:dyDescent="0.2">
      <c r="A9" s="711"/>
      <c r="B9" s="346">
        <v>3</v>
      </c>
      <c r="C9" s="307" t="s">
        <v>1307</v>
      </c>
      <c r="D9" s="591" t="s">
        <v>1306</v>
      </c>
      <c r="E9" s="552" t="s">
        <v>1309</v>
      </c>
      <c r="F9" s="552" t="s">
        <v>1310</v>
      </c>
      <c r="G9" s="552" t="s">
        <v>1311</v>
      </c>
      <c r="H9" s="552" t="s">
        <v>1312</v>
      </c>
      <c r="I9" s="552" t="s">
        <v>1313</v>
      </c>
      <c r="J9" s="552" t="s">
        <v>1314</v>
      </c>
      <c r="K9" s="314" t="s">
        <v>1253</v>
      </c>
      <c r="L9" s="4"/>
      <c r="M9" s="4"/>
      <c r="N9" s="4"/>
      <c r="O9" s="4"/>
      <c r="P9" s="4"/>
      <c r="Q9" s="4"/>
      <c r="R9" s="4"/>
      <c r="S9" s="4"/>
      <c r="T9" s="4"/>
      <c r="U9" s="4"/>
      <c r="V9" s="4"/>
      <c r="W9" s="4"/>
      <c r="X9" s="4"/>
      <c r="Y9" s="4"/>
    </row>
    <row r="10" spans="1:26" s="47" customFormat="1" ht="69.95" customHeight="1" x14ac:dyDescent="0.2">
      <c r="A10" s="711"/>
      <c r="B10" s="281">
        <v>4</v>
      </c>
      <c r="C10" s="392" t="s">
        <v>1308</v>
      </c>
      <c r="D10" s="591" t="s">
        <v>1306</v>
      </c>
      <c r="E10" s="553" t="s">
        <v>1360</v>
      </c>
      <c r="F10" s="553" t="s">
        <v>1361</v>
      </c>
      <c r="G10" s="553" t="s">
        <v>1362</v>
      </c>
      <c r="H10" s="553" t="s">
        <v>1363</v>
      </c>
      <c r="I10" s="553" t="s">
        <v>1364</v>
      </c>
      <c r="J10" s="553" t="s">
        <v>1365</v>
      </c>
      <c r="K10" s="314" t="s">
        <v>1253</v>
      </c>
      <c r="L10" s="4"/>
      <c r="M10" s="4"/>
      <c r="N10" s="4"/>
      <c r="O10" s="4"/>
      <c r="P10" s="4"/>
      <c r="Q10" s="4"/>
      <c r="R10" s="4"/>
      <c r="S10" s="4"/>
      <c r="T10" s="4"/>
      <c r="U10" s="4"/>
      <c r="V10" s="4"/>
      <c r="W10" s="4"/>
      <c r="X10" s="4"/>
      <c r="Y10" s="4"/>
    </row>
    <row r="11" spans="1:26" ht="69.95" customHeight="1" thickBot="1" x14ac:dyDescent="0.25">
      <c r="A11" s="712"/>
      <c r="B11" s="386">
        <v>5</v>
      </c>
      <c r="C11" s="308" t="s">
        <v>1169</v>
      </c>
      <c r="D11" s="554" t="s">
        <v>1112</v>
      </c>
      <c r="E11" s="554"/>
      <c r="F11" s="554"/>
      <c r="G11" s="554"/>
      <c r="H11" s="554"/>
      <c r="I11" s="554"/>
      <c r="J11" s="554"/>
      <c r="K11" s="366" t="s">
        <v>1254</v>
      </c>
      <c r="L11" s="4"/>
      <c r="M11" s="4"/>
      <c r="N11" s="4"/>
      <c r="O11" s="4"/>
      <c r="P11" s="4"/>
      <c r="Q11" s="4"/>
      <c r="R11" s="4"/>
      <c r="S11" s="4"/>
      <c r="T11" s="4"/>
      <c r="U11" s="4"/>
      <c r="V11" s="4"/>
      <c r="W11" s="4"/>
      <c r="X11" s="4"/>
      <c r="Y11" s="4"/>
    </row>
    <row r="12" spans="1:26" ht="16.5" thickTop="1" thickBot="1" x14ac:dyDescent="0.25">
      <c r="A12" s="617"/>
      <c r="B12" s="617"/>
      <c r="C12" s="617"/>
      <c r="D12" s="617"/>
      <c r="E12" s="618"/>
      <c r="F12" s="618"/>
      <c r="G12" s="619"/>
      <c r="H12" s="619"/>
      <c r="I12" s="619"/>
      <c r="J12" s="619"/>
      <c r="K12" s="620"/>
      <c r="L12" s="4"/>
      <c r="M12" s="4"/>
      <c r="N12" s="4"/>
      <c r="O12" s="4"/>
      <c r="P12" s="4"/>
      <c r="Q12" s="4"/>
      <c r="R12" s="4"/>
      <c r="S12" s="4"/>
      <c r="T12" s="4"/>
      <c r="U12" s="4"/>
      <c r="V12" s="4"/>
      <c r="W12" s="4"/>
      <c r="X12" s="4"/>
      <c r="Y12" s="4"/>
    </row>
    <row r="13" spans="1:26" ht="27.75" customHeight="1" thickTop="1" thickBot="1" x14ac:dyDescent="0.25">
      <c r="A13" s="666" t="s">
        <v>1179</v>
      </c>
      <c r="B13" s="667"/>
      <c r="C13" s="667"/>
      <c r="D13" s="667"/>
      <c r="E13" s="667"/>
      <c r="F13" s="668"/>
      <c r="G13" s="4"/>
      <c r="H13" s="4"/>
      <c r="I13" s="4"/>
      <c r="J13" s="4"/>
      <c r="K13" s="175"/>
      <c r="L13" s="4"/>
      <c r="M13" s="4"/>
      <c r="N13" s="4"/>
      <c r="O13" s="4"/>
      <c r="P13" s="4"/>
      <c r="Q13" s="4"/>
      <c r="R13" s="4"/>
      <c r="S13" s="4"/>
      <c r="T13" s="4"/>
      <c r="U13" s="4"/>
      <c r="V13" s="4"/>
      <c r="W13" s="4"/>
      <c r="X13" s="4"/>
      <c r="Y13" s="4"/>
      <c r="Z13" s="4"/>
    </row>
    <row r="14" spans="1:26" ht="15" thickTop="1" x14ac:dyDescent="0.2">
      <c r="A14" s="4"/>
      <c r="B14" s="4"/>
      <c r="C14" s="4"/>
      <c r="D14" s="4"/>
      <c r="E14" s="4"/>
      <c r="F14" s="4"/>
      <c r="G14" s="4"/>
      <c r="H14" s="4"/>
      <c r="I14" s="4"/>
      <c r="J14" s="4"/>
      <c r="K14" s="4"/>
      <c r="L14" s="4"/>
      <c r="M14" s="4"/>
      <c r="N14" s="4"/>
      <c r="O14" s="4"/>
      <c r="P14" s="4"/>
      <c r="Q14" s="4"/>
      <c r="R14" s="4"/>
      <c r="S14" s="4"/>
      <c r="T14" s="4"/>
      <c r="U14" s="4"/>
      <c r="V14" s="4"/>
      <c r="W14" s="4"/>
      <c r="X14" s="4"/>
      <c r="Y14" s="4"/>
    </row>
    <row r="15" spans="1:26" s="45" customFormat="1" ht="30.75" customHeight="1" x14ac:dyDescent="0.2">
      <c r="A15" s="152" t="s">
        <v>1123</v>
      </c>
      <c r="B15" s="161"/>
      <c r="C15" s="161"/>
      <c r="D15" s="94"/>
      <c r="E15" s="94"/>
      <c r="F15" s="94"/>
      <c r="G15" s="94"/>
      <c r="H15" s="94"/>
      <c r="I15" s="94"/>
      <c r="J15" s="94"/>
      <c r="K15" s="94"/>
      <c r="L15" s="94"/>
      <c r="M15" s="94"/>
      <c r="N15" s="94"/>
      <c r="O15" s="94"/>
      <c r="P15" s="94"/>
      <c r="Q15" s="94"/>
      <c r="R15" s="94"/>
      <c r="S15" s="94"/>
      <c r="T15" s="94"/>
      <c r="U15" s="95"/>
      <c r="V15" s="155"/>
      <c r="W15" s="155"/>
      <c r="X15" s="155"/>
      <c r="Y15" s="155"/>
    </row>
    <row r="16" spans="1:26" s="4" customFormat="1" ht="30.75" customHeight="1" x14ac:dyDescent="0.2">
      <c r="A16" s="659" t="s">
        <v>1275</v>
      </c>
      <c r="B16" s="659"/>
      <c r="C16" s="659"/>
      <c r="D16" s="659"/>
      <c r="E16" s="659"/>
      <c r="F16" s="659"/>
      <c r="T16" s="661" t="s">
        <v>1101</v>
      </c>
    </row>
    <row r="17" spans="1:23" s="4" customFormat="1" ht="69.75" customHeight="1" x14ac:dyDescent="0.2">
      <c r="A17" s="660"/>
      <c r="B17" s="660"/>
      <c r="C17" s="660"/>
      <c r="D17" s="660"/>
      <c r="E17" s="660"/>
      <c r="F17" s="660"/>
      <c r="T17" s="662"/>
    </row>
    <row r="18" spans="1:23" ht="26.25" customHeight="1" x14ac:dyDescent="0.2">
      <c r="A18" s="258"/>
      <c r="B18" s="258"/>
      <c r="C18" s="259"/>
      <c r="D18" s="652" t="s">
        <v>793</v>
      </c>
      <c r="E18" s="653"/>
      <c r="F18" s="654"/>
      <c r="G18" s="156"/>
      <c r="H18" s="652" t="s">
        <v>794</v>
      </c>
      <c r="I18" s="653"/>
      <c r="J18" s="654"/>
      <c r="K18" s="158"/>
      <c r="L18" s="652" t="s">
        <v>1094</v>
      </c>
      <c r="M18" s="653"/>
      <c r="N18" s="654"/>
      <c r="O18" s="4"/>
      <c r="P18" s="652" t="s">
        <v>1102</v>
      </c>
      <c r="Q18" s="653"/>
      <c r="R18" s="654"/>
      <c r="S18" s="4"/>
      <c r="T18" s="713" t="s">
        <v>1255</v>
      </c>
      <c r="U18" s="4"/>
      <c r="V18" s="4"/>
      <c r="W18" s="4"/>
    </row>
    <row r="19" spans="1:23" ht="63.75" customHeight="1" x14ac:dyDescent="0.2">
      <c r="A19" s="647"/>
      <c r="B19" s="647"/>
      <c r="C19" s="260"/>
      <c r="D19" s="238" t="s">
        <v>837</v>
      </c>
      <c r="E19" s="151" t="s">
        <v>838</v>
      </c>
      <c r="F19" s="151" t="s">
        <v>835</v>
      </c>
      <c r="G19" s="155"/>
      <c r="H19" s="151" t="s">
        <v>837</v>
      </c>
      <c r="I19" s="151" t="s">
        <v>838</v>
      </c>
      <c r="J19" s="151" t="s">
        <v>835</v>
      </c>
      <c r="K19" s="158"/>
      <c r="L19" s="151" t="s">
        <v>1238</v>
      </c>
      <c r="M19" s="151" t="s">
        <v>838</v>
      </c>
      <c r="N19" s="151" t="s">
        <v>835</v>
      </c>
      <c r="O19" s="4"/>
      <c r="P19" s="151" t="s">
        <v>1238</v>
      </c>
      <c r="Q19" s="151" t="s">
        <v>838</v>
      </c>
      <c r="R19" s="151" t="s">
        <v>835</v>
      </c>
      <c r="S19" s="4"/>
      <c r="T19" s="714"/>
      <c r="U19" s="4"/>
      <c r="V19" s="4"/>
      <c r="W19" s="4"/>
    </row>
    <row r="20" spans="1:23" ht="30" customHeight="1" x14ac:dyDescent="0.2">
      <c r="A20" s="697" t="s">
        <v>831</v>
      </c>
      <c r="B20" s="704"/>
      <c r="C20" s="549" t="s">
        <v>833</v>
      </c>
      <c r="D20" s="556">
        <v>0</v>
      </c>
      <c r="E20" s="556">
        <v>0</v>
      </c>
      <c r="F20" s="557">
        <f>SUM(D20:E20)</f>
        <v>0</v>
      </c>
      <c r="G20" s="157"/>
      <c r="H20" s="556">
        <v>0</v>
      </c>
      <c r="I20" s="556">
        <v>0</v>
      </c>
      <c r="J20" s="557">
        <f>SUM(H20:I20)</f>
        <v>0</v>
      </c>
      <c r="K20" s="158"/>
      <c r="L20" s="556">
        <v>0</v>
      </c>
      <c r="M20" s="556">
        <v>0</v>
      </c>
      <c r="N20" s="557">
        <f>SUM(L20:M20)</f>
        <v>0</v>
      </c>
      <c r="O20" s="4"/>
      <c r="P20" s="556">
        <v>0</v>
      </c>
      <c r="Q20" s="556">
        <v>0</v>
      </c>
      <c r="R20" s="557">
        <f>SUM(P20:Q20)</f>
        <v>0</v>
      </c>
      <c r="S20" s="4"/>
      <c r="T20" s="714"/>
      <c r="U20" s="4"/>
      <c r="V20" s="4"/>
      <c r="W20" s="4"/>
    </row>
    <row r="21" spans="1:23" ht="30" customHeight="1" x14ac:dyDescent="0.2">
      <c r="A21" s="698"/>
      <c r="B21" s="705"/>
      <c r="C21" s="97" t="s">
        <v>1113</v>
      </c>
      <c r="D21" s="556">
        <v>0</v>
      </c>
      <c r="E21" s="556">
        <v>0</v>
      </c>
      <c r="F21" s="557">
        <f>SUM(D21:E21)</f>
        <v>0</v>
      </c>
      <c r="G21" s="157"/>
      <c r="H21" s="556">
        <v>0</v>
      </c>
      <c r="I21" s="556">
        <v>0</v>
      </c>
      <c r="J21" s="557">
        <f t="shared" ref="J21:J22" si="0">SUM(H21:I21)</f>
        <v>0</v>
      </c>
      <c r="K21" s="158"/>
      <c r="L21" s="556">
        <v>0</v>
      </c>
      <c r="M21" s="556">
        <v>0</v>
      </c>
      <c r="N21" s="557">
        <f t="shared" ref="N21:N22" si="1">SUM(L21:M21)</f>
        <v>0</v>
      </c>
      <c r="O21" s="4"/>
      <c r="P21" s="556">
        <v>0</v>
      </c>
      <c r="Q21" s="556">
        <v>0</v>
      </c>
      <c r="R21" s="557">
        <f t="shared" ref="R21:R22" si="2">SUM(P21:Q21)</f>
        <v>0</v>
      </c>
      <c r="S21" s="4"/>
      <c r="T21" s="714"/>
      <c r="U21" s="4"/>
      <c r="V21" s="4"/>
      <c r="W21" s="4"/>
    </row>
    <row r="22" spans="1:23" ht="30" customHeight="1" x14ac:dyDescent="0.2">
      <c r="A22" s="706"/>
      <c r="B22" s="707"/>
      <c r="C22" s="550" t="s">
        <v>830</v>
      </c>
      <c r="D22" s="556">
        <v>0</v>
      </c>
      <c r="E22" s="556">
        <v>0</v>
      </c>
      <c r="F22" s="557">
        <f>SUM(D22:E22)</f>
        <v>0</v>
      </c>
      <c r="G22" s="157"/>
      <c r="H22" s="556">
        <v>0</v>
      </c>
      <c r="I22" s="556">
        <v>0</v>
      </c>
      <c r="J22" s="557">
        <f t="shared" si="0"/>
        <v>0</v>
      </c>
      <c r="K22" s="158"/>
      <c r="L22" s="556">
        <v>0</v>
      </c>
      <c r="M22" s="556">
        <v>0</v>
      </c>
      <c r="N22" s="557">
        <f t="shared" si="1"/>
        <v>0</v>
      </c>
      <c r="O22" s="4"/>
      <c r="P22" s="556">
        <v>0</v>
      </c>
      <c r="Q22" s="556">
        <v>0</v>
      </c>
      <c r="R22" s="557">
        <f t="shared" si="2"/>
        <v>0</v>
      </c>
      <c r="S22" s="4"/>
      <c r="T22" s="714"/>
      <c r="U22" s="4"/>
      <c r="V22" s="4"/>
      <c r="W22" s="4"/>
    </row>
    <row r="23" spans="1:23" ht="30" customHeight="1" x14ac:dyDescent="0.2">
      <c r="A23" s="116"/>
      <c r="B23" s="116"/>
      <c r="C23" s="97" t="s">
        <v>0</v>
      </c>
      <c r="D23" s="557">
        <f>SUM(D20:D22)</f>
        <v>0</v>
      </c>
      <c r="E23" s="557">
        <f>SUM(E20:E22)</f>
        <v>0</v>
      </c>
      <c r="F23" s="557">
        <f>SUM(F20:F22)</f>
        <v>0</v>
      </c>
      <c r="G23" s="157"/>
      <c r="H23" s="557">
        <f>SUM(H20:H22)</f>
        <v>0</v>
      </c>
      <c r="I23" s="557">
        <f>SUM(I20:I22)</f>
        <v>0</v>
      </c>
      <c r="J23" s="557">
        <f>SUM(J20:J22)</f>
        <v>0</v>
      </c>
      <c r="K23" s="158"/>
      <c r="L23" s="557">
        <f>SUM(L20:L22)</f>
        <v>0</v>
      </c>
      <c r="M23" s="557">
        <f t="shared" ref="M23:N23" si="3">SUM(M20:M22)</f>
        <v>0</v>
      </c>
      <c r="N23" s="557">
        <f t="shared" si="3"/>
        <v>0</v>
      </c>
      <c r="O23" s="4"/>
      <c r="P23" s="557">
        <f>SUM(P20:P22)</f>
        <v>0</v>
      </c>
      <c r="Q23" s="557">
        <f t="shared" ref="Q23:R23" si="4">SUM(Q20:Q22)</f>
        <v>0</v>
      </c>
      <c r="R23" s="557">
        <f t="shared" si="4"/>
        <v>0</v>
      </c>
      <c r="S23" s="4"/>
      <c r="T23" s="715"/>
      <c r="U23" s="4"/>
      <c r="V23" s="4"/>
      <c r="W23" s="4"/>
    </row>
    <row r="24" spans="1:23" ht="18.75" customHeight="1" x14ac:dyDescent="0.2">
      <c r="A24" s="4"/>
      <c r="B24" s="4"/>
      <c r="C24" s="4"/>
      <c r="D24" s="4"/>
      <c r="E24" s="4"/>
      <c r="F24" s="4"/>
      <c r="G24" s="4"/>
      <c r="H24" s="4"/>
      <c r="I24" s="4"/>
      <c r="J24" s="4"/>
      <c r="K24" s="4"/>
      <c r="L24" s="4"/>
      <c r="M24" s="4"/>
      <c r="N24" s="4"/>
      <c r="O24" s="4"/>
      <c r="P24" s="4"/>
      <c r="Q24" s="4"/>
      <c r="R24" s="4"/>
      <c r="S24" s="4"/>
      <c r="T24" s="4"/>
      <c r="U24" s="4"/>
      <c r="V24" s="4"/>
      <c r="W24" s="4"/>
    </row>
    <row r="25" spans="1:23" x14ac:dyDescent="0.2">
      <c r="A25" s="4"/>
      <c r="B25" s="4"/>
      <c r="C25" s="4"/>
      <c r="D25" s="4"/>
      <c r="E25" s="4"/>
      <c r="F25" s="4"/>
      <c r="G25" s="4"/>
      <c r="H25" s="4"/>
      <c r="I25" s="4"/>
      <c r="J25" s="4"/>
      <c r="K25" s="4"/>
      <c r="L25" s="4"/>
      <c r="M25" s="4"/>
      <c r="N25" s="4"/>
      <c r="O25" s="4"/>
      <c r="P25" s="4"/>
      <c r="Q25" s="4"/>
      <c r="R25" s="4"/>
      <c r="S25" s="4"/>
      <c r="T25" s="4"/>
      <c r="U25" s="4"/>
      <c r="V25" s="4"/>
      <c r="W25" s="4"/>
    </row>
    <row r="26" spans="1:23" s="45" customFormat="1" ht="30.75" customHeight="1" thickBot="1" x14ac:dyDescent="0.25">
      <c r="A26" s="112" t="s">
        <v>1100</v>
      </c>
      <c r="B26" s="160"/>
      <c r="C26" s="160"/>
      <c r="D26" s="94"/>
      <c r="E26" s="94"/>
      <c r="F26" s="94"/>
      <c r="G26" s="94"/>
      <c r="H26" s="94"/>
      <c r="I26" s="94"/>
      <c r="J26" s="94"/>
      <c r="K26" s="94"/>
      <c r="L26" s="94"/>
      <c r="M26" s="94"/>
      <c r="N26" s="94"/>
      <c r="O26" s="94"/>
      <c r="P26" s="94"/>
      <c r="Q26" s="94"/>
      <c r="R26" s="94"/>
      <c r="S26" s="94"/>
      <c r="T26" s="94"/>
      <c r="U26" s="94"/>
      <c r="V26" s="95"/>
      <c r="W26" s="11"/>
    </row>
    <row r="27" spans="1:23" ht="30.75" thickBot="1" x14ac:dyDescent="0.25">
      <c r="A27" s="335"/>
      <c r="B27" s="4"/>
      <c r="C27" s="4"/>
      <c r="D27" s="398" t="s">
        <v>793</v>
      </c>
      <c r="E27" s="399" t="s">
        <v>794</v>
      </c>
      <c r="F27" s="399" t="s">
        <v>1094</v>
      </c>
      <c r="G27" s="400" t="s">
        <v>1102</v>
      </c>
      <c r="H27" s="401" t="s">
        <v>1180</v>
      </c>
      <c r="I27" s="402" t="s">
        <v>1181</v>
      </c>
      <c r="J27" s="402" t="s">
        <v>1182</v>
      </c>
      <c r="K27" s="402" t="s">
        <v>1303</v>
      </c>
      <c r="L27" s="402" t="s">
        <v>1304</v>
      </c>
      <c r="M27" s="402" t="s">
        <v>1305</v>
      </c>
      <c r="N27" s="4"/>
      <c r="O27" s="4"/>
      <c r="P27" s="4"/>
      <c r="Q27" s="4"/>
      <c r="R27" s="4"/>
      <c r="S27" s="4"/>
      <c r="T27" s="311" t="s">
        <v>1101</v>
      </c>
      <c r="U27" s="4"/>
      <c r="V27" s="4"/>
      <c r="W27" s="4"/>
    </row>
    <row r="28" spans="1:23" ht="30" x14ac:dyDescent="0.2">
      <c r="A28" s="4"/>
      <c r="B28" s="4"/>
      <c r="C28" s="403" t="s">
        <v>1386</v>
      </c>
      <c r="D28" s="404">
        <f>IFERROR((($G$10-$F$10)*D33)+(($H$10-$G$10)*D34)+(($I$10-$H$10)*D35)+(($J$10-$I$10)*D36),0)</f>
        <v>0</v>
      </c>
      <c r="E28" s="396">
        <f t="shared" ref="E28:M28" si="5">IFERROR((($G$10-$F$10)*E33)+(($H$10-$G$10)*E34)+(($I$10-$H$10)*E35)+(($J$10-$I$10)*E36),0)</f>
        <v>0</v>
      </c>
      <c r="F28" s="396">
        <f t="shared" si="5"/>
        <v>0</v>
      </c>
      <c r="G28" s="405">
        <f>IFERROR((($G$10-$F$10)*G33)+(($H$10-$G$10)*G34)+(($I$10-$H$10)*G35)+(($J$10-$I$10)*G36),0)</f>
        <v>0</v>
      </c>
      <c r="H28" s="406">
        <f t="shared" si="5"/>
        <v>0</v>
      </c>
      <c r="I28" s="407">
        <f t="shared" si="5"/>
        <v>0</v>
      </c>
      <c r="J28" s="407">
        <f t="shared" si="5"/>
        <v>0</v>
      </c>
      <c r="K28" s="407">
        <f t="shared" si="5"/>
        <v>0</v>
      </c>
      <c r="L28" s="407">
        <f t="shared" si="5"/>
        <v>0</v>
      </c>
      <c r="M28" s="407">
        <f t="shared" si="5"/>
        <v>0</v>
      </c>
      <c r="N28" s="4"/>
      <c r="O28" s="4"/>
      <c r="P28" s="4"/>
      <c r="Q28" s="4"/>
      <c r="R28" s="4"/>
      <c r="S28" s="4"/>
      <c r="T28" s="310" t="s">
        <v>1256</v>
      </c>
      <c r="U28" s="4"/>
      <c r="V28" s="4"/>
      <c r="W28" s="4"/>
    </row>
    <row r="29" spans="1:23" ht="48.75" customHeight="1" thickBot="1" x14ac:dyDescent="0.25">
      <c r="A29" s="4"/>
      <c r="B29" s="4"/>
      <c r="C29" s="408" t="s">
        <v>1378</v>
      </c>
      <c r="D29" s="409">
        <f>SUM($D$28:D28)</f>
        <v>0</v>
      </c>
      <c r="E29" s="410">
        <f>SUM($D$28:E28)</f>
        <v>0</v>
      </c>
      <c r="F29" s="410">
        <f>SUM($D$28:F28)</f>
        <v>0</v>
      </c>
      <c r="G29" s="411">
        <f>SUM($D$28:G28)</f>
        <v>0</v>
      </c>
      <c r="H29" s="406">
        <f>SUM($D$28:H28)</f>
        <v>0</v>
      </c>
      <c r="I29" s="407">
        <f>SUM($D$28:I28)</f>
        <v>0</v>
      </c>
      <c r="J29" s="407">
        <f>SUM($D$28:J28)</f>
        <v>0</v>
      </c>
      <c r="K29" s="407">
        <f>SUM($D$28:K28)</f>
        <v>0</v>
      </c>
      <c r="L29" s="407">
        <f>SUM($D$28:L28)</f>
        <v>0</v>
      </c>
      <c r="M29" s="407">
        <f>SUM($D$28:M28)</f>
        <v>0</v>
      </c>
      <c r="N29" s="4"/>
      <c r="O29" s="4"/>
      <c r="P29" s="4"/>
      <c r="Q29" s="4"/>
      <c r="R29" s="4"/>
      <c r="S29" s="4"/>
      <c r="T29" s="310" t="s">
        <v>1256</v>
      </c>
      <c r="U29" s="4"/>
      <c r="V29" s="4"/>
      <c r="W29" s="4"/>
    </row>
    <row r="30" spans="1:23" x14ac:dyDescent="0.2">
      <c r="A30" s="4"/>
      <c r="B30" s="4"/>
      <c r="C30" s="4"/>
      <c r="D30" s="4"/>
      <c r="E30" s="4"/>
      <c r="F30" s="4"/>
      <c r="G30" s="4"/>
      <c r="H30" s="4"/>
      <c r="I30" s="4"/>
      <c r="J30" s="4"/>
      <c r="K30" s="4"/>
      <c r="L30" s="4"/>
      <c r="M30" s="4"/>
      <c r="N30" s="4"/>
      <c r="O30" s="4"/>
      <c r="P30" s="4"/>
      <c r="Q30" s="4"/>
      <c r="R30" s="4"/>
      <c r="S30" s="4"/>
      <c r="T30" s="4"/>
      <c r="U30" s="4"/>
      <c r="V30" s="4"/>
      <c r="W30" s="4"/>
    </row>
    <row r="31" spans="1:23" x14ac:dyDescent="0.2">
      <c r="C31" s="46" t="s">
        <v>1351</v>
      </c>
    </row>
    <row r="32" spans="1:23" hidden="1" x14ac:dyDescent="0.2">
      <c r="C32" s="412"/>
      <c r="D32" s="397" t="s">
        <v>793</v>
      </c>
      <c r="E32" s="397" t="s">
        <v>794</v>
      </c>
      <c r="F32" s="397" t="s">
        <v>1094</v>
      </c>
      <c r="G32" s="397" t="s">
        <v>1102</v>
      </c>
      <c r="H32" s="397" t="s">
        <v>1180</v>
      </c>
      <c r="I32" s="397" t="s">
        <v>1181</v>
      </c>
      <c r="J32" s="397" t="s">
        <v>1182</v>
      </c>
      <c r="K32" s="397" t="s">
        <v>1303</v>
      </c>
      <c r="L32" s="397" t="s">
        <v>1304</v>
      </c>
      <c r="M32" s="397" t="s">
        <v>1305</v>
      </c>
      <c r="N32" s="412"/>
    </row>
    <row r="33" spans="3:14" hidden="1" x14ac:dyDescent="0.2">
      <c r="C33" s="46" t="s">
        <v>1315</v>
      </c>
      <c r="D33" s="508"/>
      <c r="E33" s="508">
        <v>41.602953334877</v>
      </c>
      <c r="F33" s="508">
        <v>49.187194766096013</v>
      </c>
      <c r="G33" s="508">
        <v>53.653861857343998</v>
      </c>
      <c r="H33" s="508">
        <v>59.522381079203001</v>
      </c>
      <c r="I33" s="508">
        <v>61.680148216766042</v>
      </c>
      <c r="J33" s="508">
        <v>65.008135595181045</v>
      </c>
      <c r="K33" s="508">
        <v>66.234252084296998</v>
      </c>
      <c r="L33" s="508">
        <v>67.836481357110983</v>
      </c>
      <c r="M33" s="508">
        <v>66.724776516904001</v>
      </c>
      <c r="N33" s="508">
        <v>67.155212135248007</v>
      </c>
    </row>
    <row r="34" spans="3:14" hidden="1" x14ac:dyDescent="0.2">
      <c r="C34" s="46" t="s">
        <v>1316</v>
      </c>
      <c r="D34" s="508"/>
      <c r="E34" s="508"/>
      <c r="F34" s="508">
        <v>41.602953334876986</v>
      </c>
      <c r="G34" s="508">
        <v>49.187194766096013</v>
      </c>
      <c r="H34" s="508">
        <v>53.653861857343998</v>
      </c>
      <c r="I34" s="508">
        <v>59.522381079203001</v>
      </c>
      <c r="J34" s="508">
        <v>61.680148216766042</v>
      </c>
      <c r="K34" s="508">
        <v>65.008135595181045</v>
      </c>
      <c r="L34" s="508">
        <v>66.234252084296998</v>
      </c>
      <c r="M34" s="508">
        <v>67.836481357110983</v>
      </c>
      <c r="N34" s="508">
        <v>66.724776516904001</v>
      </c>
    </row>
    <row r="35" spans="3:14" hidden="1" x14ac:dyDescent="0.2">
      <c r="C35" s="46" t="s">
        <v>1317</v>
      </c>
      <c r="D35" s="508"/>
      <c r="E35" s="508"/>
      <c r="F35" s="508"/>
      <c r="G35" s="508">
        <v>41.602953334876986</v>
      </c>
      <c r="H35" s="508">
        <v>49.187194766096013</v>
      </c>
      <c r="I35" s="508">
        <v>53.653861857343998</v>
      </c>
      <c r="J35" s="508">
        <v>59.522381079203001</v>
      </c>
      <c r="K35" s="508">
        <v>61.680148216766042</v>
      </c>
      <c r="L35" s="508">
        <v>65.008135595181045</v>
      </c>
      <c r="M35" s="508">
        <v>66.234252084296998</v>
      </c>
      <c r="N35" s="508">
        <v>67.836481357110983</v>
      </c>
    </row>
    <row r="36" spans="3:14" hidden="1" x14ac:dyDescent="0.2">
      <c r="C36" s="412" t="s">
        <v>1318</v>
      </c>
      <c r="D36" s="509"/>
      <c r="E36" s="509"/>
      <c r="F36" s="509"/>
      <c r="G36" s="509"/>
      <c r="H36" s="509">
        <v>41.602953334876986</v>
      </c>
      <c r="I36" s="509">
        <v>49.187194766096013</v>
      </c>
      <c r="J36" s="509">
        <v>53.653861857343998</v>
      </c>
      <c r="K36" s="509">
        <v>59.522381079203001</v>
      </c>
      <c r="L36" s="509">
        <v>61.680148216766042</v>
      </c>
      <c r="M36" s="509">
        <v>65.008135595181045</v>
      </c>
      <c r="N36" s="509">
        <v>66.234252084296998</v>
      </c>
    </row>
    <row r="38" spans="3:14" x14ac:dyDescent="0.2">
      <c r="D38" s="508"/>
      <c r="E38" s="508"/>
      <c r="F38" s="508"/>
      <c r="G38" s="508"/>
      <c r="H38" s="508"/>
      <c r="I38" s="508"/>
      <c r="J38" s="508"/>
      <c r="K38" s="508"/>
      <c r="L38" s="508"/>
      <c r="M38" s="508"/>
    </row>
    <row r="39" spans="3:14" x14ac:dyDescent="0.2">
      <c r="D39" s="508"/>
      <c r="E39" s="508"/>
      <c r="F39" s="508"/>
      <c r="G39" s="508"/>
      <c r="H39" s="508"/>
      <c r="I39" s="508"/>
      <c r="J39" s="508"/>
      <c r="K39" s="508"/>
      <c r="L39" s="508"/>
      <c r="M39" s="508"/>
    </row>
    <row r="40" spans="3:14" x14ac:dyDescent="0.2">
      <c r="D40" s="508"/>
      <c r="E40" s="508"/>
      <c r="F40" s="508"/>
      <c r="G40" s="508"/>
      <c r="H40" s="508"/>
      <c r="I40" s="508"/>
      <c r="J40" s="508"/>
      <c r="K40" s="508"/>
      <c r="L40" s="508"/>
      <c r="M40" s="508"/>
    </row>
    <row r="41" spans="3:14" x14ac:dyDescent="0.2">
      <c r="D41" s="551"/>
      <c r="E41" s="551"/>
      <c r="F41" s="551"/>
      <c r="G41" s="551"/>
      <c r="H41" s="551"/>
      <c r="I41" s="551"/>
      <c r="J41" s="551"/>
      <c r="K41" s="551"/>
      <c r="L41" s="551"/>
      <c r="M41" s="551"/>
      <c r="N41" s="129"/>
    </row>
    <row r="42" spans="3:14" x14ac:dyDescent="0.2">
      <c r="D42" s="129"/>
      <c r="E42" s="129"/>
      <c r="F42" s="129"/>
      <c r="G42" s="129"/>
      <c r="H42" s="129"/>
      <c r="I42" s="129"/>
      <c r="J42" s="129"/>
      <c r="K42" s="129"/>
      <c r="L42" s="129"/>
      <c r="M42" s="129"/>
      <c r="N42" s="129"/>
    </row>
  </sheetData>
  <sheetProtection formatColumns="0" formatRows="0" insertColumns="0" insertRows="0" insertHyperlinks="0" selectLockedCells="1" autoFilter="0"/>
  <mergeCells count="14">
    <mergeCell ref="P18:R18"/>
    <mergeCell ref="L18:N18"/>
    <mergeCell ref="A8:A11"/>
    <mergeCell ref="T16:T17"/>
    <mergeCell ref="T18:T23"/>
    <mergeCell ref="A13:F13"/>
    <mergeCell ref="A2:H2"/>
    <mergeCell ref="A20:B22"/>
    <mergeCell ref="H18:J18"/>
    <mergeCell ref="D18:F18"/>
    <mergeCell ref="A19:B19"/>
    <mergeCell ref="A16:F17"/>
    <mergeCell ref="A6:A7"/>
    <mergeCell ref="D5:F5"/>
  </mergeCells>
  <dataValidations count="2">
    <dataValidation type="decimal" allowBlank="1" showInputMessage="1" showErrorMessage="1" sqref="E9:J9">
      <formula1>0</formula1>
      <formula2>1</formula2>
    </dataValidation>
    <dataValidation type="whole" allowBlank="1" showInputMessage="1" showErrorMessage="1" sqref="E10:J10">
      <formula1>0</formula1>
      <formula2>100000</formula2>
    </dataValidation>
  </dataValidations>
  <pageMargins left="0.7" right="0.7" top="0.75" bottom="0.75" header="0.3" footer="0.3"/>
  <pageSetup paperSize="8" scale="46" orientation="landscape" r:id="rId1"/>
  <rowBreaks count="1" manualBreakCount="1">
    <brk id="13" max="1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'CCG names'!$B$2:$B$211</xm:f>
          </x14:formula1>
          <xm:sqref>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W56"/>
  <sheetViews>
    <sheetView zoomScale="85" zoomScaleNormal="85" zoomScaleSheetLayoutView="85" workbookViewId="0">
      <selection activeCell="G3" sqref="G3"/>
    </sheetView>
  </sheetViews>
  <sheetFormatPr defaultColWidth="8.875" defaultRowHeight="14.25" x14ac:dyDescent="0.2"/>
  <cols>
    <col min="1" max="1" width="16" style="46" customWidth="1"/>
    <col min="2" max="2" width="8.125" style="46" customWidth="1"/>
    <col min="3" max="3" width="50" style="46" customWidth="1"/>
    <col min="4" max="8" width="20.625" style="46" customWidth="1"/>
    <col min="9" max="10" width="22" style="46" customWidth="1"/>
    <col min="11" max="11" width="6.625" style="46" customWidth="1"/>
    <col min="12" max="12" width="20.625" style="46" customWidth="1"/>
    <col min="13" max="14" width="28.625" style="47" customWidth="1"/>
    <col min="15" max="15" width="8.875" style="47"/>
    <col min="16" max="18" width="28.625" style="47" customWidth="1"/>
    <col min="19" max="16384" width="8.875" style="47"/>
  </cols>
  <sheetData>
    <row r="1" spans="1:12" s="45" customFormat="1" ht="42.95" customHeight="1" thickBot="1" x14ac:dyDescent="0.25">
      <c r="A1" s="164" t="s">
        <v>816</v>
      </c>
      <c r="B1" s="164"/>
      <c r="C1" s="164"/>
      <c r="D1" s="11"/>
      <c r="E1" s="11"/>
      <c r="F1" s="11"/>
      <c r="G1" s="11" t="s">
        <v>1351</v>
      </c>
      <c r="H1" s="11"/>
      <c r="I1" s="11"/>
      <c r="J1" s="272"/>
      <c r="K1" s="11"/>
      <c r="L1" s="272"/>
    </row>
    <row r="2" spans="1:12" s="45" customFormat="1" ht="69" customHeight="1" thickTop="1" thickBot="1" x14ac:dyDescent="0.25">
      <c r="A2" s="632" t="s">
        <v>1164</v>
      </c>
      <c r="B2" s="633"/>
      <c r="C2" s="633"/>
      <c r="D2" s="633"/>
      <c r="E2" s="633"/>
      <c r="F2" s="634"/>
      <c r="G2" s="11"/>
      <c r="H2" s="11"/>
      <c r="I2" s="11"/>
      <c r="J2" s="272"/>
      <c r="K2" s="11"/>
      <c r="L2" s="272"/>
    </row>
    <row r="3" spans="1:12" s="45" customFormat="1" ht="44.25" customHeight="1" thickTop="1" x14ac:dyDescent="0.2">
      <c r="A3" s="162" t="s">
        <v>1141</v>
      </c>
      <c r="B3" s="159"/>
      <c r="C3" s="169"/>
      <c r="E3" s="11"/>
      <c r="F3" s="11"/>
      <c r="G3" s="11"/>
      <c r="H3" s="11"/>
      <c r="I3" s="11"/>
      <c r="J3" s="272"/>
      <c r="K3" s="11"/>
      <c r="L3" s="272"/>
    </row>
    <row r="4" spans="1:12" s="45" customFormat="1" ht="44.25" customHeight="1" thickBot="1" x14ac:dyDescent="0.25">
      <c r="A4" s="163"/>
      <c r="B4" s="76" t="s">
        <v>1106</v>
      </c>
      <c r="C4" s="165" t="s">
        <v>1295</v>
      </c>
      <c r="D4" s="11"/>
      <c r="E4" s="11"/>
      <c r="F4" s="11"/>
      <c r="G4" s="11"/>
      <c r="H4" s="11"/>
      <c r="I4" s="11"/>
      <c r="J4" s="272"/>
      <c r="K4" s="11"/>
      <c r="L4" s="272"/>
    </row>
    <row r="5" spans="1:12" ht="73.5" customHeight="1" thickTop="1" thickBot="1" x14ac:dyDescent="0.25">
      <c r="A5" s="300" t="s">
        <v>784</v>
      </c>
      <c r="B5" s="256">
        <v>1</v>
      </c>
      <c r="C5" s="301" t="s">
        <v>1172</v>
      </c>
      <c r="D5" s="674" t="s">
        <v>1165</v>
      </c>
      <c r="E5" s="710"/>
      <c r="F5" s="675"/>
      <c r="G5" s="596"/>
      <c r="H5" s="4"/>
      <c r="I5" s="350" t="s">
        <v>1101</v>
      </c>
      <c r="J5" s="421"/>
      <c r="K5" s="4"/>
      <c r="L5" s="4"/>
    </row>
    <row r="6" spans="1:12" ht="76.5" customHeight="1" thickTop="1" x14ac:dyDescent="0.2">
      <c r="A6" s="681" t="s">
        <v>820</v>
      </c>
      <c r="B6" s="302">
        <v>2</v>
      </c>
      <c r="C6" s="255" t="s">
        <v>1379</v>
      </c>
      <c r="D6" s="731" t="s">
        <v>1262</v>
      </c>
      <c r="E6" s="731"/>
      <c r="F6" s="731"/>
      <c r="G6" s="731"/>
      <c r="H6" s="4"/>
      <c r="I6" s="351"/>
      <c r="J6" s="420"/>
      <c r="K6" s="4"/>
      <c r="L6" s="4"/>
    </row>
    <row r="7" spans="1:12" ht="39.950000000000003" customHeight="1" x14ac:dyDescent="0.2">
      <c r="A7" s="682"/>
      <c r="B7" s="342" t="s">
        <v>1125</v>
      </c>
      <c r="C7" s="305" t="s">
        <v>1366</v>
      </c>
      <c r="D7" s="730"/>
      <c r="E7" s="730"/>
      <c r="F7" s="730"/>
      <c r="G7" s="730"/>
      <c r="H7" s="4"/>
      <c r="I7" s="329" t="s">
        <v>1266</v>
      </c>
      <c r="J7" s="420"/>
      <c r="K7" s="4"/>
      <c r="L7" s="4"/>
    </row>
    <row r="8" spans="1:12" ht="39.950000000000003" customHeight="1" x14ac:dyDescent="0.2">
      <c r="A8" s="682"/>
      <c r="B8" s="342" t="s">
        <v>1126</v>
      </c>
      <c r="C8" s="305" t="s">
        <v>1166</v>
      </c>
      <c r="D8" s="730"/>
      <c r="E8" s="730"/>
      <c r="F8" s="730"/>
      <c r="G8" s="730"/>
      <c r="H8" s="4"/>
      <c r="I8" s="329" t="s">
        <v>1266</v>
      </c>
      <c r="J8" s="420"/>
      <c r="K8" s="4"/>
      <c r="L8" s="4"/>
    </row>
    <row r="9" spans="1:12" ht="39.950000000000003" customHeight="1" x14ac:dyDescent="0.2">
      <c r="A9" s="682"/>
      <c r="B9" s="342" t="s">
        <v>1127</v>
      </c>
      <c r="C9" s="305" t="s">
        <v>1167</v>
      </c>
      <c r="D9" s="730"/>
      <c r="E9" s="730"/>
      <c r="F9" s="730"/>
      <c r="G9" s="730"/>
      <c r="H9" s="4"/>
      <c r="I9" s="329" t="s">
        <v>1267</v>
      </c>
      <c r="J9" s="420"/>
      <c r="K9" s="4"/>
      <c r="L9" s="4"/>
    </row>
    <row r="10" spans="1:12" ht="39.950000000000003" customHeight="1" x14ac:dyDescent="0.2">
      <c r="A10" s="682"/>
      <c r="B10" s="342" t="s">
        <v>1128</v>
      </c>
      <c r="C10" s="305" t="s">
        <v>1202</v>
      </c>
      <c r="D10" s="730"/>
      <c r="E10" s="730"/>
      <c r="F10" s="730"/>
      <c r="G10" s="730"/>
      <c r="H10" s="4"/>
      <c r="I10" s="329" t="s">
        <v>1267</v>
      </c>
      <c r="J10" s="420"/>
      <c r="K10" s="4"/>
      <c r="L10" s="4"/>
    </row>
    <row r="11" spans="1:12" ht="39.950000000000003" customHeight="1" x14ac:dyDescent="0.2">
      <c r="A11" s="682"/>
      <c r="B11" s="342" t="s">
        <v>1130</v>
      </c>
      <c r="C11" s="305" t="s">
        <v>1215</v>
      </c>
      <c r="D11" s="730"/>
      <c r="E11" s="730"/>
      <c r="F11" s="730"/>
      <c r="G11" s="730"/>
      <c r="H11" s="4"/>
      <c r="I11" s="329" t="s">
        <v>1267</v>
      </c>
      <c r="J11" s="420"/>
      <c r="K11" s="4"/>
      <c r="L11" s="4"/>
    </row>
    <row r="12" spans="1:12" ht="39.950000000000003" customHeight="1" x14ac:dyDescent="0.2">
      <c r="A12" s="682"/>
      <c r="B12" s="342" t="s">
        <v>1130</v>
      </c>
      <c r="C12" s="305" t="s">
        <v>1380</v>
      </c>
      <c r="D12" s="730"/>
      <c r="E12" s="730"/>
      <c r="F12" s="730"/>
      <c r="G12" s="730"/>
      <c r="H12" s="4"/>
      <c r="I12" s="329" t="s">
        <v>1267</v>
      </c>
      <c r="J12" s="420"/>
      <c r="K12" s="4"/>
      <c r="L12" s="4"/>
    </row>
    <row r="13" spans="1:12" ht="39.950000000000003" customHeight="1" x14ac:dyDescent="0.2">
      <c r="A13" s="682"/>
      <c r="B13" s="342" t="s">
        <v>1192</v>
      </c>
      <c r="C13" s="305" t="s">
        <v>1204</v>
      </c>
      <c r="D13" s="730"/>
      <c r="E13" s="730"/>
      <c r="F13" s="730"/>
      <c r="G13" s="730"/>
      <c r="H13" s="4"/>
      <c r="I13" s="329" t="s">
        <v>1267</v>
      </c>
      <c r="J13" s="420"/>
      <c r="K13" s="4"/>
      <c r="L13" s="4"/>
    </row>
    <row r="14" spans="1:12" ht="48" customHeight="1" thickBot="1" x14ac:dyDescent="0.25">
      <c r="A14" s="682"/>
      <c r="B14" s="342" t="s">
        <v>1205</v>
      </c>
      <c r="C14" s="305" t="s">
        <v>1367</v>
      </c>
      <c r="D14" s="730"/>
      <c r="E14" s="730"/>
      <c r="F14" s="730"/>
      <c r="G14" s="730"/>
      <c r="H14" s="4"/>
      <c r="I14" s="349" t="s">
        <v>1267</v>
      </c>
      <c r="J14" s="422"/>
      <c r="K14" s="4"/>
      <c r="L14" s="4"/>
    </row>
    <row r="15" spans="1:12" s="415" customFormat="1" ht="45" customHeight="1" thickTop="1" x14ac:dyDescent="0.2">
      <c r="A15" s="720" t="s">
        <v>1114</v>
      </c>
      <c r="B15" s="341">
        <v>3</v>
      </c>
      <c r="C15" s="190" t="s">
        <v>1199</v>
      </c>
      <c r="D15" s="390" t="s">
        <v>793</v>
      </c>
      <c r="E15" s="390" t="s">
        <v>794</v>
      </c>
      <c r="F15" s="390" t="s">
        <v>1094</v>
      </c>
      <c r="G15" s="390" t="s">
        <v>1102</v>
      </c>
      <c r="H15" s="414"/>
      <c r="I15" s="312" t="s">
        <v>1101</v>
      </c>
      <c r="J15" s="421"/>
      <c r="K15" s="414"/>
      <c r="L15" s="414"/>
    </row>
    <row r="16" spans="1:12" s="415" customFormat="1" ht="45" customHeight="1" x14ac:dyDescent="0.2">
      <c r="A16" s="721"/>
      <c r="B16" s="270" t="s">
        <v>1125</v>
      </c>
      <c r="C16" s="238" t="s">
        <v>1236</v>
      </c>
      <c r="D16" s="558"/>
      <c r="E16" s="558"/>
      <c r="F16" s="558"/>
      <c r="G16" s="558"/>
      <c r="H16" s="414"/>
      <c r="I16" s="416" t="s">
        <v>1266</v>
      </c>
      <c r="J16" s="423"/>
      <c r="K16" s="414"/>
      <c r="L16" s="414"/>
    </row>
    <row r="17" spans="1:23" s="415" customFormat="1" ht="45" customHeight="1" x14ac:dyDescent="0.2">
      <c r="A17" s="721"/>
      <c r="B17" s="270" t="s">
        <v>1126</v>
      </c>
      <c r="C17" s="238" t="s">
        <v>1219</v>
      </c>
      <c r="D17" s="558"/>
      <c r="E17" s="558"/>
      <c r="F17" s="558"/>
      <c r="G17" s="592"/>
      <c r="H17" s="414"/>
      <c r="I17" s="416" t="s">
        <v>1266</v>
      </c>
      <c r="J17" s="423"/>
      <c r="K17" s="414"/>
      <c r="L17" s="414"/>
    </row>
    <row r="18" spans="1:23" s="415" customFormat="1" ht="45" customHeight="1" x14ac:dyDescent="0.2">
      <c r="A18" s="721"/>
      <c r="B18" s="270" t="s">
        <v>1127</v>
      </c>
      <c r="C18" s="238" t="s">
        <v>1220</v>
      </c>
      <c r="D18" s="558"/>
      <c r="E18" s="558"/>
      <c r="F18" s="558"/>
      <c r="G18" s="592"/>
      <c r="H18" s="414"/>
      <c r="I18" s="416" t="s">
        <v>1267</v>
      </c>
      <c r="J18" s="423"/>
      <c r="K18" s="414"/>
      <c r="L18" s="414"/>
    </row>
    <row r="19" spans="1:23" s="415" customFormat="1" ht="45" customHeight="1" x14ac:dyDescent="0.2">
      <c r="A19" s="721"/>
      <c r="B19" s="270" t="s">
        <v>1128</v>
      </c>
      <c r="C19" s="238" t="s">
        <v>1203</v>
      </c>
      <c r="D19" s="558"/>
      <c r="E19" s="558"/>
      <c r="F19" s="558"/>
      <c r="G19" s="592"/>
      <c r="H19" s="414"/>
      <c r="I19" s="416" t="s">
        <v>1267</v>
      </c>
      <c r="J19" s="423"/>
      <c r="K19" s="414"/>
      <c r="L19" s="414"/>
    </row>
    <row r="20" spans="1:23" s="415" customFormat="1" ht="45" customHeight="1" x14ac:dyDescent="0.2">
      <c r="A20" s="721"/>
      <c r="B20" s="270" t="s">
        <v>1130</v>
      </c>
      <c r="C20" s="238" t="s">
        <v>1216</v>
      </c>
      <c r="D20" s="558"/>
      <c r="E20" s="558"/>
      <c r="F20" s="558"/>
      <c r="G20" s="592"/>
      <c r="H20" s="414"/>
      <c r="I20" s="416" t="s">
        <v>1267</v>
      </c>
      <c r="J20" s="423"/>
      <c r="K20" s="414"/>
      <c r="L20" s="414"/>
    </row>
    <row r="21" spans="1:23" s="415" customFormat="1" ht="45" customHeight="1" x14ac:dyDescent="0.2">
      <c r="A21" s="721"/>
      <c r="B21" s="270" t="s">
        <v>1192</v>
      </c>
      <c r="C21" s="238" t="s">
        <v>1217</v>
      </c>
      <c r="D21" s="558"/>
      <c r="E21" s="558"/>
      <c r="F21" s="558"/>
      <c r="G21" s="592"/>
      <c r="H21" s="414"/>
      <c r="I21" s="416" t="s">
        <v>1267</v>
      </c>
      <c r="J21" s="423"/>
      <c r="K21" s="414"/>
      <c r="L21" s="414"/>
    </row>
    <row r="22" spans="1:23" s="415" customFormat="1" ht="45" customHeight="1" x14ac:dyDescent="0.2">
      <c r="A22" s="721"/>
      <c r="B22" s="342" t="s">
        <v>1205</v>
      </c>
      <c r="C22" s="317" t="s">
        <v>1218</v>
      </c>
      <c r="D22" s="558"/>
      <c r="E22" s="558"/>
      <c r="F22" s="558"/>
      <c r="G22" s="558"/>
      <c r="H22" s="414"/>
      <c r="I22" s="416" t="s">
        <v>1267</v>
      </c>
      <c r="J22" s="423"/>
      <c r="K22" s="414"/>
      <c r="L22" s="414"/>
    </row>
    <row r="23" spans="1:23" s="417" customFormat="1" ht="45" customHeight="1" x14ac:dyDescent="0.2">
      <c r="A23" s="721"/>
      <c r="B23" s="343" t="s">
        <v>1200</v>
      </c>
      <c r="C23" s="344" t="s">
        <v>1381</v>
      </c>
      <c r="D23" s="595"/>
      <c r="E23" s="595"/>
      <c r="F23" s="595"/>
      <c r="G23" s="595"/>
      <c r="H23" s="414"/>
      <c r="I23" s="416" t="s">
        <v>1267</v>
      </c>
      <c r="J23" s="423"/>
      <c r="K23" s="414"/>
      <c r="L23" s="414"/>
    </row>
    <row r="24" spans="1:23" s="415" customFormat="1" ht="45" customHeight="1" x14ac:dyDescent="0.2">
      <c r="A24" s="721"/>
      <c r="B24" s="345" t="s">
        <v>1201</v>
      </c>
      <c r="C24" s="344" t="s">
        <v>1382</v>
      </c>
      <c r="D24" s="595"/>
      <c r="E24" s="595"/>
      <c r="F24" s="595"/>
      <c r="G24" s="595"/>
      <c r="H24" s="414"/>
      <c r="I24" s="416" t="s">
        <v>1267</v>
      </c>
      <c r="J24" s="423"/>
      <c r="K24" s="414"/>
      <c r="L24" s="414"/>
    </row>
    <row r="25" spans="1:23" ht="18.75" customHeight="1" thickBot="1" x14ac:dyDescent="0.25">
      <c r="A25" s="47"/>
      <c r="B25" s="287"/>
      <c r="C25" s="287"/>
      <c r="D25" s="4"/>
      <c r="E25" s="4"/>
      <c r="F25" s="4"/>
      <c r="G25" s="4"/>
      <c r="H25" s="4"/>
      <c r="I25" s="4"/>
      <c r="J25" s="4"/>
      <c r="K25" s="4"/>
      <c r="L25" s="4"/>
    </row>
    <row r="26" spans="1:23" ht="18.75" customHeight="1" thickTop="1" thickBot="1" x14ac:dyDescent="0.25">
      <c r="A26" s="277" t="s">
        <v>1179</v>
      </c>
      <c r="B26" s="315"/>
      <c r="C26" s="315"/>
      <c r="D26" s="265"/>
      <c r="E26" s="347"/>
      <c r="F26" s="4"/>
      <c r="G26" s="4"/>
      <c r="H26" s="4"/>
      <c r="I26" s="4"/>
      <c r="J26" s="4"/>
      <c r="K26" s="4"/>
      <c r="L26" s="4"/>
    </row>
    <row r="27" spans="1:23" ht="18.75" customHeight="1" thickTop="1" x14ac:dyDescent="0.2">
      <c r="A27" s="348"/>
      <c r="B27" s="4"/>
      <c r="C27" s="4"/>
      <c r="D27" s="287"/>
      <c r="E27" s="4"/>
      <c r="F27" s="4"/>
      <c r="G27" s="4"/>
      <c r="H27" s="4"/>
      <c r="I27" s="4"/>
      <c r="J27" s="4"/>
      <c r="K27" s="4"/>
      <c r="L27" s="4"/>
    </row>
    <row r="28" spans="1:23" s="177" customFormat="1" ht="30.75" customHeight="1" x14ac:dyDescent="0.2">
      <c r="A28" s="152" t="s">
        <v>1099</v>
      </c>
      <c r="B28" s="160"/>
      <c r="C28" s="160"/>
      <c r="D28" s="94"/>
      <c r="E28" s="94"/>
      <c r="F28" s="94"/>
      <c r="G28" s="94"/>
      <c r="H28" s="94"/>
      <c r="I28" s="94"/>
      <c r="J28" s="94"/>
      <c r="K28" s="94"/>
      <c r="L28" s="94"/>
      <c r="M28" s="288"/>
      <c r="N28" s="288"/>
      <c r="O28" s="288"/>
      <c r="P28" s="288"/>
      <c r="Q28" s="288"/>
      <c r="R28" s="288"/>
      <c r="S28" s="288"/>
      <c r="T28" s="288"/>
      <c r="U28" s="288"/>
      <c r="V28" s="288"/>
      <c r="W28" s="288"/>
    </row>
    <row r="29" spans="1:23" s="177" customFormat="1" ht="62.25" customHeight="1" x14ac:dyDescent="0.2">
      <c r="A29" s="728" t="s">
        <v>1274</v>
      </c>
      <c r="B29" s="729"/>
      <c r="C29" s="729"/>
      <c r="D29" s="729"/>
      <c r="E29" s="729"/>
      <c r="F29" s="729"/>
      <c r="G29" s="729"/>
      <c r="H29" s="729"/>
      <c r="I29" s="729"/>
      <c r="J29" s="729"/>
      <c r="K29" s="729"/>
      <c r="L29" s="729"/>
      <c r="M29" s="288"/>
      <c r="N29" s="288"/>
      <c r="O29" s="288"/>
      <c r="P29" s="288"/>
      <c r="Q29" s="288"/>
      <c r="R29" s="288"/>
      <c r="S29" s="288"/>
      <c r="T29" s="288"/>
      <c r="U29" s="288"/>
      <c r="V29" s="288"/>
      <c r="W29" s="288"/>
    </row>
    <row r="30" spans="1:23" s="177" customFormat="1" ht="30.75" customHeight="1" x14ac:dyDescent="0.2">
      <c r="A30" s="284" t="s">
        <v>1249</v>
      </c>
      <c r="B30" s="4"/>
      <c r="C30" s="4"/>
      <c r="D30" s="285"/>
      <c r="E30" s="285"/>
      <c r="F30" s="285"/>
      <c r="G30" s="275"/>
      <c r="H30" s="285"/>
      <c r="I30" s="285"/>
      <c r="J30" s="275"/>
      <c r="K30" s="286"/>
      <c r="L30" s="275"/>
      <c r="M30" s="288"/>
      <c r="N30" s="288"/>
      <c r="O30" s="288"/>
      <c r="P30" s="288"/>
      <c r="Q30" s="288"/>
      <c r="R30" s="288"/>
      <c r="S30" s="288"/>
      <c r="T30" s="288"/>
      <c r="U30" s="288"/>
      <c r="V30" s="288"/>
      <c r="W30" s="288"/>
    </row>
    <row r="31" spans="1:23" s="413" customFormat="1" ht="26.25" customHeight="1" thickBot="1" x14ac:dyDescent="0.25">
      <c r="A31" s="133"/>
      <c r="B31" s="289"/>
      <c r="C31" s="289"/>
      <c r="D31" s="725" t="s">
        <v>793</v>
      </c>
      <c r="E31" s="726"/>
      <c r="F31" s="727"/>
      <c r="G31" s="289"/>
      <c r="H31" s="725" t="s">
        <v>794</v>
      </c>
      <c r="I31" s="726"/>
      <c r="J31" s="727"/>
      <c r="K31" s="290"/>
      <c r="L31" s="133"/>
      <c r="M31" s="418"/>
      <c r="N31" s="418"/>
      <c r="P31" s="418"/>
      <c r="Q31" s="418"/>
      <c r="R31" s="418"/>
    </row>
    <row r="32" spans="1:23" ht="29.25" customHeight="1" thickTop="1" x14ac:dyDescent="0.2">
      <c r="A32" s="4"/>
      <c r="B32" s="116"/>
      <c r="D32" s="151" t="s">
        <v>837</v>
      </c>
      <c r="E32" s="151" t="s">
        <v>838</v>
      </c>
      <c r="F32" s="151" t="s">
        <v>835</v>
      </c>
      <c r="G32" s="4"/>
      <c r="H32" s="151" t="s">
        <v>837</v>
      </c>
      <c r="I32" s="151" t="s">
        <v>838</v>
      </c>
      <c r="J32" s="151" t="s">
        <v>835</v>
      </c>
      <c r="K32" s="158"/>
      <c r="L32" s="312" t="s">
        <v>1101</v>
      </c>
      <c r="M32" s="419"/>
      <c r="N32" s="419"/>
      <c r="P32" s="288"/>
      <c r="Q32" s="288"/>
      <c r="R32" s="288"/>
    </row>
    <row r="33" spans="1:18" ht="30" customHeight="1" x14ac:dyDescent="0.2">
      <c r="A33" s="158"/>
      <c r="B33" s="283"/>
      <c r="C33" s="331" t="s">
        <v>833</v>
      </c>
      <c r="D33" s="589">
        <v>0</v>
      </c>
      <c r="E33" s="589">
        <v>0</v>
      </c>
      <c r="F33" s="590">
        <f>SUM(D33:E33)</f>
        <v>0</v>
      </c>
      <c r="G33" s="4"/>
      <c r="H33" s="589">
        <v>0</v>
      </c>
      <c r="I33" s="589">
        <v>0</v>
      </c>
      <c r="J33" s="590">
        <f>SUM(H33:I33)</f>
        <v>0</v>
      </c>
      <c r="K33" s="158"/>
      <c r="L33" s="723" t="s">
        <v>1263</v>
      </c>
      <c r="M33" s="418"/>
      <c r="N33" s="418"/>
    </row>
    <row r="34" spans="1:18" ht="30" customHeight="1" x14ac:dyDescent="0.2">
      <c r="A34" s="116"/>
      <c r="B34" s="116"/>
      <c r="C34" s="332" t="s">
        <v>1113</v>
      </c>
      <c r="D34" s="589">
        <v>0</v>
      </c>
      <c r="E34" s="589">
        <v>0</v>
      </c>
      <c r="F34" s="590">
        <f>SUM(D34:E34)</f>
        <v>0</v>
      </c>
      <c r="G34" s="4"/>
      <c r="H34" s="589">
        <v>0</v>
      </c>
      <c r="I34" s="589">
        <v>0</v>
      </c>
      <c r="J34" s="590">
        <f>SUM(H34:I34)</f>
        <v>0</v>
      </c>
      <c r="K34" s="158"/>
      <c r="L34" s="723"/>
      <c r="M34" s="288"/>
      <c r="N34" s="288"/>
    </row>
    <row r="35" spans="1:18" ht="30" customHeight="1" x14ac:dyDescent="0.2">
      <c r="A35" s="116"/>
      <c r="B35" s="4"/>
      <c r="C35" s="331" t="s">
        <v>0</v>
      </c>
      <c r="D35" s="590">
        <f>SUM(D33:D34)</f>
        <v>0</v>
      </c>
      <c r="E35" s="590">
        <f>SUM(E33:E34)</f>
        <v>0</v>
      </c>
      <c r="F35" s="590">
        <f>SUM(F33:F34)</f>
        <v>0</v>
      </c>
      <c r="G35" s="4"/>
      <c r="H35" s="590">
        <f>SUM(H33:H34)</f>
        <v>0</v>
      </c>
      <c r="I35" s="590">
        <f>SUM(I33:I34)</f>
        <v>0</v>
      </c>
      <c r="J35" s="590">
        <f>SUM(J33:J34)</f>
        <v>0</v>
      </c>
      <c r="K35" s="158"/>
      <c r="L35" s="723"/>
    </row>
    <row r="36" spans="1:18" ht="30" customHeight="1" x14ac:dyDescent="0.2">
      <c r="A36" s="116"/>
      <c r="B36" s="4"/>
      <c r="C36" s="4"/>
      <c r="D36" s="157"/>
      <c r="E36" s="157"/>
      <c r="F36" s="157"/>
      <c r="G36" s="4"/>
      <c r="H36" s="157"/>
      <c r="I36" s="157"/>
      <c r="J36" s="157"/>
      <c r="K36" s="158"/>
      <c r="L36" s="4"/>
    </row>
    <row r="37" spans="1:18" s="413" customFormat="1" ht="26.25" customHeight="1" thickBot="1" x14ac:dyDescent="0.25">
      <c r="A37" s="289"/>
      <c r="B37" s="289"/>
      <c r="C37" s="289"/>
      <c r="D37" s="725" t="s">
        <v>1094</v>
      </c>
      <c r="E37" s="726"/>
      <c r="F37" s="727"/>
      <c r="G37" s="289"/>
      <c r="H37" s="725" t="s">
        <v>1102</v>
      </c>
      <c r="I37" s="726"/>
      <c r="J37" s="727"/>
      <c r="K37" s="290"/>
      <c r="L37" s="4"/>
      <c r="M37" s="47"/>
      <c r="N37" s="47"/>
      <c r="P37" s="47"/>
      <c r="Q37" s="47"/>
      <c r="R37" s="47"/>
    </row>
    <row r="38" spans="1:18" ht="29.25" customHeight="1" thickTop="1" x14ac:dyDescent="0.2">
      <c r="A38" s="4"/>
      <c r="B38" s="116"/>
      <c r="D38" s="151" t="s">
        <v>1238</v>
      </c>
      <c r="E38" s="151" t="s">
        <v>838</v>
      </c>
      <c r="F38" s="151" t="s">
        <v>835</v>
      </c>
      <c r="G38" s="4"/>
      <c r="H38" s="151" t="s">
        <v>1238</v>
      </c>
      <c r="I38" s="151" t="s">
        <v>838</v>
      </c>
      <c r="J38" s="292" t="s">
        <v>835</v>
      </c>
      <c r="K38" s="158"/>
      <c r="L38" s="312" t="s">
        <v>1101</v>
      </c>
    </row>
    <row r="39" spans="1:18" ht="30" customHeight="1" x14ac:dyDescent="0.2">
      <c r="A39" s="158"/>
      <c r="B39" s="283"/>
      <c r="C39" s="331" t="s">
        <v>833</v>
      </c>
      <c r="D39" s="589">
        <v>0</v>
      </c>
      <c r="E39" s="589">
        <v>0</v>
      </c>
      <c r="F39" s="590">
        <f>SUM(D39:E39)</f>
        <v>0</v>
      </c>
      <c r="G39" s="4"/>
      <c r="H39" s="589">
        <v>0</v>
      </c>
      <c r="I39" s="589">
        <v>0</v>
      </c>
      <c r="J39" s="590">
        <f>SUM(H39:I39)</f>
        <v>0</v>
      </c>
      <c r="K39" s="158"/>
      <c r="L39" s="722" t="s">
        <v>1263</v>
      </c>
    </row>
    <row r="40" spans="1:18" ht="30" customHeight="1" x14ac:dyDescent="0.2">
      <c r="A40" s="330"/>
      <c r="B40" s="116"/>
      <c r="C40" s="331" t="s">
        <v>1113</v>
      </c>
      <c r="D40" s="589">
        <v>0</v>
      </c>
      <c r="E40" s="589">
        <v>0</v>
      </c>
      <c r="F40" s="590">
        <f>SUM(D40:E40)</f>
        <v>0</v>
      </c>
      <c r="G40" s="4"/>
      <c r="H40" s="589">
        <v>0</v>
      </c>
      <c r="I40" s="589">
        <v>0</v>
      </c>
      <c r="J40" s="590">
        <f>SUM(H40:I40)</f>
        <v>0</v>
      </c>
      <c r="K40" s="158"/>
      <c r="L40" s="722"/>
    </row>
    <row r="41" spans="1:18" ht="30" customHeight="1" x14ac:dyDescent="0.2">
      <c r="A41" s="330"/>
      <c r="B41" s="116"/>
      <c r="C41" s="331" t="s">
        <v>0</v>
      </c>
      <c r="D41" s="590">
        <f>SUM(D39:D40)</f>
        <v>0</v>
      </c>
      <c r="E41" s="590">
        <f>SUM(E39:E40)</f>
        <v>0</v>
      </c>
      <c r="F41" s="590">
        <f>SUM(F39:F40)</f>
        <v>0</v>
      </c>
      <c r="G41" s="4"/>
      <c r="H41" s="590">
        <f>SUM(H39:H40)</f>
        <v>0</v>
      </c>
      <c r="I41" s="590">
        <f>SUM(I39:I40)</f>
        <v>0</v>
      </c>
      <c r="J41" s="590">
        <f>SUM(J39:J40)</f>
        <v>0</v>
      </c>
      <c r="K41" s="158"/>
      <c r="L41" s="722"/>
    </row>
    <row r="42" spans="1:18" ht="30" customHeight="1" x14ac:dyDescent="0.2">
      <c r="A42" s="330"/>
      <c r="B42" s="4"/>
      <c r="C42" s="333"/>
      <c r="D42" s="334"/>
      <c r="E42" s="334"/>
      <c r="F42" s="334"/>
      <c r="G42" s="334"/>
      <c r="H42" s="334"/>
      <c r="I42" s="334"/>
      <c r="J42" s="334"/>
      <c r="K42" s="333"/>
      <c r="L42" s="333"/>
    </row>
    <row r="43" spans="1:18" s="177" customFormat="1" ht="30" customHeight="1" x14ac:dyDescent="0.2">
      <c r="A43" s="112" t="s">
        <v>1100</v>
      </c>
      <c r="B43" s="160"/>
      <c r="C43" s="160"/>
      <c r="D43" s="160"/>
      <c r="E43" s="160"/>
      <c r="F43" s="160"/>
      <c r="G43" s="160"/>
      <c r="H43" s="160"/>
      <c r="I43" s="160"/>
      <c r="J43" s="160"/>
      <c r="K43" s="160"/>
      <c r="L43" s="160"/>
      <c r="M43" s="47"/>
      <c r="N43" s="47"/>
      <c r="P43" s="47"/>
      <c r="Q43" s="47"/>
      <c r="R43" s="47"/>
    </row>
    <row r="44" spans="1:18" s="177" customFormat="1" ht="15.75" customHeight="1" thickBot="1" x14ac:dyDescent="0.25">
      <c r="A44" s="354"/>
      <c r="B44" s="354"/>
      <c r="C44" s="354"/>
      <c r="D44" s="354"/>
      <c r="E44" s="354"/>
      <c r="F44" s="354"/>
      <c r="G44" s="354"/>
      <c r="H44" s="354"/>
      <c r="I44" s="354"/>
      <c r="J44" s="354"/>
      <c r="K44" s="354"/>
      <c r="L44" s="354"/>
      <c r="M44" s="47"/>
      <c r="N44" s="47"/>
      <c r="P44" s="47"/>
      <c r="Q44" s="47"/>
      <c r="R44" s="47"/>
    </row>
    <row r="45" spans="1:18" ht="29.1" customHeight="1" thickTop="1" thickBot="1" x14ac:dyDescent="0.25">
      <c r="A45" s="4"/>
      <c r="B45" s="158"/>
      <c r="C45" s="427"/>
      <c r="D45" s="398" t="s">
        <v>793</v>
      </c>
      <c r="E45" s="399" t="s">
        <v>794</v>
      </c>
      <c r="F45" s="577" t="s">
        <v>1094</v>
      </c>
      <c r="G45" s="400" t="s">
        <v>1102</v>
      </c>
      <c r="H45" s="576" t="s">
        <v>1180</v>
      </c>
      <c r="I45" s="4"/>
      <c r="J45" s="4"/>
      <c r="K45" s="4"/>
      <c r="L45" s="312" t="s">
        <v>1101</v>
      </c>
    </row>
    <row r="46" spans="1:18" ht="30" customHeight="1" x14ac:dyDescent="0.2">
      <c r="A46" s="335"/>
      <c r="B46" s="4"/>
      <c r="C46" s="403" t="s">
        <v>1319</v>
      </c>
      <c r="D46" s="584">
        <f>F35</f>
        <v>0</v>
      </c>
      <c r="E46" s="585">
        <f>J35</f>
        <v>0</v>
      </c>
      <c r="F46" s="585">
        <f>F41</f>
        <v>0</v>
      </c>
      <c r="G46" s="586">
        <f>J41</f>
        <v>0</v>
      </c>
      <c r="H46" s="583" t="s">
        <v>1359</v>
      </c>
      <c r="I46" s="4"/>
      <c r="J46" s="4"/>
      <c r="K46" s="4"/>
      <c r="L46" s="722" t="s">
        <v>1264</v>
      </c>
    </row>
    <row r="47" spans="1:18" ht="30" x14ac:dyDescent="0.2">
      <c r="A47" s="335"/>
      <c r="B47" s="4"/>
      <c r="C47" s="426" t="s">
        <v>1385</v>
      </c>
      <c r="D47" s="578">
        <f>(D46*2.7*0.25)</f>
        <v>0</v>
      </c>
      <c r="E47" s="579">
        <f>(D46*2.7*0.75)+(E46*2.7*0.25)</f>
        <v>0</v>
      </c>
      <c r="F47" s="579">
        <f>(E46*2.7*0.75)+(F46*2.7*0.25)</f>
        <v>0</v>
      </c>
      <c r="G47" s="579">
        <f>(F46*2.7*0.75)+(G46*2.7*0.25)</f>
        <v>0</v>
      </c>
      <c r="H47" s="583">
        <f>(G46*2.7*0.25)</f>
        <v>0</v>
      </c>
      <c r="I47" s="4"/>
      <c r="J47" s="4"/>
      <c r="K47" s="4"/>
      <c r="L47" s="724"/>
    </row>
    <row r="48" spans="1:18" ht="30" customHeight="1" thickBot="1" x14ac:dyDescent="0.25">
      <c r="A48" s="4"/>
      <c r="B48" s="4"/>
      <c r="C48" s="425" t="s">
        <v>1345</v>
      </c>
      <c r="D48" s="580">
        <f>D47-D46</f>
        <v>0</v>
      </c>
      <c r="E48" s="581">
        <f>E47-E46</f>
        <v>0</v>
      </c>
      <c r="F48" s="587">
        <f>F47-F46</f>
        <v>0</v>
      </c>
      <c r="G48" s="582">
        <f>G47-G46</f>
        <v>0</v>
      </c>
      <c r="H48" s="588">
        <f>H47</f>
        <v>0</v>
      </c>
      <c r="I48" s="4"/>
      <c r="J48" s="4"/>
      <c r="K48" s="4"/>
      <c r="L48" s="722"/>
    </row>
    <row r="49" spans="1:19" s="420" customFormat="1" ht="30" customHeight="1" x14ac:dyDescent="0.2">
      <c r="A49" s="158"/>
      <c r="B49" s="158"/>
      <c r="C49" s="275"/>
      <c r="D49" s="158"/>
      <c r="E49" s="158"/>
      <c r="F49" s="336"/>
      <c r="G49" s="158"/>
      <c r="H49" s="158"/>
      <c r="I49" s="158"/>
      <c r="J49" s="158"/>
      <c r="K49" s="158"/>
      <c r="L49" s="158"/>
    </row>
    <row r="50" spans="1:19" s="153" customFormat="1" ht="30.75" customHeight="1" x14ac:dyDescent="0.2">
      <c r="A50" s="424" t="s">
        <v>1237</v>
      </c>
      <c r="B50" s="337"/>
      <c r="C50" s="338"/>
      <c r="D50" s="339"/>
      <c r="E50" s="339"/>
      <c r="F50" s="339"/>
      <c r="G50" s="339"/>
      <c r="H50" s="339"/>
      <c r="I50" s="339"/>
      <c r="J50" s="394"/>
      <c r="K50" s="339"/>
      <c r="L50" s="340"/>
      <c r="M50" s="47"/>
      <c r="N50" s="47"/>
      <c r="O50" s="288"/>
      <c r="P50" s="177"/>
      <c r="Q50" s="177"/>
      <c r="R50" s="177"/>
      <c r="S50" s="288"/>
    </row>
    <row r="51" spans="1:19" x14ac:dyDescent="0.2">
      <c r="A51" s="716"/>
      <c r="B51" s="717"/>
      <c r="C51" s="717"/>
      <c r="D51" s="717"/>
      <c r="E51" s="717"/>
      <c r="F51" s="717"/>
      <c r="G51" s="717"/>
      <c r="H51" s="717"/>
      <c r="I51" s="717"/>
      <c r="J51" s="717"/>
      <c r="K51" s="717"/>
      <c r="L51" s="717"/>
    </row>
    <row r="52" spans="1:19" x14ac:dyDescent="0.2">
      <c r="A52" s="718"/>
      <c r="B52" s="719"/>
      <c r="C52" s="719"/>
      <c r="D52" s="719"/>
      <c r="E52" s="719"/>
      <c r="F52" s="719"/>
      <c r="G52" s="719"/>
      <c r="H52" s="719"/>
      <c r="I52" s="719"/>
      <c r="J52" s="719"/>
      <c r="K52" s="719"/>
      <c r="L52" s="719"/>
    </row>
    <row r="53" spans="1:19" x14ac:dyDescent="0.2">
      <c r="A53" s="718"/>
      <c r="B53" s="719"/>
      <c r="C53" s="719"/>
      <c r="D53" s="719"/>
      <c r="E53" s="719"/>
      <c r="F53" s="719"/>
      <c r="G53" s="719"/>
      <c r="H53" s="719"/>
      <c r="I53" s="719"/>
      <c r="J53" s="719"/>
      <c r="K53" s="719"/>
      <c r="L53" s="719"/>
    </row>
    <row r="54" spans="1:19" x14ac:dyDescent="0.2">
      <c r="A54" s="718"/>
      <c r="B54" s="719"/>
      <c r="C54" s="719"/>
      <c r="D54" s="719"/>
      <c r="E54" s="719"/>
      <c r="F54" s="719"/>
      <c r="G54" s="719"/>
      <c r="H54" s="719"/>
      <c r="I54" s="719"/>
      <c r="J54" s="719"/>
      <c r="K54" s="719"/>
      <c r="L54" s="719"/>
    </row>
    <row r="55" spans="1:19" x14ac:dyDescent="0.2">
      <c r="A55" s="718"/>
      <c r="B55" s="719"/>
      <c r="C55" s="719"/>
      <c r="D55" s="719"/>
      <c r="E55" s="719"/>
      <c r="F55" s="719"/>
      <c r="G55" s="719"/>
      <c r="H55" s="719"/>
      <c r="I55" s="719"/>
      <c r="J55" s="719"/>
      <c r="K55" s="719"/>
      <c r="L55" s="719"/>
    </row>
    <row r="56" spans="1:19" x14ac:dyDescent="0.2">
      <c r="G56" s="4"/>
      <c r="H56" s="4"/>
      <c r="I56" s="4"/>
      <c r="J56" s="4"/>
      <c r="K56" s="4"/>
      <c r="L56" s="4"/>
    </row>
  </sheetData>
  <sheetProtection formatColumns="0" formatRows="0" insertColumns="0" insertRows="0" insertHyperlinks="0" selectLockedCells="1" autoFilter="0"/>
  <mergeCells count="22">
    <mergeCell ref="A2:F2"/>
    <mergeCell ref="D5:F5"/>
    <mergeCell ref="A6:A14"/>
    <mergeCell ref="D11:G11"/>
    <mergeCell ref="D12:G12"/>
    <mergeCell ref="D13:G13"/>
    <mergeCell ref="D14:G14"/>
    <mergeCell ref="D6:G6"/>
    <mergeCell ref="D7:G7"/>
    <mergeCell ref="D8:G8"/>
    <mergeCell ref="D9:G9"/>
    <mergeCell ref="D10:G10"/>
    <mergeCell ref="A51:L55"/>
    <mergeCell ref="A15:A24"/>
    <mergeCell ref="L39:L41"/>
    <mergeCell ref="L33:L35"/>
    <mergeCell ref="L46:L48"/>
    <mergeCell ref="D31:F31"/>
    <mergeCell ref="D37:F37"/>
    <mergeCell ref="A29:L29"/>
    <mergeCell ref="H37:J37"/>
    <mergeCell ref="H31:J31"/>
  </mergeCells>
  <pageMargins left="0.7" right="0.7" top="0.75" bottom="0.75" header="0.3" footer="0.3"/>
  <pageSetup paperSize="8" scale="48"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AA47"/>
  <sheetViews>
    <sheetView showGridLines="0" zoomScale="85" zoomScaleNormal="85" zoomScalePageLayoutView="90" workbookViewId="0">
      <selection activeCell="I3" sqref="I3"/>
    </sheetView>
  </sheetViews>
  <sheetFormatPr defaultColWidth="8.875" defaultRowHeight="14.25" x14ac:dyDescent="0.2"/>
  <cols>
    <col min="1" max="1" width="14" style="3" customWidth="1"/>
    <col min="2" max="2" width="5.875" style="46" customWidth="1"/>
    <col min="3" max="3" width="50" style="3" customWidth="1"/>
    <col min="4" max="6" width="15.625" style="3" customWidth="1"/>
    <col min="7" max="7" width="15.625" style="46" customWidth="1"/>
    <col min="8" max="20" width="15.625" style="3" customWidth="1"/>
    <col min="21" max="16384" width="8.875" style="3"/>
  </cols>
  <sheetData>
    <row r="1" spans="1:10" s="2" customFormat="1" ht="42.95" customHeight="1" thickBot="1" x14ac:dyDescent="0.3">
      <c r="A1" s="80" t="s">
        <v>816</v>
      </c>
      <c r="B1" s="80"/>
      <c r="C1" s="80"/>
      <c r="D1" s="45"/>
      <c r="G1" s="45"/>
    </row>
    <row r="2" spans="1:10" s="45" customFormat="1" ht="81.75" customHeight="1" thickTop="1" thickBot="1" x14ac:dyDescent="0.25">
      <c r="A2" s="632" t="s">
        <v>1174</v>
      </c>
      <c r="B2" s="738"/>
      <c r="C2" s="738"/>
      <c r="D2" s="738"/>
      <c r="E2" s="738"/>
      <c r="F2" s="738"/>
      <c r="G2" s="738"/>
      <c r="H2" s="739"/>
    </row>
    <row r="3" spans="1:10" s="2" customFormat="1" ht="42.95" customHeight="1" thickTop="1" x14ac:dyDescent="0.2">
      <c r="A3" s="430" t="s">
        <v>1142</v>
      </c>
      <c r="B3" s="432"/>
      <c r="C3" s="431"/>
      <c r="D3" s="45"/>
      <c r="G3" s="45"/>
    </row>
    <row r="4" spans="1:10" s="45" customFormat="1" ht="44.1" customHeight="1" thickBot="1" x14ac:dyDescent="0.25">
      <c r="A4" s="162"/>
      <c r="B4" s="281" t="s">
        <v>1106</v>
      </c>
      <c r="C4" s="237" t="s">
        <v>1295</v>
      </c>
      <c r="D4" s="257"/>
    </row>
    <row r="5" spans="1:10" s="47" customFormat="1" ht="73.5" customHeight="1" thickTop="1" thickBot="1" x14ac:dyDescent="0.25">
      <c r="A5" s="263" t="s">
        <v>784</v>
      </c>
      <c r="B5" s="261">
        <v>1</v>
      </c>
      <c r="C5" s="262" t="s">
        <v>1173</v>
      </c>
      <c r="D5" s="674" t="s">
        <v>1165</v>
      </c>
      <c r="E5" s="710"/>
      <c r="F5" s="710"/>
      <c r="G5" s="675"/>
      <c r="I5" s="309" t="s">
        <v>1101</v>
      </c>
      <c r="J5" s="4"/>
    </row>
    <row r="6" spans="1:10" s="415" customFormat="1" ht="44.1" customHeight="1" thickTop="1" x14ac:dyDescent="0.2">
      <c r="A6" s="682" t="s">
        <v>820</v>
      </c>
      <c r="B6" s="281" t="s">
        <v>1206</v>
      </c>
      <c r="C6" s="299" t="s">
        <v>1368</v>
      </c>
      <c r="D6" s="759"/>
      <c r="E6" s="760"/>
      <c r="F6" s="760"/>
      <c r="G6" s="761"/>
      <c r="I6" s="355" t="s">
        <v>1270</v>
      </c>
    </row>
    <row r="7" spans="1:10" s="415" customFormat="1" ht="44.1" customHeight="1" x14ac:dyDescent="0.2">
      <c r="A7" s="682"/>
      <c r="B7" s="306" t="s">
        <v>1126</v>
      </c>
      <c r="C7" s="305" t="s">
        <v>1369</v>
      </c>
      <c r="D7" s="762"/>
      <c r="E7" s="763"/>
      <c r="F7" s="763"/>
      <c r="G7" s="764"/>
      <c r="I7" s="356" t="s">
        <v>1271</v>
      </c>
    </row>
    <row r="8" spans="1:10" s="415" customFormat="1" ht="44.1" customHeight="1" x14ac:dyDescent="0.2">
      <c r="A8" s="682"/>
      <c r="B8" s="306" t="s">
        <v>1127</v>
      </c>
      <c r="C8" s="305" t="s">
        <v>1370</v>
      </c>
      <c r="D8" s="762"/>
      <c r="E8" s="763"/>
      <c r="F8" s="763"/>
      <c r="G8" s="764"/>
      <c r="I8" s="356" t="s">
        <v>1272</v>
      </c>
    </row>
    <row r="9" spans="1:10" s="415" customFormat="1" ht="44.1" customHeight="1" x14ac:dyDescent="0.2">
      <c r="A9" s="682"/>
      <c r="B9" s="346" t="s">
        <v>1128</v>
      </c>
      <c r="C9" s="238" t="s">
        <v>1371</v>
      </c>
      <c r="D9" s="762"/>
      <c r="E9" s="763"/>
      <c r="F9" s="763"/>
      <c r="G9" s="764"/>
      <c r="I9" s="356" t="s">
        <v>1272</v>
      </c>
    </row>
    <row r="10" spans="1:10" s="415" customFormat="1" ht="44.1" customHeight="1" x14ac:dyDescent="0.2">
      <c r="A10" s="682"/>
      <c r="B10" s="306" t="s">
        <v>1130</v>
      </c>
      <c r="C10" s="615" t="s">
        <v>1175</v>
      </c>
      <c r="D10" s="762"/>
      <c r="E10" s="763"/>
      <c r="F10" s="763"/>
      <c r="G10" s="764"/>
      <c r="I10" s="356" t="s">
        <v>1270</v>
      </c>
    </row>
    <row r="11" spans="1:10" s="415" customFormat="1" ht="44.1" customHeight="1" x14ac:dyDescent="0.2">
      <c r="A11" s="682"/>
      <c r="B11" s="306" t="s">
        <v>1192</v>
      </c>
      <c r="C11" s="615" t="s">
        <v>1176</v>
      </c>
      <c r="D11" s="762"/>
      <c r="E11" s="763"/>
      <c r="F11" s="763"/>
      <c r="G11" s="764"/>
      <c r="I11" s="356" t="s">
        <v>1270</v>
      </c>
    </row>
    <row r="12" spans="1:10" s="415" customFormat="1" ht="44.1" customHeight="1" thickBot="1" x14ac:dyDescent="0.25">
      <c r="A12" s="682"/>
      <c r="B12" s="306" t="s">
        <v>1205</v>
      </c>
      <c r="C12" s="615" t="s">
        <v>1177</v>
      </c>
      <c r="D12" s="678"/>
      <c r="E12" s="758"/>
      <c r="F12" s="758"/>
      <c r="G12" s="679"/>
      <c r="I12" s="356" t="s">
        <v>1273</v>
      </c>
    </row>
    <row r="13" spans="1:10" s="417" customFormat="1" ht="44.1" customHeight="1" thickTop="1" x14ac:dyDescent="0.2">
      <c r="A13" s="753" t="s">
        <v>822</v>
      </c>
      <c r="B13" s="391">
        <v>3</v>
      </c>
      <c r="C13" s="390" t="s">
        <v>1383</v>
      </c>
      <c r="D13" s="255" t="s">
        <v>793</v>
      </c>
      <c r="E13" s="255" t="s">
        <v>794</v>
      </c>
      <c r="F13" s="255" t="s">
        <v>1094</v>
      </c>
      <c r="G13" s="190" t="s">
        <v>1102</v>
      </c>
      <c r="I13" s="429"/>
    </row>
    <row r="14" spans="1:10" s="417" customFormat="1" ht="44.1" customHeight="1" x14ac:dyDescent="0.2">
      <c r="A14" s="754"/>
      <c r="B14" s="282" t="s">
        <v>1125</v>
      </c>
      <c r="C14" s="357" t="s">
        <v>1223</v>
      </c>
      <c r="D14" s="592"/>
      <c r="E14" s="592"/>
      <c r="F14" s="592"/>
      <c r="G14" s="558"/>
      <c r="I14" s="356" t="s">
        <v>1270</v>
      </c>
    </row>
    <row r="15" spans="1:10" s="417" customFormat="1" ht="44.1" customHeight="1" x14ac:dyDescent="0.2">
      <c r="A15" s="755"/>
      <c r="B15" s="270" t="s">
        <v>1126</v>
      </c>
      <c r="C15" s="393" t="s">
        <v>1210</v>
      </c>
      <c r="D15" s="558"/>
      <c r="E15" s="558"/>
      <c r="F15" s="558"/>
      <c r="G15" s="558"/>
      <c r="I15" s="356" t="s">
        <v>1271</v>
      </c>
    </row>
    <row r="16" spans="1:10" s="417" customFormat="1" ht="44.1" customHeight="1" x14ac:dyDescent="0.2">
      <c r="A16" s="756"/>
      <c r="B16" s="306" t="s">
        <v>1127</v>
      </c>
      <c r="C16" s="392" t="s">
        <v>1209</v>
      </c>
      <c r="D16" s="593"/>
      <c r="E16" s="593"/>
      <c r="F16" s="593"/>
      <c r="G16" s="593"/>
      <c r="I16" s="356" t="s">
        <v>1272</v>
      </c>
    </row>
    <row r="17" spans="1:27" s="417" customFormat="1" ht="44.1" customHeight="1" x14ac:dyDescent="0.2">
      <c r="A17" s="756"/>
      <c r="B17" s="306" t="s">
        <v>1128</v>
      </c>
      <c r="C17" s="392" t="s">
        <v>1207</v>
      </c>
      <c r="D17" s="593"/>
      <c r="E17" s="593"/>
      <c r="F17" s="593"/>
      <c r="G17" s="593"/>
      <c r="I17" s="356" t="s">
        <v>1272</v>
      </c>
    </row>
    <row r="18" spans="1:27" s="417" customFormat="1" ht="44.1" customHeight="1" thickBot="1" x14ac:dyDescent="0.25">
      <c r="A18" s="757"/>
      <c r="B18" s="253" t="s">
        <v>1130</v>
      </c>
      <c r="C18" s="254" t="s">
        <v>1208</v>
      </c>
      <c r="D18" s="594"/>
      <c r="E18" s="594"/>
      <c r="F18" s="594"/>
      <c r="G18" s="594"/>
      <c r="I18" s="356" t="s">
        <v>1273</v>
      </c>
    </row>
    <row r="19" spans="1:27" s="46" customFormat="1" ht="18.75" customHeight="1" thickTop="1" thickBot="1" x14ac:dyDescent="0.25"/>
    <row r="20" spans="1:27" s="46" customFormat="1" ht="27.75" customHeight="1" thickTop="1" thickBot="1" x14ac:dyDescent="0.25">
      <c r="A20" s="666" t="s">
        <v>1179</v>
      </c>
      <c r="B20" s="667"/>
      <c r="C20" s="667"/>
      <c r="D20" s="667"/>
      <c r="E20" s="667"/>
      <c r="F20" s="668"/>
      <c r="G20" s="4"/>
      <c r="H20" s="4"/>
      <c r="I20" s="4"/>
      <c r="J20" s="4"/>
      <c r="K20" s="175"/>
      <c r="L20" s="4"/>
      <c r="M20" s="4"/>
      <c r="N20" s="4"/>
      <c r="O20" s="4"/>
      <c r="P20" s="4"/>
      <c r="Q20" s="4"/>
      <c r="R20" s="4"/>
      <c r="S20" s="4"/>
      <c r="T20" s="4"/>
      <c r="U20" s="4"/>
      <c r="V20" s="4"/>
      <c r="W20" s="4"/>
      <c r="X20" s="4"/>
      <c r="Y20" s="4"/>
      <c r="Z20" s="4"/>
    </row>
    <row r="21" spans="1:27" s="46" customFormat="1" ht="18.75" customHeight="1" thickTop="1" x14ac:dyDescent="0.2"/>
    <row r="22" spans="1:27" s="45" customFormat="1" ht="30.75" customHeight="1" x14ac:dyDescent="0.2">
      <c r="A22" s="152" t="s">
        <v>1099</v>
      </c>
      <c r="B22" s="161"/>
      <c r="C22" s="94"/>
      <c r="D22" s="94"/>
      <c r="E22" s="94"/>
      <c r="F22" s="94"/>
      <c r="G22" s="94"/>
      <c r="H22" s="94"/>
      <c r="I22" s="94"/>
      <c r="J22" s="94"/>
      <c r="K22" s="94"/>
      <c r="L22" s="94"/>
      <c r="M22" s="94"/>
      <c r="N22" s="94"/>
      <c r="O22" s="94"/>
      <c r="P22" s="94"/>
      <c r="Q22" s="94"/>
      <c r="R22" s="95"/>
      <c r="S22" s="155"/>
      <c r="T22" s="155"/>
      <c r="U22" s="155"/>
      <c r="V22" s="155"/>
    </row>
    <row r="23" spans="1:27" s="177" customFormat="1" ht="100.5" customHeight="1" x14ac:dyDescent="0.2">
      <c r="A23" s="728" t="s">
        <v>1274</v>
      </c>
      <c r="B23" s="729"/>
      <c r="C23" s="729"/>
      <c r="D23" s="729"/>
      <c r="E23" s="729"/>
      <c r="F23" s="729"/>
      <c r="G23" s="729"/>
      <c r="H23" s="729"/>
      <c r="I23" s="729"/>
      <c r="J23" s="729"/>
      <c r="K23" s="729"/>
      <c r="L23" s="729"/>
      <c r="M23" s="729"/>
      <c r="N23" s="275"/>
      <c r="O23" s="275"/>
      <c r="P23" s="275"/>
      <c r="Q23" s="275"/>
      <c r="R23" s="275"/>
      <c r="S23" s="275"/>
      <c r="T23" s="275"/>
      <c r="U23" s="275"/>
      <c r="V23" s="275"/>
      <c r="W23" s="275"/>
      <c r="X23" s="275"/>
      <c r="Y23" s="272"/>
      <c r="Z23" s="272"/>
      <c r="AA23" s="272"/>
    </row>
    <row r="24" spans="1:27" s="177" customFormat="1" ht="30.75" customHeight="1" x14ac:dyDescent="0.2">
      <c r="A24" s="284" t="s">
        <v>1249</v>
      </c>
      <c r="B24" s="4"/>
      <c r="C24" s="4"/>
      <c r="D24" s="285"/>
      <c r="E24" s="285"/>
      <c r="F24" s="285"/>
      <c r="G24" s="275"/>
      <c r="H24" s="275"/>
      <c r="I24" s="275"/>
      <c r="J24" s="275"/>
      <c r="K24" s="275"/>
      <c r="L24" s="286"/>
      <c r="M24" s="275"/>
      <c r="N24" s="275"/>
      <c r="O24" s="275"/>
      <c r="P24" s="275"/>
      <c r="Q24" s="275"/>
      <c r="R24" s="275"/>
      <c r="S24" s="275"/>
      <c r="T24" s="275"/>
      <c r="U24" s="275"/>
      <c r="V24" s="275"/>
      <c r="W24" s="275"/>
      <c r="X24" s="275"/>
      <c r="Y24" s="272"/>
      <c r="Z24" s="272"/>
      <c r="AA24" s="272"/>
    </row>
    <row r="25" spans="1:27" s="46" customFormat="1" ht="31.5" customHeight="1" x14ac:dyDescent="0.2">
      <c r="A25" s="4"/>
      <c r="B25" s="4"/>
      <c r="C25" s="4"/>
      <c r="D25" s="752" t="s">
        <v>793</v>
      </c>
      <c r="E25" s="752"/>
      <c r="F25" s="752"/>
      <c r="G25" s="156"/>
      <c r="H25" s="752" t="s">
        <v>794</v>
      </c>
      <c r="I25" s="752"/>
      <c r="J25" s="752"/>
      <c r="K25" s="158"/>
      <c r="L25" s="735" t="s">
        <v>1094</v>
      </c>
      <c r="M25" s="736"/>
      <c r="N25" s="737"/>
      <c r="O25" s="4"/>
      <c r="P25" s="735" t="s">
        <v>1102</v>
      </c>
      <c r="Q25" s="736"/>
      <c r="R25" s="737"/>
      <c r="S25" s="4"/>
      <c r="T25" s="352" t="s">
        <v>1101</v>
      </c>
    </row>
    <row r="26" spans="1:27" s="46" customFormat="1" ht="49.5" customHeight="1" x14ac:dyDescent="0.2">
      <c r="A26" s="4"/>
      <c r="B26" s="4"/>
      <c r="C26" s="4"/>
      <c r="D26" s="151" t="s">
        <v>837</v>
      </c>
      <c r="E26" s="151" t="s">
        <v>838</v>
      </c>
      <c r="F26" s="151" t="s">
        <v>835</v>
      </c>
      <c r="G26" s="155"/>
      <c r="H26" s="151" t="s">
        <v>837</v>
      </c>
      <c r="I26" s="151" t="s">
        <v>838</v>
      </c>
      <c r="J26" s="151" t="s">
        <v>835</v>
      </c>
      <c r="K26" s="158"/>
      <c r="L26" s="151" t="s">
        <v>1238</v>
      </c>
      <c r="M26" s="151" t="s">
        <v>838</v>
      </c>
      <c r="N26" s="151" t="s">
        <v>835</v>
      </c>
      <c r="O26" s="4"/>
      <c r="P26" s="151" t="s">
        <v>1238</v>
      </c>
      <c r="Q26" s="151" t="s">
        <v>838</v>
      </c>
      <c r="R26" s="151" t="s">
        <v>835</v>
      </c>
      <c r="S26" s="4"/>
      <c r="T26" s="353"/>
    </row>
    <row r="27" spans="1:27" s="46" customFormat="1" ht="30" customHeight="1" x14ac:dyDescent="0.2">
      <c r="A27" s="4"/>
      <c r="B27" s="4"/>
      <c r="C27" s="193" t="s">
        <v>833</v>
      </c>
      <c r="D27" s="589">
        <v>0</v>
      </c>
      <c r="E27" s="589">
        <v>0</v>
      </c>
      <c r="F27" s="590">
        <f>SUM(D27:E27)</f>
        <v>0</v>
      </c>
      <c r="G27" s="157"/>
      <c r="H27" s="589">
        <v>0</v>
      </c>
      <c r="I27" s="589">
        <v>0</v>
      </c>
      <c r="J27" s="590">
        <f>SUM(H27:I27)</f>
        <v>0</v>
      </c>
      <c r="K27" s="158"/>
      <c r="L27" s="589">
        <v>0</v>
      </c>
      <c r="M27" s="589">
        <v>0</v>
      </c>
      <c r="N27" s="590">
        <f>SUM(L27:M27)</f>
        <v>0</v>
      </c>
      <c r="O27" s="4"/>
      <c r="P27" s="589">
        <v>0</v>
      </c>
      <c r="Q27" s="589">
        <v>0</v>
      </c>
      <c r="R27" s="590">
        <f>SUM(P27:Q27)</f>
        <v>0</v>
      </c>
      <c r="S27" s="4"/>
      <c r="T27" s="732" t="s">
        <v>1268</v>
      </c>
    </row>
    <row r="28" spans="1:27" s="46" customFormat="1" ht="30" customHeight="1" x14ac:dyDescent="0.2">
      <c r="A28" s="4"/>
      <c r="B28" s="4"/>
      <c r="C28" s="193" t="s">
        <v>1113</v>
      </c>
      <c r="D28" s="589">
        <v>0</v>
      </c>
      <c r="E28" s="589">
        <v>0</v>
      </c>
      <c r="F28" s="590">
        <f>SUM(D28:E28)</f>
        <v>0</v>
      </c>
      <c r="G28" s="157"/>
      <c r="H28" s="589">
        <v>0</v>
      </c>
      <c r="I28" s="589">
        <v>0</v>
      </c>
      <c r="J28" s="590">
        <f>SUM(H28:I28)</f>
        <v>0</v>
      </c>
      <c r="K28" s="158"/>
      <c r="L28" s="589">
        <v>0</v>
      </c>
      <c r="M28" s="589">
        <v>0</v>
      </c>
      <c r="N28" s="590">
        <f>SUM(L28:M28)</f>
        <v>0</v>
      </c>
      <c r="O28" s="4"/>
      <c r="P28" s="589">
        <v>0</v>
      </c>
      <c r="Q28" s="589">
        <v>0</v>
      </c>
      <c r="R28" s="590">
        <f>SUM(P28:Q28)</f>
        <v>0</v>
      </c>
      <c r="S28" s="4"/>
      <c r="T28" s="733"/>
    </row>
    <row r="29" spans="1:27" s="46" customFormat="1" ht="30" customHeight="1" x14ac:dyDescent="0.2">
      <c r="A29" s="116"/>
      <c r="B29" s="116"/>
      <c r="C29" s="193" t="s">
        <v>0</v>
      </c>
      <c r="D29" s="590">
        <f>SUM(D27:D28)</f>
        <v>0</v>
      </c>
      <c r="E29" s="590">
        <f>SUM(E27:E28)</f>
        <v>0</v>
      </c>
      <c r="F29" s="590">
        <f>SUM(F27:F28)</f>
        <v>0</v>
      </c>
      <c r="G29" s="157"/>
      <c r="H29" s="590">
        <f>SUM(H27:H28)</f>
        <v>0</v>
      </c>
      <c r="I29" s="590">
        <f>SUM(I27:I28)</f>
        <v>0</v>
      </c>
      <c r="J29" s="590">
        <f>SUM(J27:J28)</f>
        <v>0</v>
      </c>
      <c r="K29" s="158"/>
      <c r="L29" s="590">
        <f>SUM(L27:L28)</f>
        <v>0</v>
      </c>
      <c r="M29" s="590">
        <f>SUM(M27:M28)</f>
        <v>0</v>
      </c>
      <c r="N29" s="590">
        <f>SUM(N27:N28)</f>
        <v>0</v>
      </c>
      <c r="O29" s="4"/>
      <c r="P29" s="590">
        <f>SUM(P27:P28)</f>
        <v>0</v>
      </c>
      <c r="Q29" s="590">
        <f>SUM(Q27:Q28)</f>
        <v>0</v>
      </c>
      <c r="R29" s="590">
        <f>SUM(R27:R28)</f>
        <v>0</v>
      </c>
      <c r="S29" s="4"/>
      <c r="T29" s="734"/>
    </row>
    <row r="30" spans="1:27" s="46" customFormat="1" ht="18.75" customHeight="1" x14ac:dyDescent="0.2">
      <c r="A30" s="4"/>
      <c r="B30" s="4"/>
      <c r="C30" s="4"/>
      <c r="D30" s="4"/>
      <c r="E30" s="4"/>
      <c r="F30" s="4"/>
      <c r="G30" s="4"/>
      <c r="H30" s="4"/>
      <c r="I30" s="4"/>
      <c r="J30" s="4"/>
      <c r="K30" s="4"/>
      <c r="L30" s="4"/>
      <c r="M30" s="4"/>
      <c r="N30" s="4"/>
      <c r="O30" s="4"/>
      <c r="P30" s="4"/>
      <c r="Q30" s="4"/>
      <c r="R30" s="4"/>
      <c r="S30" s="4"/>
      <c r="T30" s="4"/>
    </row>
    <row r="31" spans="1:27" s="153" customFormat="1" ht="30.75" customHeight="1" x14ac:dyDescent="0.2">
      <c r="A31" s="749" t="s">
        <v>1095</v>
      </c>
      <c r="B31" s="750"/>
      <c r="C31" s="750"/>
      <c r="D31" s="750"/>
      <c r="E31" s="750"/>
      <c r="F31" s="750"/>
      <c r="G31" s="750"/>
      <c r="H31" s="751"/>
      <c r="I31" s="155"/>
      <c r="J31" s="155"/>
      <c r="K31" s="155"/>
      <c r="L31" s="155"/>
      <c r="M31" s="155"/>
      <c r="N31" s="155"/>
      <c r="O31" s="155"/>
      <c r="P31" s="155"/>
      <c r="Q31" s="155"/>
      <c r="R31" s="155"/>
      <c r="S31" s="155"/>
      <c r="T31" s="136"/>
    </row>
    <row r="32" spans="1:27" s="46" customFormat="1" ht="18.75" customHeight="1" x14ac:dyDescent="0.2">
      <c r="A32" s="740"/>
      <c r="B32" s="741"/>
      <c r="C32" s="741"/>
      <c r="D32" s="741"/>
      <c r="E32" s="741"/>
      <c r="F32" s="741"/>
      <c r="G32" s="741"/>
      <c r="H32" s="742"/>
      <c r="I32" s="4"/>
      <c r="J32" s="4"/>
      <c r="K32" s="4"/>
      <c r="L32" s="4"/>
      <c r="M32" s="4"/>
      <c r="N32" s="4"/>
      <c r="O32" s="4"/>
      <c r="P32" s="4"/>
      <c r="Q32" s="4"/>
      <c r="R32" s="4"/>
      <c r="S32" s="4"/>
      <c r="T32" s="4"/>
    </row>
    <row r="33" spans="1:20" s="46" customFormat="1" x14ac:dyDescent="0.2">
      <c r="A33" s="743"/>
      <c r="B33" s="744"/>
      <c r="C33" s="744"/>
      <c r="D33" s="744"/>
      <c r="E33" s="744"/>
      <c r="F33" s="744"/>
      <c r="G33" s="744"/>
      <c r="H33" s="745"/>
      <c r="I33" s="4"/>
      <c r="J33" s="4"/>
      <c r="K33" s="4"/>
      <c r="L33" s="4"/>
      <c r="M33" s="4"/>
      <c r="N33" s="4"/>
      <c r="O33" s="4"/>
      <c r="P33" s="4"/>
      <c r="Q33" s="4"/>
      <c r="R33" s="4"/>
      <c r="S33" s="4"/>
      <c r="T33" s="4"/>
    </row>
    <row r="34" spans="1:20" s="46" customFormat="1" x14ac:dyDescent="0.2">
      <c r="A34" s="743"/>
      <c r="B34" s="744"/>
      <c r="C34" s="744"/>
      <c r="D34" s="744"/>
      <c r="E34" s="744"/>
      <c r="F34" s="744"/>
      <c r="G34" s="744"/>
      <c r="H34" s="745"/>
      <c r="I34" s="4"/>
      <c r="J34" s="4"/>
      <c r="K34" s="4"/>
      <c r="L34" s="4"/>
      <c r="M34" s="4"/>
      <c r="N34" s="4"/>
      <c r="O34" s="4"/>
      <c r="P34" s="4"/>
      <c r="Q34" s="4"/>
      <c r="R34" s="4"/>
      <c r="S34" s="4"/>
      <c r="T34" s="4"/>
    </row>
    <row r="35" spans="1:20" s="46" customFormat="1" x14ac:dyDescent="0.2">
      <c r="A35" s="743"/>
      <c r="B35" s="744"/>
      <c r="C35" s="744"/>
      <c r="D35" s="744"/>
      <c r="E35" s="744"/>
      <c r="F35" s="744"/>
      <c r="G35" s="744"/>
      <c r="H35" s="745"/>
      <c r="I35" s="4"/>
      <c r="J35" s="4"/>
      <c r="K35" s="4"/>
      <c r="L35" s="4"/>
      <c r="M35" s="4"/>
      <c r="N35" s="4"/>
      <c r="O35" s="4"/>
      <c r="P35" s="4"/>
      <c r="Q35" s="4"/>
      <c r="R35" s="4"/>
      <c r="S35" s="4"/>
      <c r="T35" s="4"/>
    </row>
    <row r="36" spans="1:20" s="46" customFormat="1" x14ac:dyDescent="0.2">
      <c r="A36" s="743"/>
      <c r="B36" s="744"/>
      <c r="C36" s="744"/>
      <c r="D36" s="744"/>
      <c r="E36" s="744"/>
      <c r="F36" s="744"/>
      <c r="G36" s="744"/>
      <c r="H36" s="745"/>
      <c r="I36" s="4"/>
      <c r="J36" s="4"/>
      <c r="K36" s="4"/>
      <c r="L36" s="4"/>
      <c r="M36" s="4"/>
      <c r="N36" s="4"/>
      <c r="O36" s="4"/>
      <c r="P36" s="4"/>
      <c r="Q36" s="4"/>
      <c r="R36" s="4"/>
      <c r="S36" s="4"/>
      <c r="T36" s="4"/>
    </row>
    <row r="37" spans="1:20" s="46" customFormat="1" x14ac:dyDescent="0.2">
      <c r="A37" s="743"/>
      <c r="B37" s="744"/>
      <c r="C37" s="744"/>
      <c r="D37" s="744"/>
      <c r="E37" s="744"/>
      <c r="F37" s="744"/>
      <c r="G37" s="744"/>
      <c r="H37" s="745"/>
      <c r="I37" s="4"/>
      <c r="J37" s="4"/>
      <c r="K37" s="4"/>
      <c r="L37" s="4"/>
      <c r="M37" s="4"/>
      <c r="N37" s="4"/>
      <c r="O37" s="4"/>
      <c r="P37" s="4"/>
      <c r="Q37" s="4"/>
      <c r="R37" s="4"/>
      <c r="S37" s="4"/>
      <c r="T37" s="4"/>
    </row>
    <row r="38" spans="1:20" s="46" customFormat="1" x14ac:dyDescent="0.2">
      <c r="A38" s="743"/>
      <c r="B38" s="744"/>
      <c r="C38" s="744"/>
      <c r="D38" s="744"/>
      <c r="E38" s="744"/>
      <c r="F38" s="744"/>
      <c r="G38" s="744"/>
      <c r="H38" s="745"/>
      <c r="I38" s="4"/>
      <c r="J38" s="4"/>
      <c r="K38" s="4"/>
      <c r="L38" s="4"/>
      <c r="M38" s="4"/>
      <c r="N38" s="4"/>
      <c r="O38" s="4"/>
      <c r="P38" s="4"/>
      <c r="Q38" s="4"/>
      <c r="R38" s="4"/>
      <c r="S38" s="4"/>
      <c r="T38" s="4"/>
    </row>
    <row r="39" spans="1:20" s="46" customFormat="1" x14ac:dyDescent="0.2">
      <c r="A39" s="743"/>
      <c r="B39" s="744"/>
      <c r="C39" s="744"/>
      <c r="D39" s="744"/>
      <c r="E39" s="744"/>
      <c r="F39" s="744"/>
      <c r="G39" s="744"/>
      <c r="H39" s="745"/>
      <c r="I39" s="4"/>
      <c r="J39" s="4"/>
      <c r="K39" s="4"/>
      <c r="L39" s="4"/>
      <c r="M39" s="4"/>
      <c r="N39" s="4"/>
      <c r="O39" s="4"/>
      <c r="P39" s="4"/>
      <c r="Q39" s="4"/>
      <c r="R39" s="4"/>
      <c r="S39" s="4"/>
      <c r="T39" s="4"/>
    </row>
    <row r="40" spans="1:20" s="46" customFormat="1" x14ac:dyDescent="0.2">
      <c r="A40" s="746"/>
      <c r="B40" s="747"/>
      <c r="C40" s="747"/>
      <c r="D40" s="747"/>
      <c r="E40" s="747"/>
      <c r="F40" s="747"/>
      <c r="G40" s="747"/>
      <c r="H40" s="748"/>
      <c r="I40" s="4"/>
      <c r="J40" s="4"/>
      <c r="K40" s="4"/>
      <c r="L40" s="4"/>
      <c r="M40" s="4"/>
      <c r="N40" s="4"/>
      <c r="O40" s="4"/>
      <c r="P40" s="4"/>
      <c r="Q40" s="4"/>
      <c r="R40" s="4"/>
      <c r="S40" s="4"/>
      <c r="T40" s="4"/>
    </row>
    <row r="41" spans="1:20" s="46" customFormat="1" x14ac:dyDescent="0.2">
      <c r="A41" s="4"/>
      <c r="B41" s="4"/>
      <c r="C41" s="4"/>
      <c r="D41" s="4"/>
      <c r="E41" s="4"/>
      <c r="F41" s="4"/>
      <c r="G41" s="4"/>
      <c r="H41" s="4"/>
      <c r="I41" s="4"/>
      <c r="J41" s="4"/>
      <c r="K41" s="4"/>
      <c r="L41" s="4"/>
      <c r="M41" s="4"/>
      <c r="N41" s="4"/>
      <c r="O41" s="4"/>
      <c r="P41" s="4"/>
      <c r="Q41" s="4"/>
      <c r="R41" s="4"/>
      <c r="S41" s="4"/>
      <c r="T41" s="4"/>
    </row>
    <row r="42" spans="1:20" s="45" customFormat="1" ht="30.75" customHeight="1" x14ac:dyDescent="0.2">
      <c r="A42" s="112" t="s">
        <v>1100</v>
      </c>
      <c r="B42" s="160"/>
      <c r="C42" s="94"/>
      <c r="D42" s="94"/>
      <c r="E42" s="94"/>
      <c r="F42" s="94"/>
      <c r="G42" s="94"/>
      <c r="H42" s="94"/>
      <c r="I42" s="94"/>
      <c r="J42" s="94"/>
      <c r="K42" s="94"/>
      <c r="L42" s="94"/>
      <c r="M42" s="94"/>
      <c r="N42" s="94"/>
      <c r="O42" s="94"/>
      <c r="P42" s="94"/>
      <c r="Q42" s="94"/>
      <c r="R42" s="94"/>
      <c r="S42" s="95"/>
      <c r="T42" s="11"/>
    </row>
    <row r="43" spans="1:20" s="45" customFormat="1" ht="15.75" customHeight="1" thickBot="1" x14ac:dyDescent="0.25">
      <c r="A43" s="111"/>
      <c r="B43" s="111"/>
      <c r="C43" s="79"/>
      <c r="D43" s="79"/>
      <c r="E43" s="79"/>
      <c r="F43" s="79"/>
      <c r="G43" s="154"/>
      <c r="H43" s="79"/>
      <c r="I43" s="48"/>
      <c r="T43" s="11"/>
    </row>
    <row r="44" spans="1:20" s="46" customFormat="1" ht="31.5" customHeight="1" thickBot="1" x14ac:dyDescent="0.25">
      <c r="A44" s="275"/>
      <c r="B44" s="275"/>
      <c r="C44" s="275"/>
      <c r="D44" s="398" t="s">
        <v>793</v>
      </c>
      <c r="E44" s="399" t="s">
        <v>794</v>
      </c>
      <c r="F44" s="577" t="s">
        <v>1094</v>
      </c>
      <c r="G44" s="400" t="s">
        <v>1102</v>
      </c>
      <c r="H44" s="611"/>
      <c r="J44" s="352" t="s">
        <v>1101</v>
      </c>
    </row>
    <row r="45" spans="1:20" s="46" customFormat="1" ht="30" customHeight="1" x14ac:dyDescent="0.2">
      <c r="C45" s="403" t="s">
        <v>1319</v>
      </c>
      <c r="D45" s="584">
        <f>F29</f>
        <v>0</v>
      </c>
      <c r="E45" s="585">
        <f>J29</f>
        <v>0</v>
      </c>
      <c r="F45" s="585">
        <f>N29</f>
        <v>0</v>
      </c>
      <c r="G45" s="586">
        <f>R29</f>
        <v>0</v>
      </c>
      <c r="H45" s="612"/>
      <c r="J45" s="765" t="s">
        <v>1269</v>
      </c>
    </row>
    <row r="46" spans="1:20" s="46" customFormat="1" ht="30" x14ac:dyDescent="0.2">
      <c r="C46" s="428" t="s">
        <v>1384</v>
      </c>
      <c r="D46" s="578">
        <f>(D45*2.75*0.25)</f>
        <v>0</v>
      </c>
      <c r="E46" s="579">
        <f>(E45*2.75)</f>
        <v>0</v>
      </c>
      <c r="F46" s="579">
        <f>(F45*2.75)</f>
        <v>0</v>
      </c>
      <c r="G46" s="613">
        <f>(G45*2.75)</f>
        <v>0</v>
      </c>
      <c r="H46" s="612"/>
      <c r="J46" s="766"/>
    </row>
    <row r="47" spans="1:20" s="46" customFormat="1" ht="30" customHeight="1" thickBot="1" x14ac:dyDescent="0.25">
      <c r="C47" s="408" t="s">
        <v>1345</v>
      </c>
      <c r="D47" s="580">
        <f>D46-D45</f>
        <v>0</v>
      </c>
      <c r="E47" s="581">
        <f>E46-E45</f>
        <v>0</v>
      </c>
      <c r="F47" s="581">
        <f t="shared" ref="F47" si="0">F46-F45</f>
        <v>0</v>
      </c>
      <c r="G47" s="582">
        <f>G46-G45</f>
        <v>0</v>
      </c>
      <c r="H47" s="612"/>
      <c r="J47" s="767"/>
    </row>
  </sheetData>
  <sheetProtection formatColumns="0" formatRows="0" insertColumns="0" insertRows="0" insertHyperlinks="0" selectLockedCells="1" autoFilter="0"/>
  <mergeCells count="21">
    <mergeCell ref="J45:J47"/>
    <mergeCell ref="A20:F20"/>
    <mergeCell ref="D11:G11"/>
    <mergeCell ref="D10:G10"/>
    <mergeCell ref="D9:G9"/>
    <mergeCell ref="T27:T29"/>
    <mergeCell ref="P25:R25"/>
    <mergeCell ref="A2:H2"/>
    <mergeCell ref="A6:A12"/>
    <mergeCell ref="A32:H40"/>
    <mergeCell ref="A31:H31"/>
    <mergeCell ref="D25:F25"/>
    <mergeCell ref="H25:J25"/>
    <mergeCell ref="A13:A18"/>
    <mergeCell ref="A23:M23"/>
    <mergeCell ref="L25:N25"/>
    <mergeCell ref="D5:G5"/>
    <mergeCell ref="D12:G12"/>
    <mergeCell ref="D6:G6"/>
    <mergeCell ref="D8:G8"/>
    <mergeCell ref="D7:G7"/>
  </mergeCells>
  <pageMargins left="0.7" right="0.7" top="0.75" bottom="0.75" header="0.3" footer="0.3"/>
  <pageSetup paperSize="8" scale="46" orientation="landscape" r:id="rId1"/>
  <rowBreaks count="1" manualBreakCount="1">
    <brk id="21" max="17"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U51"/>
  <sheetViews>
    <sheetView zoomScale="85" zoomScaleNormal="85" workbookViewId="0">
      <selection activeCell="H11" sqref="H11:H15"/>
    </sheetView>
  </sheetViews>
  <sheetFormatPr defaultColWidth="8.875" defaultRowHeight="14.25" x14ac:dyDescent="0.2"/>
  <cols>
    <col min="1" max="6" width="16.625" style="46" customWidth="1"/>
    <col min="7" max="7" width="5.125" style="46" customWidth="1"/>
    <col min="8" max="8" width="26.625" style="46" customWidth="1"/>
    <col min="9" max="9" width="31.5" style="46" customWidth="1"/>
    <col min="10" max="12" width="26.625" style="46" customWidth="1"/>
    <col min="13" max="13" width="8.875" style="46"/>
    <col min="14" max="18" width="26.625" style="46" customWidth="1"/>
    <col min="19" max="16384" width="8.875" style="46"/>
  </cols>
  <sheetData>
    <row r="1" spans="1:9" s="45" customFormat="1" ht="42.95" customHeight="1" thickBot="1" x14ac:dyDescent="0.25">
      <c r="A1" s="689" t="s">
        <v>816</v>
      </c>
      <c r="B1" s="689"/>
      <c r="C1" s="689"/>
      <c r="D1" s="689"/>
      <c r="E1" s="272"/>
      <c r="F1" s="272"/>
      <c r="G1" s="4"/>
      <c r="H1" s="4"/>
      <c r="I1" s="4"/>
    </row>
    <row r="2" spans="1:9" s="45" customFormat="1" ht="42.95" customHeight="1" thickTop="1" thickBot="1" x14ac:dyDescent="0.25">
      <c r="A2" s="770" t="s">
        <v>1104</v>
      </c>
      <c r="B2" s="738"/>
      <c r="C2" s="738"/>
      <c r="D2" s="738"/>
      <c r="E2" s="738"/>
      <c r="F2" s="738"/>
      <c r="G2" s="738"/>
      <c r="H2" s="739"/>
      <c r="I2" s="4"/>
    </row>
    <row r="3" spans="1:9" s="45" customFormat="1" ht="42.95" customHeight="1" thickTop="1" thickBot="1" x14ac:dyDescent="0.25">
      <c r="A3" s="81" t="s">
        <v>1285</v>
      </c>
      <c r="B3" s="494"/>
      <c r="C3" s="494"/>
      <c r="D3" s="494"/>
      <c r="E3" s="272"/>
      <c r="F3" s="272"/>
      <c r="G3" s="4"/>
      <c r="H3" s="4"/>
      <c r="I3" s="4"/>
    </row>
    <row r="4" spans="1:9" ht="30.75" thickBot="1" x14ac:dyDescent="0.25">
      <c r="A4" s="495"/>
      <c r="B4" s="497"/>
      <c r="C4" s="498" t="s">
        <v>1096</v>
      </c>
      <c r="D4" s="498" t="s">
        <v>1097</v>
      </c>
      <c r="E4" s="498" t="s">
        <v>1098</v>
      </c>
      <c r="F4" s="498" t="s">
        <v>1103</v>
      </c>
      <c r="G4" s="4"/>
      <c r="H4" s="528" t="s">
        <v>803</v>
      </c>
      <c r="I4" s="4"/>
    </row>
    <row r="5" spans="1:9" ht="30" customHeight="1" thickBot="1" x14ac:dyDescent="0.25">
      <c r="A5" s="529"/>
      <c r="B5" s="510" t="s">
        <v>791</v>
      </c>
      <c r="C5" s="511">
        <f>'(1) Application SE'!$D$37</f>
        <v>0</v>
      </c>
      <c r="D5" s="511">
        <f>'(1) Application SE'!$H$37</f>
        <v>0</v>
      </c>
      <c r="E5" s="511">
        <f>'(1) Application SE'!$L$37</f>
        <v>0</v>
      </c>
      <c r="F5" s="512">
        <f>'(1) Application SE'!$P$37</f>
        <v>0</v>
      </c>
      <c r="G5" s="4"/>
      <c r="H5" s="768"/>
      <c r="I5" s="4"/>
    </row>
    <row r="6" spans="1:9" ht="30" customHeight="1" x14ac:dyDescent="0.2">
      <c r="A6" s="116"/>
      <c r="B6" s="510" t="s">
        <v>1105</v>
      </c>
      <c r="C6" s="511">
        <f>C5</f>
        <v>0</v>
      </c>
      <c r="D6" s="511">
        <f t="shared" ref="D6:F6" si="0">D5</f>
        <v>0</v>
      </c>
      <c r="E6" s="511">
        <f t="shared" si="0"/>
        <v>0</v>
      </c>
      <c r="F6" s="512">
        <f t="shared" si="0"/>
        <v>0</v>
      </c>
      <c r="G6" s="4"/>
      <c r="H6" s="768"/>
      <c r="I6" s="4"/>
    </row>
    <row r="7" spans="1:9" ht="30" customHeight="1" thickBot="1" x14ac:dyDescent="0.25">
      <c r="A7" s="4"/>
      <c r="B7" s="513" t="s">
        <v>1344</v>
      </c>
      <c r="C7" s="514">
        <f>'(1) Application SE'!D41</f>
        <v>0</v>
      </c>
      <c r="D7" s="514">
        <f>'(1) Application SE'!E41</f>
        <v>0</v>
      </c>
      <c r="E7" s="514">
        <f>'(1) Application SE'!F41</f>
        <v>0</v>
      </c>
      <c r="F7" s="515">
        <f>'(1) Application SE'!G41</f>
        <v>0</v>
      </c>
      <c r="G7" s="4"/>
      <c r="H7" s="769"/>
      <c r="I7" s="4"/>
    </row>
    <row r="8" spans="1:9" ht="30" customHeight="1" x14ac:dyDescent="0.2">
      <c r="A8" s="4"/>
      <c r="B8" s="516"/>
      <c r="C8" s="517"/>
      <c r="D8" s="517"/>
      <c r="E8" s="517"/>
      <c r="F8" s="517"/>
      <c r="G8" s="4"/>
      <c r="H8" s="518"/>
      <c r="I8" s="4"/>
    </row>
    <row r="9" spans="1:9" s="45" customFormat="1" ht="42.95" customHeight="1" thickBot="1" x14ac:dyDescent="0.25">
      <c r="A9" s="81" t="s">
        <v>1286</v>
      </c>
      <c r="B9" s="494"/>
      <c r="C9" s="494"/>
      <c r="D9" s="10"/>
      <c r="E9" s="272"/>
      <c r="F9" s="272"/>
      <c r="G9" s="4"/>
      <c r="H9" s="4"/>
      <c r="I9" s="4"/>
    </row>
    <row r="10" spans="1:9" ht="30.75" thickBot="1" x14ac:dyDescent="0.25">
      <c r="A10" s="495"/>
      <c r="B10" s="497"/>
      <c r="C10" s="498" t="s">
        <v>1096</v>
      </c>
      <c r="D10" s="498" t="s">
        <v>1097</v>
      </c>
      <c r="E10" s="498" t="s">
        <v>1098</v>
      </c>
      <c r="F10" s="498" t="s">
        <v>1103</v>
      </c>
      <c r="G10" s="4"/>
      <c r="H10" s="528" t="s">
        <v>803</v>
      </c>
      <c r="I10" s="4"/>
    </row>
    <row r="11" spans="1:9" ht="30" customHeight="1" x14ac:dyDescent="0.2">
      <c r="A11" s="530"/>
      <c r="B11" s="510" t="s">
        <v>833</v>
      </c>
      <c r="C11" s="511">
        <f>'(2) Application TT'!$D$20</f>
        <v>0</v>
      </c>
      <c r="D11" s="511">
        <f>'(2) Application TT'!$H$20</f>
        <v>0</v>
      </c>
      <c r="E11" s="511">
        <f>'(2) Application TT'!$L$20</f>
        <v>0</v>
      </c>
      <c r="F11" s="512">
        <f>'(2) Application TT'!$P$20</f>
        <v>0</v>
      </c>
      <c r="G11" s="4"/>
      <c r="H11" s="768"/>
      <c r="I11" s="4"/>
    </row>
    <row r="12" spans="1:9" ht="30" customHeight="1" x14ac:dyDescent="0.2">
      <c r="A12" s="531"/>
      <c r="B12" s="519" t="s">
        <v>1132</v>
      </c>
      <c r="C12" s="520">
        <f>'(2) Application TT'!$D$21</f>
        <v>0</v>
      </c>
      <c r="D12" s="520">
        <f>'(2) Application TT'!$H$21</f>
        <v>0</v>
      </c>
      <c r="E12" s="520">
        <f>'(2) Application TT'!$L$21</f>
        <v>0</v>
      </c>
      <c r="F12" s="521">
        <f>'(2) Application TT'!$P$21</f>
        <v>0</v>
      </c>
      <c r="G12" s="4"/>
      <c r="H12" s="768"/>
      <c r="I12" s="4"/>
    </row>
    <row r="13" spans="1:9" ht="30" customHeight="1" thickBot="1" x14ac:dyDescent="0.25">
      <c r="A13" s="532"/>
      <c r="B13" s="522" t="s">
        <v>830</v>
      </c>
      <c r="C13" s="523">
        <f>'(2) Application TT'!$D$22</f>
        <v>0</v>
      </c>
      <c r="D13" s="523">
        <f>'(2) Application TT'!$H$22</f>
        <v>0</v>
      </c>
      <c r="E13" s="523">
        <f>'(2) Application TT'!$L$22</f>
        <v>0</v>
      </c>
      <c r="F13" s="524">
        <f>'(2) Application TT'!$P$22</f>
        <v>0</v>
      </c>
      <c r="G13" s="4"/>
      <c r="H13" s="768"/>
      <c r="I13" s="4"/>
    </row>
    <row r="14" spans="1:9" ht="30" customHeight="1" x14ac:dyDescent="0.2">
      <c r="A14" s="116"/>
      <c r="B14" s="510" t="s">
        <v>1105</v>
      </c>
      <c r="C14" s="511">
        <f>SUM(C11:C13)</f>
        <v>0</v>
      </c>
      <c r="D14" s="511">
        <f>SUM(D11:D13)</f>
        <v>0</v>
      </c>
      <c r="E14" s="511">
        <f t="shared" ref="E14" si="1">SUM(E11:E13)</f>
        <v>0</v>
      </c>
      <c r="F14" s="512">
        <f>SUM(F11:F13)</f>
        <v>0</v>
      </c>
      <c r="G14" s="4"/>
      <c r="H14" s="768"/>
      <c r="I14" s="4"/>
    </row>
    <row r="15" spans="1:9" ht="30" customHeight="1" thickBot="1" x14ac:dyDescent="0.25">
      <c r="A15" s="4"/>
      <c r="B15" s="513" t="s">
        <v>1344</v>
      </c>
      <c r="C15" s="514">
        <f>'(2) Application TT'!D28</f>
        <v>0</v>
      </c>
      <c r="D15" s="514">
        <f>'(2) Application TT'!E28</f>
        <v>0</v>
      </c>
      <c r="E15" s="514">
        <f>'(2) Application TT'!F28</f>
        <v>0</v>
      </c>
      <c r="F15" s="515">
        <f>'(2) Application TT'!G28</f>
        <v>0</v>
      </c>
      <c r="G15" s="4"/>
      <c r="H15" s="769"/>
      <c r="I15" s="4"/>
    </row>
    <row r="16" spans="1:9" x14ac:dyDescent="0.2">
      <c r="A16" s="4"/>
      <c r="B16" s="4"/>
      <c r="C16" s="4"/>
      <c r="D16" s="4"/>
      <c r="E16" s="4"/>
      <c r="F16" s="4"/>
      <c r="G16" s="4"/>
      <c r="H16" s="4"/>
      <c r="I16" s="4"/>
    </row>
    <row r="17" spans="1:9" s="45" customFormat="1" ht="42.95" customHeight="1" thickBot="1" x14ac:dyDescent="0.25">
      <c r="A17" s="81" t="s">
        <v>1133</v>
      </c>
      <c r="B17" s="494"/>
      <c r="C17" s="494"/>
      <c r="D17" s="494"/>
      <c r="E17" s="272"/>
      <c r="F17" s="272"/>
      <c r="G17" s="4"/>
      <c r="H17" s="4"/>
      <c r="I17" s="4"/>
    </row>
    <row r="18" spans="1:9" ht="30.75" thickBot="1" x14ac:dyDescent="0.25">
      <c r="A18" s="495"/>
      <c r="B18" s="497"/>
      <c r="C18" s="498" t="s">
        <v>1096</v>
      </c>
      <c r="D18" s="498" t="s">
        <v>1097</v>
      </c>
      <c r="E18" s="498" t="s">
        <v>1098</v>
      </c>
      <c r="F18" s="498" t="s">
        <v>1103</v>
      </c>
      <c r="G18" s="4"/>
      <c r="H18" s="528" t="s">
        <v>803</v>
      </c>
      <c r="I18" s="4"/>
    </row>
    <row r="19" spans="1:9" ht="30" customHeight="1" x14ac:dyDescent="0.2">
      <c r="A19" s="530"/>
      <c r="B19" s="510" t="s">
        <v>833</v>
      </c>
      <c r="C19" s="511">
        <f>'(3) Application MDFT'!$D$33</f>
        <v>0</v>
      </c>
      <c r="D19" s="511">
        <f>'(3) Application MDFT'!$H$33</f>
        <v>0</v>
      </c>
      <c r="E19" s="511">
        <f>'(3) Application MDFT'!$D$39</f>
        <v>0</v>
      </c>
      <c r="F19" s="512">
        <f>'(3) Application MDFT'!$H$39</f>
        <v>0</v>
      </c>
      <c r="G19" s="4"/>
      <c r="H19" s="768"/>
      <c r="I19" s="4"/>
    </row>
    <row r="20" spans="1:9" ht="30" customHeight="1" thickBot="1" x14ac:dyDescent="0.25">
      <c r="A20" s="531"/>
      <c r="B20" s="522" t="s">
        <v>1132</v>
      </c>
      <c r="C20" s="523">
        <f>'(3) Application MDFT'!$D$34</f>
        <v>0</v>
      </c>
      <c r="D20" s="523">
        <f>'(3) Application MDFT'!$H$34</f>
        <v>0</v>
      </c>
      <c r="E20" s="523">
        <f>'(3) Application MDFT'!$D$40</f>
        <v>0</v>
      </c>
      <c r="F20" s="524">
        <f>'(3) Application MDFT'!$H$40</f>
        <v>0</v>
      </c>
      <c r="G20" s="4"/>
      <c r="H20" s="768"/>
      <c r="I20" s="4"/>
    </row>
    <row r="21" spans="1:9" ht="30" customHeight="1" x14ac:dyDescent="0.2">
      <c r="A21" s="116"/>
      <c r="B21" s="510" t="s">
        <v>1105</v>
      </c>
      <c r="C21" s="511">
        <f>SUM(C19:C20)</f>
        <v>0</v>
      </c>
      <c r="D21" s="511">
        <f t="shared" ref="D21:F21" si="2">SUM(D19:D20)</f>
        <v>0</v>
      </c>
      <c r="E21" s="511">
        <f t="shared" si="2"/>
        <v>0</v>
      </c>
      <c r="F21" s="512">
        <f t="shared" si="2"/>
        <v>0</v>
      </c>
      <c r="G21" s="4"/>
      <c r="H21" s="768"/>
      <c r="I21" s="4"/>
    </row>
    <row r="22" spans="1:9" ht="30" customHeight="1" thickBot="1" x14ac:dyDescent="0.25">
      <c r="A22" s="4"/>
      <c r="B22" s="513" t="s">
        <v>1344</v>
      </c>
      <c r="C22" s="514">
        <f>'(3) Application MDFT'!D47</f>
        <v>0</v>
      </c>
      <c r="D22" s="514">
        <f>'(3) Application MDFT'!E47</f>
        <v>0</v>
      </c>
      <c r="E22" s="514">
        <f>'(3) Application MDFT'!F47</f>
        <v>0</v>
      </c>
      <c r="F22" s="515">
        <f>'(3) Application MDFT'!G47</f>
        <v>0</v>
      </c>
      <c r="G22" s="4"/>
      <c r="H22" s="769"/>
      <c r="I22" s="4"/>
    </row>
    <row r="23" spans="1:9" x14ac:dyDescent="0.2">
      <c r="A23" s="4"/>
      <c r="B23" s="4"/>
      <c r="C23" s="4"/>
      <c r="D23" s="4"/>
      <c r="E23" s="4"/>
      <c r="F23" s="4"/>
      <c r="G23" s="4"/>
      <c r="H23" s="4"/>
      <c r="I23" s="4"/>
    </row>
    <row r="24" spans="1:9" s="4" customFormat="1" x14ac:dyDescent="0.2"/>
    <row r="25" spans="1:9" s="45" customFormat="1" ht="42.95" customHeight="1" thickBot="1" x14ac:dyDescent="0.25">
      <c r="A25" s="81" t="s">
        <v>1134</v>
      </c>
      <c r="B25" s="494"/>
      <c r="C25" s="494"/>
      <c r="D25" s="494"/>
      <c r="E25" s="272"/>
      <c r="F25" s="272"/>
      <c r="G25" s="4"/>
      <c r="H25" s="4"/>
      <c r="I25" s="4"/>
    </row>
    <row r="26" spans="1:9" ht="30.75" thickBot="1" x14ac:dyDescent="0.25">
      <c r="A26" s="495"/>
      <c r="B26" s="497"/>
      <c r="C26" s="305" t="s">
        <v>1096</v>
      </c>
      <c r="D26" s="498" t="s">
        <v>1097</v>
      </c>
      <c r="E26" s="498" t="s">
        <v>1098</v>
      </c>
      <c r="F26" s="498" t="s">
        <v>1103</v>
      </c>
      <c r="G26" s="4"/>
      <c r="H26" s="528" t="s">
        <v>803</v>
      </c>
      <c r="I26" s="4"/>
    </row>
    <row r="27" spans="1:9" ht="30" customHeight="1" x14ac:dyDescent="0.2">
      <c r="A27" s="530"/>
      <c r="B27" s="510" t="s">
        <v>833</v>
      </c>
      <c r="C27" s="511">
        <f>'(4) Application DISN'!$D$27</f>
        <v>0</v>
      </c>
      <c r="D27" s="511">
        <f>'(4) Application DISN'!$H$27</f>
        <v>0</v>
      </c>
      <c r="E27" s="511">
        <f>'(4) Application DISN'!$L$27</f>
        <v>0</v>
      </c>
      <c r="F27" s="512">
        <f>'(4) Application DISN'!$P$27</f>
        <v>0</v>
      </c>
      <c r="G27" s="4"/>
      <c r="H27" s="768"/>
      <c r="I27" s="4"/>
    </row>
    <row r="28" spans="1:9" ht="30" customHeight="1" thickBot="1" x14ac:dyDescent="0.25">
      <c r="A28" s="531"/>
      <c r="B28" s="522" t="s">
        <v>1132</v>
      </c>
      <c r="C28" s="523">
        <f>'(4) Application DISN'!$D$28</f>
        <v>0</v>
      </c>
      <c r="D28" s="523">
        <f>'(4) Application DISN'!$H$28</f>
        <v>0</v>
      </c>
      <c r="E28" s="523">
        <f>'(4) Application DISN'!$L$28</f>
        <v>0</v>
      </c>
      <c r="F28" s="524">
        <f>'(4) Application DISN'!$P$28</f>
        <v>0</v>
      </c>
      <c r="G28" s="4"/>
      <c r="H28" s="768"/>
      <c r="I28" s="4"/>
    </row>
    <row r="29" spans="1:9" ht="30" customHeight="1" x14ac:dyDescent="0.2">
      <c r="A29" s="116"/>
      <c r="B29" s="510" t="s">
        <v>1105</v>
      </c>
      <c r="C29" s="511">
        <f>SUM(C27:C28)</f>
        <v>0</v>
      </c>
      <c r="D29" s="511">
        <f t="shared" ref="D29:F29" si="3">SUM(D27:D28)</f>
        <v>0</v>
      </c>
      <c r="E29" s="511">
        <f t="shared" si="3"/>
        <v>0</v>
      </c>
      <c r="F29" s="512">
        <f t="shared" si="3"/>
        <v>0</v>
      </c>
      <c r="G29" s="4"/>
      <c r="H29" s="768"/>
      <c r="I29" s="4"/>
    </row>
    <row r="30" spans="1:9" ht="30" customHeight="1" thickBot="1" x14ac:dyDescent="0.25">
      <c r="A30" s="4"/>
      <c r="B30" s="513" t="s">
        <v>1344</v>
      </c>
      <c r="C30" s="514">
        <f>'(4) Application DISN'!D46</f>
        <v>0</v>
      </c>
      <c r="D30" s="514">
        <f>'(4) Application DISN'!E46</f>
        <v>0</v>
      </c>
      <c r="E30" s="514">
        <f>'(4) Application DISN'!F46</f>
        <v>0</v>
      </c>
      <c r="F30" s="515">
        <f>'(4) Application DISN'!G46</f>
        <v>0</v>
      </c>
      <c r="G30" s="4"/>
      <c r="H30" s="769"/>
      <c r="I30" s="4"/>
    </row>
    <row r="49" spans="1:21" x14ac:dyDescent="0.2">
      <c r="A49" s="361"/>
      <c r="B49" s="129"/>
      <c r="C49" s="525"/>
      <c r="D49" s="526"/>
      <c r="E49" s="129"/>
      <c r="F49" s="129"/>
      <c r="G49" s="158"/>
      <c r="H49" s="129"/>
      <c r="I49" s="129"/>
      <c r="J49" s="527"/>
      <c r="K49" s="129"/>
      <c r="L49" s="129"/>
      <c r="M49" s="158"/>
      <c r="N49" s="129"/>
      <c r="O49" s="129"/>
      <c r="P49" s="527"/>
      <c r="Q49" s="129"/>
      <c r="R49" s="129"/>
      <c r="S49" s="4"/>
      <c r="T49" s="4"/>
      <c r="U49" s="4"/>
    </row>
    <row r="50" spans="1:21" x14ac:dyDescent="0.2">
      <c r="A50" s="129"/>
      <c r="B50" s="129"/>
      <c r="C50" s="129"/>
      <c r="D50" s="129"/>
      <c r="E50" s="129"/>
      <c r="F50" s="129"/>
      <c r="G50" s="129"/>
      <c r="H50" s="129"/>
    </row>
    <row r="51" spans="1:21" x14ac:dyDescent="0.2">
      <c r="A51" s="129"/>
      <c r="B51" s="129"/>
      <c r="C51" s="129"/>
      <c r="D51" s="129"/>
      <c r="E51" s="129"/>
      <c r="F51" s="129"/>
      <c r="G51" s="129"/>
      <c r="H51" s="129"/>
    </row>
  </sheetData>
  <sheetProtection sheet="1" objects="1" scenarios="1" formatColumns="0" formatRows="0" insertColumns="0" insertRows="0" insertHyperlinks="0" selectLockedCells="1" autoFilter="0"/>
  <mergeCells count="6">
    <mergeCell ref="A1:D1"/>
    <mergeCell ref="H19:H22"/>
    <mergeCell ref="H27:H30"/>
    <mergeCell ref="H5:H7"/>
    <mergeCell ref="H11:H15"/>
    <mergeCell ref="A2:H2"/>
  </mergeCells>
  <pageMargins left="0.7" right="0.7" top="0.75" bottom="0.75" header="0.3" footer="0.3"/>
  <pageSetup paperSize="8" scale="7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I40"/>
  <sheetViews>
    <sheetView zoomScale="85" zoomScaleNormal="85" workbookViewId="0"/>
  </sheetViews>
  <sheetFormatPr defaultRowHeight="14.25" x14ac:dyDescent="0.2"/>
  <cols>
    <col min="1" max="1" width="9" style="199"/>
    <col min="2" max="2" width="11" customWidth="1"/>
    <col min="3" max="3" width="12.5" customWidth="1"/>
    <col min="4" max="4" width="4.875" customWidth="1"/>
    <col min="5" max="5" width="49.625" customWidth="1"/>
    <col min="6" max="6" width="11.625" customWidth="1"/>
    <col min="7" max="7" width="49.625" style="53" customWidth="1"/>
    <col min="8" max="8" width="49.625" customWidth="1"/>
    <col min="9" max="9" width="32.125" customWidth="1"/>
    <col min="10" max="10" width="47.625" customWidth="1"/>
  </cols>
  <sheetData>
    <row r="1" spans="1:9" ht="17.45" x14ac:dyDescent="0.3">
      <c r="A1" s="236" t="s">
        <v>1193</v>
      </c>
      <c r="B1" s="171"/>
    </row>
    <row r="2" spans="1:9" s="198" customFormat="1" ht="22.5" customHeight="1" thickBot="1" x14ac:dyDescent="0.3">
      <c r="B2" s="200" t="s">
        <v>1155</v>
      </c>
    </row>
    <row r="3" spans="1:9" ht="24.6" thickBot="1" x14ac:dyDescent="0.3">
      <c r="A3" s="201" t="s">
        <v>1154</v>
      </c>
      <c r="B3" s="197" t="s">
        <v>1143</v>
      </c>
      <c r="C3" s="194"/>
      <c r="D3" s="195"/>
      <c r="E3" s="196"/>
      <c r="F3" s="201" t="s">
        <v>1144</v>
      </c>
      <c r="G3" s="201" t="s">
        <v>1145</v>
      </c>
      <c r="H3" s="201" t="s">
        <v>1146</v>
      </c>
      <c r="I3" s="197"/>
    </row>
    <row r="4" spans="1:9" x14ac:dyDescent="0.2">
      <c r="A4" s="202">
        <v>1</v>
      </c>
      <c r="B4" s="771" t="s">
        <v>1147</v>
      </c>
      <c r="C4" s="222" t="s">
        <v>1148</v>
      </c>
      <c r="D4" s="222">
        <v>1</v>
      </c>
      <c r="E4" s="223"/>
      <c r="F4" s="224"/>
      <c r="G4" s="225"/>
      <c r="H4" s="226"/>
      <c r="I4" s="206"/>
    </row>
    <row r="5" spans="1:9" x14ac:dyDescent="0.2">
      <c r="A5" s="203">
        <v>2</v>
      </c>
      <c r="B5" s="772"/>
      <c r="C5" s="208"/>
      <c r="D5" s="208">
        <v>2</v>
      </c>
      <c r="E5" s="209"/>
      <c r="F5" s="210"/>
      <c r="G5" s="212"/>
      <c r="H5" s="227"/>
      <c r="I5" s="207"/>
    </row>
    <row r="6" spans="1:9" ht="24" x14ac:dyDescent="0.2">
      <c r="A6" s="203">
        <v>3</v>
      </c>
      <c r="B6" s="772"/>
      <c r="C6" s="213" t="s">
        <v>1149</v>
      </c>
      <c r="D6" s="213">
        <v>3</v>
      </c>
      <c r="E6" s="214"/>
      <c r="F6" s="215"/>
      <c r="G6" s="211"/>
      <c r="H6" s="227"/>
      <c r="I6" s="207"/>
    </row>
    <row r="7" spans="1:9" x14ac:dyDescent="0.2">
      <c r="A7" s="204">
        <v>4</v>
      </c>
      <c r="B7" s="772"/>
      <c r="C7" s="216" t="s">
        <v>1150</v>
      </c>
      <c r="D7" s="216">
        <v>4</v>
      </c>
      <c r="E7" s="217"/>
      <c r="F7" s="218"/>
      <c r="G7" s="211"/>
      <c r="H7" s="227"/>
      <c r="I7" s="207"/>
    </row>
    <row r="8" spans="1:9" x14ac:dyDescent="0.2">
      <c r="A8" s="204">
        <v>5</v>
      </c>
      <c r="B8" s="772"/>
      <c r="C8" s="773" t="s">
        <v>1151</v>
      </c>
      <c r="D8" s="219">
        <v>5</v>
      </c>
      <c r="E8" s="220"/>
      <c r="F8" s="221"/>
      <c r="G8" s="212"/>
      <c r="H8" s="227"/>
      <c r="I8" s="207"/>
    </row>
    <row r="9" spans="1:9" x14ac:dyDescent="0.2">
      <c r="A9" s="204">
        <v>6</v>
      </c>
      <c r="B9" s="772"/>
      <c r="C9" s="773"/>
      <c r="D9" s="219">
        <v>6</v>
      </c>
      <c r="E9" s="220"/>
      <c r="F9" s="221"/>
      <c r="G9" s="211"/>
      <c r="H9" s="227"/>
      <c r="I9" s="207"/>
    </row>
    <row r="10" spans="1:9" ht="14.45" thickBot="1" x14ac:dyDescent="0.3">
      <c r="A10" s="205">
        <v>7</v>
      </c>
      <c r="B10" s="774" t="s">
        <v>1152</v>
      </c>
      <c r="C10" s="774"/>
      <c r="D10" s="228">
        <v>7</v>
      </c>
      <c r="E10" s="229"/>
      <c r="F10" s="230"/>
      <c r="G10" s="231"/>
      <c r="H10" s="232"/>
      <c r="I10" s="207"/>
    </row>
    <row r="11" spans="1:9" s="53" customFormat="1" ht="13.9" x14ac:dyDescent="0.25">
      <c r="A11" s="199"/>
    </row>
    <row r="12" spans="1:9" s="198" customFormat="1" ht="22.5" customHeight="1" thickBot="1" x14ac:dyDescent="0.3">
      <c r="B12" s="200" t="s">
        <v>1156</v>
      </c>
    </row>
    <row r="13" spans="1:9" ht="14.45" thickBot="1" x14ac:dyDescent="0.3">
      <c r="B13" s="195"/>
      <c r="C13" s="194"/>
      <c r="D13" s="195"/>
      <c r="E13" s="196"/>
      <c r="F13" s="201"/>
      <c r="G13" s="201"/>
      <c r="H13" s="201"/>
      <c r="I13" s="197"/>
    </row>
    <row r="14" spans="1:9" x14ac:dyDescent="0.2">
      <c r="A14" s="202">
        <v>8</v>
      </c>
      <c r="B14" s="771" t="s">
        <v>1147</v>
      </c>
      <c r="C14" s="222" t="s">
        <v>1148</v>
      </c>
      <c r="D14" s="222">
        <v>1</v>
      </c>
      <c r="E14" s="223"/>
      <c r="F14" s="224"/>
      <c r="G14" s="225"/>
      <c r="H14" s="233"/>
      <c r="I14" s="206"/>
    </row>
    <row r="15" spans="1:9" x14ac:dyDescent="0.2">
      <c r="A15" s="203">
        <v>9</v>
      </c>
      <c r="B15" s="772"/>
      <c r="C15" s="208"/>
      <c r="D15" s="208">
        <v>2</v>
      </c>
      <c r="E15" s="209"/>
      <c r="F15" s="210"/>
      <c r="G15" s="211"/>
      <c r="H15" s="227"/>
      <c r="I15" s="207"/>
    </row>
    <row r="16" spans="1:9" ht="24" x14ac:dyDescent="0.2">
      <c r="A16" s="203">
        <v>10</v>
      </c>
      <c r="B16" s="772"/>
      <c r="C16" s="213" t="s">
        <v>1149</v>
      </c>
      <c r="D16" s="213">
        <v>3</v>
      </c>
      <c r="E16" s="214"/>
      <c r="F16" s="215"/>
      <c r="G16" s="211"/>
      <c r="H16" s="234"/>
      <c r="I16" s="207"/>
    </row>
    <row r="17" spans="1:9" x14ac:dyDescent="0.2">
      <c r="A17" s="204">
        <v>11</v>
      </c>
      <c r="B17" s="772"/>
      <c r="C17" s="216" t="s">
        <v>1150</v>
      </c>
      <c r="D17" s="216">
        <v>4</v>
      </c>
      <c r="E17" s="217"/>
      <c r="F17" s="218"/>
      <c r="G17" s="211"/>
      <c r="H17" s="234"/>
      <c r="I17" s="207"/>
    </row>
    <row r="18" spans="1:9" x14ac:dyDescent="0.2">
      <c r="A18" s="204">
        <v>12</v>
      </c>
      <c r="B18" s="772"/>
      <c r="C18" s="773" t="s">
        <v>1151</v>
      </c>
      <c r="D18" s="219">
        <v>5</v>
      </c>
      <c r="E18" s="220"/>
      <c r="F18" s="221"/>
      <c r="G18" s="211"/>
      <c r="H18" s="234"/>
      <c r="I18" s="207"/>
    </row>
    <row r="19" spans="1:9" x14ac:dyDescent="0.2">
      <c r="A19" s="204">
        <v>13</v>
      </c>
      <c r="B19" s="772"/>
      <c r="C19" s="773"/>
      <c r="D19" s="219">
        <v>6</v>
      </c>
      <c r="E19" s="220"/>
      <c r="F19" s="221"/>
      <c r="G19" s="211"/>
      <c r="H19" s="234"/>
      <c r="I19" s="207"/>
    </row>
    <row r="20" spans="1:9" ht="15" thickBot="1" x14ac:dyDescent="0.25">
      <c r="A20" s="205">
        <v>14</v>
      </c>
      <c r="B20" s="774" t="s">
        <v>1152</v>
      </c>
      <c r="C20" s="774"/>
      <c r="D20" s="228">
        <v>7</v>
      </c>
      <c r="E20" s="229"/>
      <c r="F20" s="230"/>
      <c r="G20" s="231"/>
      <c r="H20" s="235"/>
      <c r="I20" s="207"/>
    </row>
    <row r="22" spans="1:9" s="198" customFormat="1" ht="22.5" customHeight="1" thickBot="1" x14ac:dyDescent="0.25">
      <c r="B22" s="200" t="s">
        <v>1157</v>
      </c>
    </row>
    <row r="23" spans="1:9" ht="24.75" thickBot="1" x14ac:dyDescent="0.25">
      <c r="B23" s="197" t="s">
        <v>1153</v>
      </c>
      <c r="C23" s="194"/>
      <c r="D23" s="195"/>
      <c r="E23" s="196"/>
      <c r="F23" s="201" t="s">
        <v>1144</v>
      </c>
      <c r="G23" s="201" t="s">
        <v>1145</v>
      </c>
      <c r="H23" s="201" t="s">
        <v>1146</v>
      </c>
    </row>
    <row r="24" spans="1:9" x14ac:dyDescent="0.2">
      <c r="A24" s="202">
        <v>15</v>
      </c>
      <c r="B24" s="771" t="s">
        <v>1147</v>
      </c>
      <c r="C24" s="222" t="s">
        <v>1148</v>
      </c>
      <c r="D24" s="222">
        <v>1</v>
      </c>
      <c r="E24" s="223"/>
      <c r="F24" s="224"/>
      <c r="G24" s="225"/>
      <c r="H24" s="233"/>
    </row>
    <row r="25" spans="1:9" x14ac:dyDescent="0.2">
      <c r="A25" s="203">
        <v>16</v>
      </c>
      <c r="B25" s="772"/>
      <c r="C25" s="208"/>
      <c r="D25" s="208">
        <v>2</v>
      </c>
      <c r="E25" s="209"/>
      <c r="F25" s="210"/>
      <c r="G25" s="211"/>
      <c r="H25" s="234"/>
    </row>
    <row r="26" spans="1:9" ht="24" x14ac:dyDescent="0.2">
      <c r="A26" s="203">
        <v>17</v>
      </c>
      <c r="B26" s="772"/>
      <c r="C26" s="213" t="s">
        <v>1149</v>
      </c>
      <c r="D26" s="213">
        <v>3</v>
      </c>
      <c r="E26" s="214"/>
      <c r="F26" s="215"/>
      <c r="G26" s="211"/>
      <c r="H26" s="234"/>
    </row>
    <row r="27" spans="1:9" x14ac:dyDescent="0.2">
      <c r="A27" s="204">
        <v>18</v>
      </c>
      <c r="B27" s="772"/>
      <c r="C27" s="216" t="s">
        <v>1150</v>
      </c>
      <c r="D27" s="216">
        <v>4</v>
      </c>
      <c r="E27" s="217"/>
      <c r="F27" s="218"/>
      <c r="G27" s="211"/>
      <c r="H27" s="234"/>
    </row>
    <row r="28" spans="1:9" x14ac:dyDescent="0.2">
      <c r="A28" s="204">
        <v>19</v>
      </c>
      <c r="B28" s="772"/>
      <c r="C28" s="773" t="s">
        <v>1151</v>
      </c>
      <c r="D28" s="219">
        <v>5</v>
      </c>
      <c r="E28" s="220"/>
      <c r="F28" s="221"/>
      <c r="G28" s="211"/>
      <c r="H28" s="234"/>
    </row>
    <row r="29" spans="1:9" x14ac:dyDescent="0.2">
      <c r="A29" s="204">
        <v>20</v>
      </c>
      <c r="B29" s="772"/>
      <c r="C29" s="773"/>
      <c r="D29" s="219">
        <v>6</v>
      </c>
      <c r="E29" s="220"/>
      <c r="F29" s="221"/>
      <c r="G29" s="211"/>
      <c r="H29" s="234"/>
    </row>
    <row r="30" spans="1:9" ht="15" thickBot="1" x14ac:dyDescent="0.25">
      <c r="A30" s="205">
        <v>21</v>
      </c>
      <c r="B30" s="774" t="s">
        <v>1152</v>
      </c>
      <c r="C30" s="774"/>
      <c r="D30" s="228">
        <v>7</v>
      </c>
      <c r="E30" s="229"/>
      <c r="F30" s="230"/>
      <c r="G30" s="231"/>
      <c r="H30" s="235"/>
    </row>
    <row r="32" spans="1:9" s="198" customFormat="1" ht="22.5" customHeight="1" thickBot="1" x14ac:dyDescent="0.25">
      <c r="B32" s="200" t="s">
        <v>1158</v>
      </c>
    </row>
    <row r="33" spans="1:9" ht="24.75" thickBot="1" x14ac:dyDescent="0.25">
      <c r="B33" s="195"/>
      <c r="C33" s="194"/>
      <c r="D33" s="195"/>
      <c r="E33" s="196"/>
      <c r="F33" s="201" t="s">
        <v>1144</v>
      </c>
      <c r="G33" s="201" t="s">
        <v>1145</v>
      </c>
      <c r="H33" s="201" t="s">
        <v>1146</v>
      </c>
      <c r="I33" s="197"/>
    </row>
    <row r="34" spans="1:9" x14ac:dyDescent="0.2">
      <c r="A34" s="202">
        <v>22</v>
      </c>
      <c r="B34" s="771" t="s">
        <v>1147</v>
      </c>
      <c r="C34" s="222" t="s">
        <v>1148</v>
      </c>
      <c r="D34" s="222">
        <v>1</v>
      </c>
      <c r="E34" s="223"/>
      <c r="F34" s="224"/>
      <c r="G34" s="225"/>
      <c r="H34" s="233"/>
      <c r="I34" s="206"/>
    </row>
    <row r="35" spans="1:9" x14ac:dyDescent="0.2">
      <c r="A35" s="203">
        <v>23</v>
      </c>
      <c r="B35" s="772"/>
      <c r="C35" s="208"/>
      <c r="D35" s="208">
        <v>2</v>
      </c>
      <c r="E35" s="209"/>
      <c r="F35" s="210"/>
      <c r="G35" s="211"/>
      <c r="H35" s="234"/>
      <c r="I35" s="207"/>
    </row>
    <row r="36" spans="1:9" ht="24" x14ac:dyDescent="0.2">
      <c r="A36" s="203">
        <v>24</v>
      </c>
      <c r="B36" s="772"/>
      <c r="C36" s="213" t="s">
        <v>1149</v>
      </c>
      <c r="D36" s="213">
        <v>3</v>
      </c>
      <c r="E36" s="214"/>
      <c r="F36" s="215"/>
      <c r="G36" s="211"/>
      <c r="H36" s="234"/>
      <c r="I36" s="207"/>
    </row>
    <row r="37" spans="1:9" x14ac:dyDescent="0.2">
      <c r="A37" s="204">
        <v>25</v>
      </c>
      <c r="B37" s="772"/>
      <c r="C37" s="216" t="s">
        <v>1150</v>
      </c>
      <c r="D37" s="216">
        <v>4</v>
      </c>
      <c r="E37" s="217"/>
      <c r="F37" s="218"/>
      <c r="G37" s="211"/>
      <c r="H37" s="234"/>
      <c r="I37" s="207"/>
    </row>
    <row r="38" spans="1:9" x14ac:dyDescent="0.2">
      <c r="A38" s="204">
        <v>26</v>
      </c>
      <c r="B38" s="772"/>
      <c r="C38" s="773" t="s">
        <v>1151</v>
      </c>
      <c r="D38" s="219">
        <v>5</v>
      </c>
      <c r="E38" s="220"/>
      <c r="F38" s="221"/>
      <c r="G38" s="211"/>
      <c r="H38" s="234"/>
      <c r="I38" s="207"/>
    </row>
    <row r="39" spans="1:9" x14ac:dyDescent="0.2">
      <c r="A39" s="204">
        <v>27</v>
      </c>
      <c r="B39" s="772"/>
      <c r="C39" s="773"/>
      <c r="D39" s="219">
        <v>6</v>
      </c>
      <c r="E39" s="220"/>
      <c r="F39" s="221"/>
      <c r="G39" s="211"/>
      <c r="H39" s="234"/>
      <c r="I39" s="207"/>
    </row>
    <row r="40" spans="1:9" ht="15" thickBot="1" x14ac:dyDescent="0.25">
      <c r="A40" s="205">
        <v>28</v>
      </c>
      <c r="B40" s="774" t="s">
        <v>1152</v>
      </c>
      <c r="C40" s="774"/>
      <c r="D40" s="228">
        <v>7</v>
      </c>
      <c r="E40" s="229"/>
      <c r="F40" s="230"/>
      <c r="G40" s="231"/>
      <c r="H40" s="235"/>
      <c r="I40" s="207"/>
    </row>
  </sheetData>
  <mergeCells count="12">
    <mergeCell ref="B40:C40"/>
    <mergeCell ref="B14:B19"/>
    <mergeCell ref="C18:C19"/>
    <mergeCell ref="B20:C20"/>
    <mergeCell ref="B24:B29"/>
    <mergeCell ref="C28:C29"/>
    <mergeCell ref="B30:C30"/>
    <mergeCell ref="B4:B9"/>
    <mergeCell ref="C8:C9"/>
    <mergeCell ref="B10:C10"/>
    <mergeCell ref="B34:B39"/>
    <mergeCell ref="C38:C39"/>
  </mergeCells>
  <pageMargins left="0.7" right="0.7" top="0.75" bottom="0.75" header="0.3" footer="0.3"/>
  <pageSetup paperSize="8"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i. Introduction</vt:lpstr>
      <vt:lpstr>ii. Overall Details</vt:lpstr>
      <vt:lpstr>(1) Application SE</vt:lpstr>
      <vt:lpstr>(1b) Costs</vt:lpstr>
      <vt:lpstr>(2) Application TT</vt:lpstr>
      <vt:lpstr>(3) Application MDFT</vt:lpstr>
      <vt:lpstr>(4) Application DISN</vt:lpstr>
      <vt:lpstr>Cost and savings summary</vt:lpstr>
      <vt:lpstr>Evaluation frameworks</vt:lpstr>
      <vt:lpstr>(3b) Costs</vt:lpstr>
      <vt:lpstr>(4b) Costs</vt:lpstr>
      <vt:lpstr>CCGs</vt:lpstr>
      <vt:lpstr>Providers</vt:lpstr>
      <vt:lpstr>Sheet1</vt:lpstr>
      <vt:lpstr>CCG names</vt:lpstr>
      <vt:lpstr>Summary</vt:lpstr>
      <vt:lpstr>Savings Calculations</vt:lpstr>
      <vt:lpstr>CCGList</vt:lpstr>
      <vt:lpstr>'(1) Application SE'!Print_Area</vt:lpstr>
      <vt:lpstr>'(2) Application TT'!Print_Area</vt:lpstr>
      <vt:lpstr>'(3) Application MDFT'!Print_Area</vt:lpstr>
      <vt:lpstr>'(4) Application DISN'!Print_Area</vt:lpstr>
      <vt:lpstr>'Cost and savings summary'!Print_Area</vt:lpstr>
      <vt:lpstr>'i. Introduction'!Print_Area</vt:lpstr>
      <vt:lpstr>'ii. Overall Details'!Print_Area</vt:lpstr>
      <vt:lpstr>Providers</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Kathryn</dc:creator>
  <cp:lastModifiedBy>Gemma McGeachie</cp:lastModifiedBy>
  <cp:lastPrinted>2016-12-01T19:06:22Z</cp:lastPrinted>
  <dcterms:created xsi:type="dcterms:W3CDTF">2014-12-15T10:39:19Z</dcterms:created>
  <dcterms:modified xsi:type="dcterms:W3CDTF">2016-12-05T15:48:35Z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