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3150" windowWidth="19980" windowHeight="4125"/>
  </bookViews>
  <sheets>
    <sheet name="Assessment" sheetId="1" r:id="rId1"/>
    <sheet name="Forecast" sheetId="71" state="hidden" r:id="rId2"/>
  </sheets>
  <definedNames>
    <definedName name="_xlnm._FilterDatabase" localSheetId="0" hidden="1">Assessment!$A$1:$AB$214</definedName>
  </definedNames>
  <calcPr calcId="145621"/>
</workbook>
</file>

<file path=xl/calcChain.xml><?xml version="1.0" encoding="utf-8"?>
<calcChain xmlns="http://schemas.openxmlformats.org/spreadsheetml/2006/main">
  <c r="T214" i="1" l="1"/>
  <c r="S214" i="1"/>
  <c r="R214" i="1"/>
  <c r="Q214" i="1"/>
  <c r="P214" i="1"/>
  <c r="O214" i="1"/>
  <c r="N214" i="1"/>
  <c r="H214" i="1"/>
  <c r="I214" i="1"/>
  <c r="J214" i="1"/>
  <c r="K214" i="1"/>
  <c r="L214" i="1"/>
  <c r="M214" i="1"/>
  <c r="G214" i="1"/>
  <c r="F214" i="1"/>
  <c r="AB214" i="1"/>
  <c r="AA214" i="1"/>
  <c r="Z214" i="1"/>
  <c r="Y214" i="1"/>
  <c r="X214" i="1"/>
  <c r="W214" i="1"/>
  <c r="V214" i="1"/>
  <c r="U214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6" i="1"/>
  <c r="W7" i="1"/>
  <c r="W8" i="1"/>
  <c r="W9" i="1"/>
  <c r="W10" i="1"/>
  <c r="W11" i="1"/>
  <c r="W12" i="1"/>
  <c r="W13" i="1"/>
  <c r="W14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5" i="1"/>
  <c r="AA5" i="1" s="1"/>
  <c r="AB5" i="1" s="1"/>
  <c r="V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5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6" i="1"/>
  <c r="V7" i="1"/>
  <c r="V8" i="1"/>
  <c r="V9" i="1"/>
  <c r="V10" i="1"/>
  <c r="V11" i="1"/>
  <c r="V12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5" i="1"/>
  <c r="W5" i="1"/>
  <c r="X5" i="1" s="1"/>
</calcChain>
</file>

<file path=xl/sharedStrings.xml><?xml version="1.0" encoding="utf-8"?>
<sst xmlns="http://schemas.openxmlformats.org/spreadsheetml/2006/main" count="1113" uniqueCount="481">
  <si>
    <t>CCG Code</t>
  </si>
  <si>
    <t>CCG Name</t>
  </si>
  <si>
    <t>Region</t>
  </si>
  <si>
    <t>Sub Region</t>
  </si>
  <si>
    <t>00C</t>
  </si>
  <si>
    <t>NHS Darlington CCG</t>
  </si>
  <si>
    <t>NORTH</t>
  </si>
  <si>
    <t>00D</t>
  </si>
  <si>
    <t>NHS Durham Dales, Easington and Sedgefield CCG</t>
  </si>
  <si>
    <t>00J</t>
  </si>
  <si>
    <t>NHS North Durham CCG</t>
  </si>
  <si>
    <t>00K</t>
  </si>
  <si>
    <t>NHS Hartlepool and Stockton-On-Tees CCG</t>
  </si>
  <si>
    <t>00L</t>
  </si>
  <si>
    <t>NHS Northumberland CCG</t>
  </si>
  <si>
    <t>00M</t>
  </si>
  <si>
    <t>NHS South Tees CCG</t>
  </si>
  <si>
    <t>00N</t>
  </si>
  <si>
    <t>NHS South Tyneside CCG</t>
  </si>
  <si>
    <t>00P</t>
  </si>
  <si>
    <t>NHS Sunderland CCG</t>
  </si>
  <si>
    <t>00Q</t>
  </si>
  <si>
    <t>NHS Blackburn with Darwen CCG</t>
  </si>
  <si>
    <t>00R</t>
  </si>
  <si>
    <t>NHS Blackpool CCG</t>
  </si>
  <si>
    <t>00T</t>
  </si>
  <si>
    <t>NHS Bolton CCG</t>
  </si>
  <si>
    <t>00V</t>
  </si>
  <si>
    <t>NHS Bury CCG</t>
  </si>
  <si>
    <t>00W</t>
  </si>
  <si>
    <t>00X</t>
  </si>
  <si>
    <t>NHS Chorley and South Ribble CCG</t>
  </si>
  <si>
    <t>00Y</t>
  </si>
  <si>
    <t>NHS Oldham CCG</t>
  </si>
  <si>
    <t>01A</t>
  </si>
  <si>
    <t>NHS East Lancashire CCG</t>
  </si>
  <si>
    <t>01C</t>
  </si>
  <si>
    <t>NHS Eastern Cheshire CCG</t>
  </si>
  <si>
    <t>01D</t>
  </si>
  <si>
    <t>NHS Heywood, Middleton and Rochdale CCG</t>
  </si>
  <si>
    <t>01E</t>
  </si>
  <si>
    <t>NHS Greater Preston CCG</t>
  </si>
  <si>
    <t>01F</t>
  </si>
  <si>
    <t>NHS Halton CCG</t>
  </si>
  <si>
    <t>01G</t>
  </si>
  <si>
    <t>NHS Salford CCG</t>
  </si>
  <si>
    <t>01H</t>
  </si>
  <si>
    <t>NHS Cumbria CCG</t>
  </si>
  <si>
    <t>01J</t>
  </si>
  <si>
    <t>NHS Knowsley CCG</t>
  </si>
  <si>
    <t>01K</t>
  </si>
  <si>
    <t>NHS Lancashire North CCG</t>
  </si>
  <si>
    <t>01M</t>
  </si>
  <si>
    <t>01N</t>
  </si>
  <si>
    <t>01R</t>
  </si>
  <si>
    <t>NHS South Cheshire CCG</t>
  </si>
  <si>
    <t>01T</t>
  </si>
  <si>
    <t>NHS South Sefton CCG</t>
  </si>
  <si>
    <t>01V</t>
  </si>
  <si>
    <t>NHS Southport and Formby CCG</t>
  </si>
  <si>
    <t>01W</t>
  </si>
  <si>
    <t>NHS Stockport CCG</t>
  </si>
  <si>
    <t>01X</t>
  </si>
  <si>
    <t>NHS St Helens CCG</t>
  </si>
  <si>
    <t>01Y</t>
  </si>
  <si>
    <t>NHS Tameside and Glossop CCG</t>
  </si>
  <si>
    <t>02A</t>
  </si>
  <si>
    <t>NHS Trafford CCG</t>
  </si>
  <si>
    <t>02D</t>
  </si>
  <si>
    <t>NHS Vale Royal CCG</t>
  </si>
  <si>
    <t>02E</t>
  </si>
  <si>
    <t>NHS Warrington CCG</t>
  </si>
  <si>
    <t>02F</t>
  </si>
  <si>
    <t>NHS West Cheshire CCG</t>
  </si>
  <si>
    <t>02G</t>
  </si>
  <si>
    <t>NHS West Lancashire CCG</t>
  </si>
  <si>
    <t>02H</t>
  </si>
  <si>
    <t>NHS Wigan Borough CCG</t>
  </si>
  <si>
    <t>02M</t>
  </si>
  <si>
    <t>NHS Fylde &amp; Wyre CCG</t>
  </si>
  <si>
    <t>02N</t>
  </si>
  <si>
    <t>NHS Airedale, Wharfdale and Craven CCG</t>
  </si>
  <si>
    <t>02P</t>
  </si>
  <si>
    <t>NHS Barnsley CCG</t>
  </si>
  <si>
    <t>02Q</t>
  </si>
  <si>
    <t>NHS Bassetlaw CCG</t>
  </si>
  <si>
    <t>02R</t>
  </si>
  <si>
    <t>NHS Bradford Districts CCG</t>
  </si>
  <si>
    <t>02T</t>
  </si>
  <si>
    <t>NHS Calderdale CCG</t>
  </si>
  <si>
    <t>02V</t>
  </si>
  <si>
    <t>NHS Leeds North CCG</t>
  </si>
  <si>
    <t>02W</t>
  </si>
  <si>
    <t>NHS Bradford City CCG</t>
  </si>
  <si>
    <t>02X</t>
  </si>
  <si>
    <t>NHS Doncaster CCG</t>
  </si>
  <si>
    <t>02Y</t>
  </si>
  <si>
    <t>NHS East Riding of Yorkshire CCG</t>
  </si>
  <si>
    <t>03A</t>
  </si>
  <si>
    <t>NHS Greater Huddersfield CCG</t>
  </si>
  <si>
    <t>03C</t>
  </si>
  <si>
    <t>NHS Leeds West CCG</t>
  </si>
  <si>
    <t>03D</t>
  </si>
  <si>
    <t>NHS Hambleton, Richmondshire and Whitby CCG</t>
  </si>
  <si>
    <t>03E</t>
  </si>
  <si>
    <t>NHS Harrogate and Rural District CCG</t>
  </si>
  <si>
    <t>03F</t>
  </si>
  <si>
    <t>NHS Hull CCG</t>
  </si>
  <si>
    <t>03G</t>
  </si>
  <si>
    <t>NHS Leeds South and East CCG</t>
  </si>
  <si>
    <t>03H</t>
  </si>
  <si>
    <t>NHS North East Lincolnshire CCG</t>
  </si>
  <si>
    <t>03J</t>
  </si>
  <si>
    <t>NHS North Kirklees CCG</t>
  </si>
  <si>
    <t>03K</t>
  </si>
  <si>
    <t>NHS North Lincolnshire CCG</t>
  </si>
  <si>
    <t>03L</t>
  </si>
  <si>
    <t>NHS Rotherham CCG</t>
  </si>
  <si>
    <t>03M</t>
  </si>
  <si>
    <t>NHS Scarborough and Ryedale CCG</t>
  </si>
  <si>
    <t>03N</t>
  </si>
  <si>
    <t>NHS Sheffield CCG</t>
  </si>
  <si>
    <t>03Q</t>
  </si>
  <si>
    <t>NHS Vale of York CCG</t>
  </si>
  <si>
    <t>03R</t>
  </si>
  <si>
    <t>NHS Wakefield CCG</t>
  </si>
  <si>
    <t>03T</t>
  </si>
  <si>
    <t>NHS Lincolnshire East CCG</t>
  </si>
  <si>
    <t>CENTRAL MIDLANDS</t>
  </si>
  <si>
    <t>03V</t>
  </si>
  <si>
    <t>NHS Corby CCG</t>
  </si>
  <si>
    <t>03W</t>
  </si>
  <si>
    <t>NHS East Leicestershire and Rutland CCG</t>
  </si>
  <si>
    <t>03X</t>
  </si>
  <si>
    <t>NHS Erewash CCG</t>
  </si>
  <si>
    <t>NORTH MIDLANDS</t>
  </si>
  <si>
    <t>03Y</t>
  </si>
  <si>
    <t>NHS Hardwick CCG</t>
  </si>
  <si>
    <t>04C</t>
  </si>
  <si>
    <t>NHS Leicester City CCG</t>
  </si>
  <si>
    <t>04D</t>
  </si>
  <si>
    <t>NHS Lincolnshire West CCG</t>
  </si>
  <si>
    <t>04E</t>
  </si>
  <si>
    <t>NHS Mansfield and Ashfield CCG</t>
  </si>
  <si>
    <t>04F</t>
  </si>
  <si>
    <t>NHS Milton Keynes CCG</t>
  </si>
  <si>
    <t>04G</t>
  </si>
  <si>
    <t>NHS Nene CCG</t>
  </si>
  <si>
    <t>04H</t>
  </si>
  <si>
    <t>NHS Newark &amp; Sherwood CCG</t>
  </si>
  <si>
    <t>04J</t>
  </si>
  <si>
    <t>NHS North Derbyshire CCG</t>
  </si>
  <si>
    <t>04K</t>
  </si>
  <si>
    <t>NHS Nottingham City CCG</t>
  </si>
  <si>
    <t>04L</t>
  </si>
  <si>
    <t>NHS Nottingham North and East CCG</t>
  </si>
  <si>
    <t>04M</t>
  </si>
  <si>
    <t>NHS Nottingham West CCG</t>
  </si>
  <si>
    <t>04N</t>
  </si>
  <si>
    <t>NHS Rushcliffe CCG</t>
  </si>
  <si>
    <t>04Q</t>
  </si>
  <si>
    <t>NHS South West Lincolnshire CCG</t>
  </si>
  <si>
    <t>04R</t>
  </si>
  <si>
    <t>NHS Southern Derbyshire CCG</t>
  </si>
  <si>
    <t>04V</t>
  </si>
  <si>
    <t>NHS West Leicestershire CCG</t>
  </si>
  <si>
    <t>04X</t>
  </si>
  <si>
    <t>NHS Birmingham South and Central CCG</t>
  </si>
  <si>
    <t>WEST MIDLANDS</t>
  </si>
  <si>
    <t>04Y</t>
  </si>
  <si>
    <t>NHS Cannock Chase CCG</t>
  </si>
  <si>
    <t>05A</t>
  </si>
  <si>
    <t>NHS Coventry and Rugby CCG</t>
  </si>
  <si>
    <t>05C</t>
  </si>
  <si>
    <t>NHS Dudley CCG</t>
  </si>
  <si>
    <t>05D</t>
  </si>
  <si>
    <t>NHS East Staffordshire CCG</t>
  </si>
  <si>
    <t>05F</t>
  </si>
  <si>
    <t>NHS Herefordshire CCG</t>
  </si>
  <si>
    <t>05G</t>
  </si>
  <si>
    <t>NHS North Staffordshire CCG</t>
  </si>
  <si>
    <t>05H</t>
  </si>
  <si>
    <t>NHS Warwickshire North CCG</t>
  </si>
  <si>
    <t>05J</t>
  </si>
  <si>
    <t>NHS Redditch and Bromsgrove CCG</t>
  </si>
  <si>
    <t>05L</t>
  </si>
  <si>
    <t>NHS Sandwell and West Birmingham CCG</t>
  </si>
  <si>
    <t>05N</t>
  </si>
  <si>
    <t>NHS Shropshire CCG</t>
  </si>
  <si>
    <t>05P</t>
  </si>
  <si>
    <t>NHS Solihull CCG</t>
  </si>
  <si>
    <t>05Q</t>
  </si>
  <si>
    <t>NHS South East Staffs and Seisdon Peninsular CCG</t>
  </si>
  <si>
    <t>05R</t>
  </si>
  <si>
    <t>NHS South Warwickshire CCG</t>
  </si>
  <si>
    <t>05T</t>
  </si>
  <si>
    <t>NHS South Worcestershire CCG</t>
  </si>
  <si>
    <t>05V</t>
  </si>
  <si>
    <t>NHS Stafford and Surrounds CCG</t>
  </si>
  <si>
    <t>05W</t>
  </si>
  <si>
    <t>NHS Stoke on Trent CCG</t>
  </si>
  <si>
    <t>05X</t>
  </si>
  <si>
    <t>NHS Telford and Wrekin CCG</t>
  </si>
  <si>
    <t>05Y</t>
  </si>
  <si>
    <t>NHS Walsall CCG</t>
  </si>
  <si>
    <t>06A</t>
  </si>
  <si>
    <t>NHS Wolverhampton CCG</t>
  </si>
  <si>
    <t>06D</t>
  </si>
  <si>
    <t>NHS Wyre Forest CCG</t>
  </si>
  <si>
    <t>06F</t>
  </si>
  <si>
    <t>NHS Bedfordshire CCG</t>
  </si>
  <si>
    <t>06H</t>
  </si>
  <si>
    <t>NHS Cambridgeshire and Peterborough CCG</t>
  </si>
  <si>
    <t>EAST</t>
  </si>
  <si>
    <t>06K</t>
  </si>
  <si>
    <t>NHS East and North Hertfordshire CCG</t>
  </si>
  <si>
    <t>06L</t>
  </si>
  <si>
    <t>NHS Ipswich and East Suffolk CCG</t>
  </si>
  <si>
    <t>06M</t>
  </si>
  <si>
    <t>NHS Great Yarmouth and Waveney CCG</t>
  </si>
  <si>
    <t>06N</t>
  </si>
  <si>
    <t>NHS Herts Valleys CCG</t>
  </si>
  <si>
    <t>06P</t>
  </si>
  <si>
    <t>NHS Luton CCG</t>
  </si>
  <si>
    <t>06Q</t>
  </si>
  <si>
    <t>NHS Mid Essex CCG</t>
  </si>
  <si>
    <t>06T</t>
  </si>
  <si>
    <t>NHS North East Essex CCG</t>
  </si>
  <si>
    <t>06V</t>
  </si>
  <si>
    <t>NHS North Norfolk CCG</t>
  </si>
  <si>
    <t>06W</t>
  </si>
  <si>
    <t>NHS Norwich CCG</t>
  </si>
  <si>
    <t>06Y</t>
  </si>
  <si>
    <t>NHS South Norfolk CCG</t>
  </si>
  <si>
    <t>07G</t>
  </si>
  <si>
    <t>NHS Thurrock CCG</t>
  </si>
  <si>
    <t>07H</t>
  </si>
  <si>
    <t>NHS West Essex CCG</t>
  </si>
  <si>
    <t>07J</t>
  </si>
  <si>
    <t>NHS West Norfolk CCG</t>
  </si>
  <si>
    <t>07K</t>
  </si>
  <si>
    <t>NHS West Suffolk CCG</t>
  </si>
  <si>
    <t>07L</t>
  </si>
  <si>
    <t>NHS Barking and Dagenham CCG</t>
  </si>
  <si>
    <t>LONDON</t>
  </si>
  <si>
    <t>07M</t>
  </si>
  <si>
    <t>NHS Barnet CCG</t>
  </si>
  <si>
    <t>07N</t>
  </si>
  <si>
    <t>NHS Bexley CCG</t>
  </si>
  <si>
    <t>07P</t>
  </si>
  <si>
    <t>NHS Brent CCG</t>
  </si>
  <si>
    <t>07Q</t>
  </si>
  <si>
    <t>NHS Bromley CCG</t>
  </si>
  <si>
    <t>07R</t>
  </si>
  <si>
    <t>NHS Camden CCG</t>
  </si>
  <si>
    <t>07T</t>
  </si>
  <si>
    <t>NHS City and Hackney CCG</t>
  </si>
  <si>
    <t>07V</t>
  </si>
  <si>
    <t>NHS Croydon CCG</t>
  </si>
  <si>
    <t>07W</t>
  </si>
  <si>
    <t>NHS Ealing CCG</t>
  </si>
  <si>
    <t>07X</t>
  </si>
  <si>
    <t>NHS Enfield CCG</t>
  </si>
  <si>
    <t>07Y</t>
  </si>
  <si>
    <t>NHS Hounslow CCG</t>
  </si>
  <si>
    <t>08A</t>
  </si>
  <si>
    <t>NHS Greenwich CCG*</t>
  </si>
  <si>
    <t>08C</t>
  </si>
  <si>
    <t>NHS Hammersmith and Fulham CCG</t>
  </si>
  <si>
    <t>08D</t>
  </si>
  <si>
    <t>NHS Haringey CCG</t>
  </si>
  <si>
    <t>08E</t>
  </si>
  <si>
    <t>NHS Harrow CCG</t>
  </si>
  <si>
    <t>08F</t>
  </si>
  <si>
    <t>NHS Havering CCG</t>
  </si>
  <si>
    <t>08G</t>
  </si>
  <si>
    <t>NHS Hillingdon CCG</t>
  </si>
  <si>
    <t>08H</t>
  </si>
  <si>
    <t>NHS Islington CCG</t>
  </si>
  <si>
    <t>08J</t>
  </si>
  <si>
    <t>NHS Kingston CCG</t>
  </si>
  <si>
    <t>08K</t>
  </si>
  <si>
    <t>NHS Lambeth CCG</t>
  </si>
  <si>
    <t>08L</t>
  </si>
  <si>
    <t>NHS Lewisham CCG</t>
  </si>
  <si>
    <t>08M</t>
  </si>
  <si>
    <t>NHS Newham CCG</t>
  </si>
  <si>
    <t>08N</t>
  </si>
  <si>
    <t>NHS Redbridge CCG</t>
  </si>
  <si>
    <t>08P</t>
  </si>
  <si>
    <t>NHS Richmond CCG</t>
  </si>
  <si>
    <t>08Q</t>
  </si>
  <si>
    <t>NHS Southwark CCG</t>
  </si>
  <si>
    <t>08R</t>
  </si>
  <si>
    <t>NHS Merton CCG</t>
  </si>
  <si>
    <t>08T</t>
  </si>
  <si>
    <t>NHS Sutton CCG</t>
  </si>
  <si>
    <t>08V</t>
  </si>
  <si>
    <t>NHS Tower Hamlets CCG</t>
  </si>
  <si>
    <t>08W</t>
  </si>
  <si>
    <t>NHS Waltham Forest CCG</t>
  </si>
  <si>
    <t>08X</t>
  </si>
  <si>
    <t>NHS Wandsworth CCG</t>
  </si>
  <si>
    <t>08Y</t>
  </si>
  <si>
    <t>NHS West London (K&amp;C &amp; QPP) CCG</t>
  </si>
  <si>
    <t>09A</t>
  </si>
  <si>
    <t>NHS Central London (Westminster) CCG</t>
  </si>
  <si>
    <t>09C</t>
  </si>
  <si>
    <t>NHS Ashford CCG</t>
  </si>
  <si>
    <t>SOUTH EAST</t>
  </si>
  <si>
    <t>09D</t>
  </si>
  <si>
    <t>NHS Brighton and Hove CCG</t>
  </si>
  <si>
    <t>09E</t>
  </si>
  <si>
    <t>NHS Canterbury and Coastal CCG</t>
  </si>
  <si>
    <t>09F</t>
  </si>
  <si>
    <t>NHS Eastbourne, Hailsham and Seaford CCG</t>
  </si>
  <si>
    <t>09G</t>
  </si>
  <si>
    <t>NHS Coastal West Sussex CCG</t>
  </si>
  <si>
    <t>09H</t>
  </si>
  <si>
    <t>NHS Crawley CCG</t>
  </si>
  <si>
    <t>09J</t>
  </si>
  <si>
    <t>NHS Dartford, Gravesham and Swanley CCG</t>
  </si>
  <si>
    <t>09L</t>
  </si>
  <si>
    <t>NHS East Surrey CCG</t>
  </si>
  <si>
    <t>09N</t>
  </si>
  <si>
    <t>NHS Guildford and Waverley CCG</t>
  </si>
  <si>
    <t>09P</t>
  </si>
  <si>
    <t>NHS Hastings and Rother CCG</t>
  </si>
  <si>
    <t>09W</t>
  </si>
  <si>
    <t>NHS Medway CCG</t>
  </si>
  <si>
    <t>09X</t>
  </si>
  <si>
    <t>NHS Horsham and Mid Sussex CCG</t>
  </si>
  <si>
    <t>09Y</t>
  </si>
  <si>
    <t>NHS North West Surrey CCG</t>
  </si>
  <si>
    <t>10A</t>
  </si>
  <si>
    <t>NHS South Kent Coast CCG</t>
  </si>
  <si>
    <t>10C</t>
  </si>
  <si>
    <t>NHS Surrey Heath CCG</t>
  </si>
  <si>
    <t>10D</t>
  </si>
  <si>
    <t>NHS Swale CCG</t>
  </si>
  <si>
    <t>10E</t>
  </si>
  <si>
    <t>NHS Thanet CCG</t>
  </si>
  <si>
    <t>10G</t>
  </si>
  <si>
    <t>NHS Bracknell and Ascot CCG</t>
  </si>
  <si>
    <t>SOUTH CENTRAL</t>
  </si>
  <si>
    <t>10H</t>
  </si>
  <si>
    <t>NHS Chiltern CCG</t>
  </si>
  <si>
    <t>10J</t>
  </si>
  <si>
    <t>NHS North Hampshire CCG</t>
  </si>
  <si>
    <t>WESSEX</t>
  </si>
  <si>
    <t>10K</t>
  </si>
  <si>
    <t>NHS Fareham and Gosport CCG</t>
  </si>
  <si>
    <t>10L</t>
  </si>
  <si>
    <t>NHS Isle of Wight CCG</t>
  </si>
  <si>
    <t>10M</t>
  </si>
  <si>
    <t>NHS Newbury and District CCG</t>
  </si>
  <si>
    <t>10N</t>
  </si>
  <si>
    <t>NHS North &amp; West Reading CCG</t>
  </si>
  <si>
    <t>10Q</t>
  </si>
  <si>
    <t>NHS Oxfordshire CCG</t>
  </si>
  <si>
    <t>10R</t>
  </si>
  <si>
    <t>NHS Portsmouth CCG</t>
  </si>
  <si>
    <t>10T</t>
  </si>
  <si>
    <t>NHS Slough CCG</t>
  </si>
  <si>
    <t>10V</t>
  </si>
  <si>
    <t>NHS South Eastern Hampshire CCG</t>
  </si>
  <si>
    <t>10W</t>
  </si>
  <si>
    <t>NHS South Reading CCG</t>
  </si>
  <si>
    <t>10X</t>
  </si>
  <si>
    <t>NHS Southampton CCG</t>
  </si>
  <si>
    <t>10Y</t>
  </si>
  <si>
    <t>NHS Aylesbury Vale CCG</t>
  </si>
  <si>
    <t>11A</t>
  </si>
  <si>
    <t>NHS West Hampshire CCG</t>
  </si>
  <si>
    <t>11C</t>
  </si>
  <si>
    <t>NHS Windsor, Ascot and Maidenhead CCG</t>
  </si>
  <si>
    <t>11D</t>
  </si>
  <si>
    <t>NHS Wokingham CCG</t>
  </si>
  <si>
    <t>11E</t>
  </si>
  <si>
    <t>NHS Bath and North East Somerset CCG</t>
  </si>
  <si>
    <t>11H</t>
  </si>
  <si>
    <t>NHS Bristol CCG</t>
  </si>
  <si>
    <t>SOUTH WEST</t>
  </si>
  <si>
    <t>11J</t>
  </si>
  <si>
    <t>NHS Dorset CCG</t>
  </si>
  <si>
    <t>11M</t>
  </si>
  <si>
    <t>NHS Gloucestershire CCG</t>
  </si>
  <si>
    <t>11N</t>
  </si>
  <si>
    <t>NHS Kernow CCG</t>
  </si>
  <si>
    <t>11T</t>
  </si>
  <si>
    <t>NHS North Somerset CCG</t>
  </si>
  <si>
    <t>11X</t>
  </si>
  <si>
    <t>NHS Somerset CCG</t>
  </si>
  <si>
    <t>12A</t>
  </si>
  <si>
    <t>NHS South Gloucestershire CCG</t>
  </si>
  <si>
    <t>12D</t>
  </si>
  <si>
    <t>NHS Swindon CCG</t>
  </si>
  <si>
    <t>12F</t>
  </si>
  <si>
    <t>NHS Wirral CCG</t>
  </si>
  <si>
    <t>13P</t>
  </si>
  <si>
    <t>NHS Birmingham Crosscity CCG</t>
  </si>
  <si>
    <t>99A</t>
  </si>
  <si>
    <t>NHS Liverpool CCG</t>
  </si>
  <si>
    <t>99C</t>
  </si>
  <si>
    <t>NHS North Tyneside CCG</t>
  </si>
  <si>
    <t>99D</t>
  </si>
  <si>
    <t>NHS South Lincolnshire CCG</t>
  </si>
  <si>
    <t>99E</t>
  </si>
  <si>
    <t>NHS Basildon and Brentwood CCG</t>
  </si>
  <si>
    <t>99F</t>
  </si>
  <si>
    <t>NHS Castle Point and Rochford CCG</t>
  </si>
  <si>
    <t>99G</t>
  </si>
  <si>
    <t>NHS Southend CCG</t>
  </si>
  <si>
    <t>99H</t>
  </si>
  <si>
    <t>NHS Surrey Downs CCG</t>
  </si>
  <si>
    <t>99J</t>
  </si>
  <si>
    <t>NHS West Kent CCG</t>
  </si>
  <si>
    <t>99K</t>
  </si>
  <si>
    <t>NHS High Weald Lewes Havens CCG</t>
  </si>
  <si>
    <t>99M</t>
  </si>
  <si>
    <t>NHS North East Hampshire and Farnham CCG</t>
  </si>
  <si>
    <t>99N</t>
  </si>
  <si>
    <t>NHS Wiltshire CCG</t>
  </si>
  <si>
    <t>99P</t>
  </si>
  <si>
    <t>NHS North, East, West Devon CCG</t>
  </si>
  <si>
    <t>99Q</t>
  </si>
  <si>
    <t>NHS South Devon and Torbay CCG</t>
  </si>
  <si>
    <t>13T</t>
  </si>
  <si>
    <t>NHS Newcastle Gateshead CCG</t>
  </si>
  <si>
    <t>Incomplete RTT</t>
  </si>
  <si>
    <t>A&amp;E 4 hours waits</t>
  </si>
  <si>
    <t>Total CCGs achieved</t>
  </si>
  <si>
    <t>Passed= 1 Failed=0</t>
  </si>
  <si>
    <t>Constitution, Financial and Quality Reductions</t>
  </si>
  <si>
    <t xml:space="preserve">QP 2: Increase in the proportion of GP referrals made by e-referrals
</t>
  </si>
  <si>
    <t>QP 3: Overall experience of making a GP appointment</t>
  </si>
  <si>
    <t>QUALITY PREMIUM AWARDS 2016/17</t>
  </si>
  <si>
    <t>QP 4: Antimicrobial resistance (AMR) Improving antibiotic prescribing in primary care: Part A</t>
  </si>
  <si>
    <t>QP 4: Antimicrobial resistance (AMR) Improving antibiotic prescribing in primary care: Part B</t>
  </si>
  <si>
    <t>Weighting 10%</t>
  </si>
  <si>
    <t>Cancer 62 day referral waits</t>
  </si>
  <si>
    <t>QP 6 local measure</t>
  </si>
  <si>
    <t>QP 7 local measure</t>
  </si>
  <si>
    <t>QP 5 local measure</t>
  </si>
  <si>
    <t>NHS Central Manchester CCG</t>
  </si>
  <si>
    <t>NHS North Manchester CCG</t>
  </si>
  <si>
    <t>NHS South Manchester CCG</t>
  </si>
  <si>
    <t>Forecast</t>
  </si>
  <si>
    <t>14L</t>
  </si>
  <si>
    <t>CCG Code (Manchester update)</t>
  </si>
  <si>
    <t>Cancer diag no. passing</t>
  </si>
  <si>
    <t>Lookup for forecasting</t>
  </si>
  <si>
    <t>Comments</t>
  </si>
  <si>
    <t>Modify as required</t>
  </si>
  <si>
    <t>Ambulance Red 1 Calls
NOT BEING ASSESSED</t>
  </si>
  <si>
    <t>Total amount available £000 (based on CCG Running Cost Allowances for 2016/17)</t>
  </si>
  <si>
    <t xml:space="preserve">Final QP £000 </t>
  </si>
  <si>
    <t>% of QP achieved (Quality premium measures QP2-7)</t>
  </si>
  <si>
    <t>Total % reduction 
(Constitution, Financial and Quality Reductions)</t>
  </si>
  <si>
    <t>% of QP (available in assessment 1)</t>
  </si>
  <si>
    <t>% of QP achieved (Quality premium measure QP1)</t>
  </si>
  <si>
    <t>% of QP (available in assessment 2)</t>
  </si>
  <si>
    <t>Quality gateway</t>
  </si>
  <si>
    <t>Assessment 1 (Q3), 80% of QP</t>
  </si>
  <si>
    <t>Assessment 2 (Q4), 20% of QP</t>
  </si>
  <si>
    <t>Ambulance exc/inc as passes (0/1)</t>
  </si>
  <si>
    <t>CHESHIRE AND MERSEYSIDE</t>
  </si>
  <si>
    <t>CUMBRIA AND NORTH EAST</t>
  </si>
  <si>
    <t>GREATER MANCHESTER</t>
  </si>
  <si>
    <t>LANCASHIRE</t>
  </si>
  <si>
    <t>YORKSHIRE AND HUMBER</t>
  </si>
  <si>
    <t>SOUTH OF ENGLAND</t>
  </si>
  <si>
    <t>MIDLANDS AND EAST</t>
  </si>
  <si>
    <t>Financial gateway</t>
  </si>
  <si>
    <t>Weighting 20%</t>
  </si>
  <si>
    <t>Weighting 5%</t>
  </si>
  <si>
    <t>Quality indicators</t>
  </si>
  <si>
    <t>QP 1: Cancers diagnosed at early stage (assessment 2)</t>
  </si>
  <si>
    <t>Weighting 100% sanction</t>
  </si>
  <si>
    <t>Weighting 33.3% sanction</t>
  </si>
  <si>
    <t>Weighting 0% sanction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</si>
</sst>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_-;\-* #,##0_-;_-* &quot;-&quot;??_-;_-@_-"/>
    <numFmt numFmtId="165" formatCode="0.0%"/>
    <numFmt numFmtId="171" formatCode="_(* #,##0.00_);_(* \(#,##0.00\);_(* &quot;-&quot;??_);_(@_)"/>
    <numFmt numFmtId="172" formatCode="&quot;£&quot;#,##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u/>
      <sz val="10"/>
      <color indexed="12"/>
      <name val="Calibri"/>
      <family val="2"/>
    </font>
    <font>
      <u/>
      <sz val="11"/>
      <color theme="10"/>
      <name val="Arial"/>
      <family val="2"/>
    </font>
    <font>
      <sz val="10"/>
      <color theme="1"/>
      <name val="Microsoft Sans Serif"/>
      <family val="2"/>
    </font>
    <font>
      <b/>
      <i/>
      <sz val="12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sz val="11"/>
      <name val="Calibri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2"/>
      <color theme="1" tint="0.499984740745262"/>
      <name val="Calibri"/>
      <family val="2"/>
      <scheme val="minor"/>
    </font>
    <font>
      <sz val="10"/>
      <color theme="1" tint="0.499984740745262"/>
      <name val="Arial"/>
      <family val="2"/>
    </font>
    <font>
      <b/>
      <i/>
      <sz val="12"/>
      <color theme="1" tint="0.499984740745262"/>
      <name val="Arial"/>
      <family val="2"/>
    </font>
    <font>
      <sz val="10"/>
      <name val="Tahoma"/>
      <family val="2"/>
    </font>
    <font>
      <b/>
      <i/>
      <sz val="11"/>
      <name val="Calibri"/>
      <family val="2"/>
      <scheme val="minor"/>
    </font>
    <font>
      <b/>
      <sz val="1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/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/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/>
      <diagonal/>
    </border>
    <border>
      <left style="thin">
        <color theme="1" tint="0.499984740745262"/>
      </left>
      <right style="medium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/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indexed="64"/>
      </bottom>
      <diagonal/>
    </border>
    <border>
      <left/>
      <right style="thin">
        <color theme="1" tint="0.499984740745262"/>
      </right>
      <top style="medium">
        <color indexed="64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/>
      <top/>
      <bottom style="thin">
        <color theme="1" tint="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/>
      <bottom/>
      <diagonal/>
    </border>
    <border>
      <left style="medium">
        <color indexed="64"/>
      </left>
      <right style="thin">
        <color theme="1" tint="0.499984740745262"/>
      </right>
      <top/>
      <bottom style="medium">
        <color indexed="64"/>
      </bottom>
      <diagonal/>
    </border>
  </borders>
  <cellStyleXfs count="57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0"/>
    <xf numFmtId="0" fontId="7" fillId="0" borderId="0"/>
    <xf numFmtId="0" fontId="1" fillId="2" borderId="1" applyNumberFormat="0" applyFont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7" fillId="0" borderId="0" applyNumberFormat="0" applyFont="0" applyBorder="0" applyAlignment="0" applyProtection="0"/>
    <xf numFmtId="0" fontId="3" fillId="0" borderId="0" applyFill="0" applyProtection="0"/>
    <xf numFmtId="0" fontId="3" fillId="0" borderId="0" applyFill="0" applyProtection="0"/>
    <xf numFmtId="171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 applyFill="1" applyBorder="1"/>
    <xf numFmtId="0" fontId="0" fillId="9" borderId="0" xfId="0" applyFill="1" applyBorder="1"/>
    <xf numFmtId="164" fontId="0" fillId="9" borderId="0" xfId="0" applyNumberFormat="1" applyFill="1" applyBorder="1"/>
    <xf numFmtId="0" fontId="13" fillId="9" borderId="0" xfId="0" applyFont="1" applyFill="1" applyBorder="1"/>
    <xf numFmtId="0" fontId="2" fillId="0" borderId="6" xfId="1" applyFill="1" applyBorder="1"/>
    <xf numFmtId="10" fontId="4" fillId="6" borderId="21" xfId="45" applyNumberFormat="1" applyFont="1" applyFill="1" applyBorder="1" applyAlignment="1">
      <alignment horizontal="center" wrapText="1"/>
    </xf>
    <xf numFmtId="0" fontId="4" fillId="5" borderId="21" xfId="0" applyFont="1" applyFill="1" applyBorder="1" applyAlignment="1">
      <alignment horizontal="center" wrapText="1"/>
    </xf>
    <xf numFmtId="0" fontId="2" fillId="0" borderId="7" xfId="1" applyFill="1" applyBorder="1"/>
    <xf numFmtId="0" fontId="2" fillId="0" borderId="14" xfId="1" applyFill="1" applyBorder="1"/>
    <xf numFmtId="0" fontId="2" fillId="0" borderId="15" xfId="1" applyFill="1" applyBorder="1"/>
    <xf numFmtId="0" fontId="2" fillId="0" borderId="16" xfId="1" applyFill="1" applyBorder="1"/>
    <xf numFmtId="0" fontId="2" fillId="0" borderId="17" xfId="1" applyFill="1" applyBorder="1"/>
    <xf numFmtId="0" fontId="2" fillId="0" borderId="26" xfId="1" applyFill="1" applyBorder="1"/>
    <xf numFmtId="0" fontId="2" fillId="0" borderId="32" xfId="1" applyFill="1" applyBorder="1"/>
    <xf numFmtId="0" fontId="9" fillId="0" borderId="8" xfId="1" applyFont="1" applyFill="1" applyBorder="1" applyAlignment="1">
      <alignment vertical="center"/>
    </xf>
    <xf numFmtId="0" fontId="8" fillId="0" borderId="9" xfId="0" applyFont="1" applyFill="1" applyBorder="1" applyAlignment="1">
      <alignment horizontal="right" vertical="center"/>
    </xf>
    <xf numFmtId="0" fontId="8" fillId="0" borderId="33" xfId="0" applyFont="1" applyFill="1" applyBorder="1" applyAlignment="1">
      <alignment vertical="center"/>
    </xf>
    <xf numFmtId="0" fontId="8" fillId="0" borderId="34" xfId="0" applyFont="1" applyFill="1" applyBorder="1" applyAlignment="1">
      <alignment vertical="center"/>
    </xf>
    <xf numFmtId="0" fontId="16" fillId="9" borderId="0" xfId="0" applyFont="1" applyFill="1" applyBorder="1" applyAlignment="1">
      <alignment vertical="center"/>
    </xf>
    <xf numFmtId="9" fontId="4" fillId="7" borderId="21" xfId="0" applyNumberFormat="1" applyFont="1" applyFill="1" applyBorder="1" applyAlignment="1">
      <alignment horizontal="center" wrapText="1"/>
    </xf>
    <xf numFmtId="9" fontId="4" fillId="8" borderId="21" xfId="0" applyNumberFormat="1" applyFont="1" applyFill="1" applyBorder="1" applyAlignment="1">
      <alignment horizontal="center" wrapText="1"/>
    </xf>
    <xf numFmtId="0" fontId="0" fillId="7" borderId="5" xfId="0" applyFill="1" applyBorder="1"/>
    <xf numFmtId="0" fontId="0" fillId="0" borderId="0" xfId="0" applyAlignment="1">
      <alignment wrapText="1"/>
    </xf>
    <xf numFmtId="0" fontId="20" fillId="0" borderId="23" xfId="0" applyFont="1" applyFill="1" applyBorder="1"/>
    <xf numFmtId="0" fontId="0" fillId="0" borderId="23" xfId="0" applyFont="1" applyFill="1" applyBorder="1"/>
    <xf numFmtId="0" fontId="0" fillId="0" borderId="24" xfId="0" applyFont="1" applyFill="1" applyBorder="1"/>
    <xf numFmtId="0" fontId="0" fillId="9" borderId="0" xfId="0" applyFont="1" applyFill="1" applyBorder="1"/>
    <xf numFmtId="9" fontId="4" fillId="7" borderId="37" xfId="0" applyNumberFormat="1" applyFont="1" applyFill="1" applyBorder="1" applyAlignment="1">
      <alignment horizontal="center" wrapText="1"/>
    </xf>
    <xf numFmtId="0" fontId="0" fillId="6" borderId="2" xfId="0" applyFill="1" applyBorder="1"/>
    <xf numFmtId="0" fontId="0" fillId="5" borderId="2" xfId="0" applyFill="1" applyBorder="1"/>
    <xf numFmtId="0" fontId="0" fillId="6" borderId="20" xfId="0" applyFill="1" applyBorder="1"/>
    <xf numFmtId="0" fontId="0" fillId="6" borderId="21" xfId="0" applyFill="1" applyBorder="1"/>
    <xf numFmtId="0" fontId="14" fillId="5" borderId="18" xfId="0" applyFont="1" applyFill="1" applyBorder="1" applyAlignment="1">
      <alignment horizontal="center" wrapText="1"/>
    </xf>
    <xf numFmtId="1" fontId="0" fillId="8" borderId="5" xfId="44" applyNumberFormat="1" applyFont="1" applyFill="1" applyBorder="1"/>
    <xf numFmtId="0" fontId="19" fillId="9" borderId="0" xfId="0" applyFont="1" applyFill="1" applyBorder="1"/>
    <xf numFmtId="0" fontId="22" fillId="0" borderId="39" xfId="0" applyFont="1" applyBorder="1"/>
    <xf numFmtId="0" fontId="0" fillId="0" borderId="0" xfId="0" applyFill="1"/>
    <xf numFmtId="0" fontId="24" fillId="0" borderId="23" xfId="0" applyFont="1" applyFill="1" applyBorder="1"/>
    <xf numFmtId="0" fontId="26" fillId="0" borderId="14" xfId="1" applyFont="1" applyFill="1" applyBorder="1"/>
    <xf numFmtId="0" fontId="26" fillId="0" borderId="16" xfId="1" applyFont="1" applyFill="1" applyBorder="1"/>
    <xf numFmtId="0" fontId="26" fillId="0" borderId="26" xfId="1" applyFont="1" applyFill="1" applyBorder="1"/>
    <xf numFmtId="0" fontId="27" fillId="0" borderId="8" xfId="1" applyFont="1" applyFill="1" applyBorder="1" applyAlignment="1">
      <alignment vertical="center"/>
    </xf>
    <xf numFmtId="0" fontId="23" fillId="9" borderId="0" xfId="0" applyFont="1" applyFill="1" applyBorder="1"/>
    <xf numFmtId="0" fontId="23" fillId="0" borderId="0" xfId="0" applyFont="1" applyFill="1"/>
    <xf numFmtId="0" fontId="0" fillId="0" borderId="39" xfId="0" applyBorder="1"/>
    <xf numFmtId="0" fontId="22" fillId="0" borderId="39" xfId="0" applyFont="1" applyBorder="1" applyAlignment="1">
      <alignment wrapText="1"/>
    </xf>
    <xf numFmtId="0" fontId="0" fillId="7" borderId="40" xfId="0" applyFill="1" applyBorder="1" applyAlignment="1">
      <alignment horizontal="center" vertical="center"/>
    </xf>
    <xf numFmtId="9" fontId="4" fillId="10" borderId="19" xfId="0" applyNumberFormat="1" applyFont="1" applyFill="1" applyBorder="1" applyAlignment="1">
      <alignment horizontal="center" wrapText="1"/>
    </xf>
    <xf numFmtId="0" fontId="13" fillId="10" borderId="17" xfId="0" applyFont="1" applyFill="1" applyBorder="1"/>
    <xf numFmtId="1" fontId="13" fillId="6" borderId="2" xfId="0" applyNumberFormat="1" applyFont="1" applyFill="1" applyBorder="1"/>
    <xf numFmtId="1" fontId="15" fillId="5" borderId="9" xfId="0" applyNumberFormat="1" applyFont="1" applyFill="1" applyBorder="1" applyAlignment="1">
      <alignment vertical="center"/>
    </xf>
    <xf numFmtId="1" fontId="13" fillId="6" borderId="3" xfId="0" applyNumberFormat="1" applyFont="1" applyFill="1" applyBorder="1"/>
    <xf numFmtId="1" fontId="13" fillId="7" borderId="43" xfId="0" applyNumberFormat="1" applyFont="1" applyFill="1" applyBorder="1"/>
    <xf numFmtId="0" fontId="0" fillId="7" borderId="20" xfId="0" applyFill="1" applyBorder="1"/>
    <xf numFmtId="1" fontId="0" fillId="8" borderId="20" xfId="44" applyNumberFormat="1" applyFont="1" applyFill="1" applyBorder="1"/>
    <xf numFmtId="1" fontId="13" fillId="7" borderId="44" xfId="0" applyNumberFormat="1" applyFont="1" applyFill="1" applyBorder="1"/>
    <xf numFmtId="1" fontId="13" fillId="7" borderId="45" xfId="0" applyNumberFormat="1" applyFont="1" applyFill="1" applyBorder="1"/>
    <xf numFmtId="0" fontId="0" fillId="7" borderId="30" xfId="0" applyFill="1" applyBorder="1"/>
    <xf numFmtId="1" fontId="0" fillId="8" borderId="30" xfId="44" applyNumberFormat="1" applyFont="1" applyFill="1" applyBorder="1"/>
    <xf numFmtId="10" fontId="14" fillId="6" borderId="21" xfId="45" applyNumberFormat="1" applyFont="1" applyFill="1" applyBorder="1" applyAlignment="1">
      <alignment horizontal="center" wrapText="1"/>
    </xf>
    <xf numFmtId="0" fontId="14" fillId="5" borderId="19" xfId="0" applyFont="1" applyFill="1" applyBorder="1" applyAlignment="1">
      <alignment horizontal="center" wrapText="1"/>
    </xf>
    <xf numFmtId="9" fontId="0" fillId="0" borderId="4" xfId="45" applyFont="1" applyFill="1" applyBorder="1"/>
    <xf numFmtId="0" fontId="21" fillId="0" borderId="42" xfId="0" applyFont="1" applyFill="1" applyBorder="1" applyAlignment="1">
      <alignment wrapText="1"/>
    </xf>
    <xf numFmtId="172" fontId="22" fillId="0" borderId="0" xfId="0" applyNumberFormat="1" applyFont="1" applyFill="1" applyBorder="1"/>
    <xf numFmtId="164" fontId="13" fillId="0" borderId="48" xfId="44" applyNumberFormat="1" applyFont="1" applyFill="1" applyBorder="1"/>
    <xf numFmtId="164" fontId="15" fillId="0" borderId="42" xfId="44" applyNumberFormat="1" applyFont="1" applyFill="1" applyBorder="1" applyAlignment="1">
      <alignment vertical="center"/>
    </xf>
    <xf numFmtId="9" fontId="8" fillId="0" borderId="10" xfId="0" applyNumberFormat="1" applyFont="1" applyFill="1" applyBorder="1" applyAlignment="1">
      <alignment vertical="center"/>
    </xf>
    <xf numFmtId="1" fontId="13" fillId="5" borderId="2" xfId="45" applyNumberFormat="1" applyFont="1" applyFill="1" applyBorder="1"/>
    <xf numFmtId="1" fontId="15" fillId="5" borderId="10" xfId="0" applyNumberFormat="1" applyFont="1" applyFill="1" applyBorder="1" applyAlignment="1">
      <alignment vertical="center"/>
    </xf>
    <xf numFmtId="9" fontId="14" fillId="8" borderId="21" xfId="0" applyNumberFormat="1" applyFont="1" applyFill="1" applyBorder="1" applyAlignment="1">
      <alignment horizontal="center" wrapText="1"/>
    </xf>
    <xf numFmtId="1" fontId="13" fillId="8" borderId="20" xfId="44" applyNumberFormat="1" applyFont="1" applyFill="1" applyBorder="1"/>
    <xf numFmtId="1" fontId="13" fillId="8" borderId="5" xfId="44" applyNumberFormat="1" applyFont="1" applyFill="1" applyBorder="1"/>
    <xf numFmtId="9" fontId="13" fillId="0" borderId="3" xfId="45" applyFont="1" applyFill="1" applyBorder="1"/>
    <xf numFmtId="0" fontId="13" fillId="0" borderId="3" xfId="0" applyFont="1" applyFill="1" applyBorder="1"/>
    <xf numFmtId="9" fontId="13" fillId="0" borderId="17" xfId="45" applyFont="1" applyFill="1" applyBorder="1"/>
    <xf numFmtId="9" fontId="15" fillId="0" borderId="10" xfId="0" applyNumberFormat="1" applyFont="1" applyFill="1" applyBorder="1" applyAlignment="1">
      <alignment vertical="center"/>
    </xf>
    <xf numFmtId="164" fontId="29" fillId="0" borderId="10" xfId="0" applyNumberFormat="1" applyFont="1" applyFill="1" applyBorder="1" applyAlignment="1">
      <alignment vertical="center"/>
    </xf>
    <xf numFmtId="0" fontId="13" fillId="0" borderId="0" xfId="0" applyFont="1" applyFill="1" applyBorder="1"/>
    <xf numFmtId="9" fontId="13" fillId="0" borderId="2" xfId="45" applyFont="1" applyFill="1" applyBorder="1"/>
    <xf numFmtId="9" fontId="15" fillId="0" borderId="34" xfId="0" applyNumberFormat="1" applyFont="1" applyFill="1" applyBorder="1" applyAlignment="1">
      <alignment vertical="center"/>
    </xf>
    <xf numFmtId="9" fontId="15" fillId="0" borderId="8" xfId="0" applyNumberFormat="1" applyFont="1" applyFill="1" applyBorder="1" applyAlignment="1">
      <alignment vertical="center"/>
    </xf>
    <xf numFmtId="9" fontId="15" fillId="0" borderId="9" xfId="0" applyNumberFormat="1" applyFont="1" applyFill="1" applyBorder="1" applyAlignment="1">
      <alignment vertical="center"/>
    </xf>
    <xf numFmtId="0" fontId="4" fillId="0" borderId="22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4" fillId="0" borderId="35" xfId="0" applyFont="1" applyFill="1" applyBorder="1" applyAlignment="1">
      <alignment horizontal="center" vertical="top"/>
    </xf>
    <xf numFmtId="0" fontId="4" fillId="0" borderId="20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4" fillId="0" borderId="21" xfId="0" applyFont="1" applyFill="1" applyBorder="1" applyAlignment="1">
      <alignment horizontal="center" vertical="top"/>
    </xf>
    <xf numFmtId="0" fontId="25" fillId="0" borderId="14" xfId="0" applyFont="1" applyFill="1" applyBorder="1" applyAlignment="1">
      <alignment horizontal="center" wrapText="1"/>
    </xf>
    <xf numFmtId="0" fontId="25" fillId="0" borderId="16" xfId="0" applyFont="1" applyFill="1" applyBorder="1" applyAlignment="1">
      <alignment horizontal="center" wrapText="1"/>
    </xf>
    <xf numFmtId="0" fontId="25" fillId="0" borderId="18" xfId="0" applyFont="1" applyFill="1" applyBorder="1" applyAlignment="1">
      <alignment horizontal="center" wrapText="1"/>
    </xf>
    <xf numFmtId="0" fontId="21" fillId="9" borderId="11" xfId="0" applyFont="1" applyFill="1" applyBorder="1" applyAlignment="1">
      <alignment horizontal="center" vertic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wrapText="1"/>
    </xf>
    <xf numFmtId="0" fontId="30" fillId="0" borderId="12" xfId="0" applyFont="1" applyFill="1" applyBorder="1" applyAlignment="1">
      <alignment horizontal="center" wrapText="1"/>
    </xf>
    <xf numFmtId="0" fontId="30" fillId="0" borderId="13" xfId="0" applyFont="1" applyFill="1" applyBorder="1" applyAlignment="1">
      <alignment horizontal="center" wrapText="1"/>
    </xf>
    <xf numFmtId="0" fontId="21" fillId="0" borderId="12" xfId="0" applyFont="1" applyFill="1" applyBorder="1" applyAlignment="1">
      <alignment horizontal="center" wrapText="1"/>
    </xf>
    <xf numFmtId="0" fontId="21" fillId="0" borderId="13" xfId="0" applyFont="1" applyFill="1" applyBorder="1" applyAlignment="1">
      <alignment horizontal="center" wrapText="1"/>
    </xf>
    <xf numFmtId="0" fontId="4" fillId="0" borderId="49" xfId="0" applyFont="1" applyFill="1" applyBorder="1" applyAlignment="1">
      <alignment horizontal="center" wrapText="1"/>
    </xf>
    <xf numFmtId="0" fontId="4" fillId="0" borderId="50" xfId="0" applyFont="1" applyFill="1" applyBorder="1" applyAlignment="1">
      <alignment horizontal="center" wrapText="1"/>
    </xf>
    <xf numFmtId="0" fontId="4" fillId="0" borderId="51" xfId="0" applyFont="1" applyFill="1" applyBorder="1" applyAlignment="1">
      <alignment horizontal="center" wrapText="1"/>
    </xf>
    <xf numFmtId="0" fontId="4" fillId="0" borderId="27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14" fillId="0" borderId="46" xfId="0" applyFont="1" applyFill="1" applyBorder="1" applyAlignment="1">
      <alignment horizontal="center" wrapText="1"/>
    </xf>
    <xf numFmtId="0" fontId="14" fillId="0" borderId="47" xfId="0" applyFont="1" applyFill="1" applyBorder="1" applyAlignment="1">
      <alignment horizontal="center" wrapText="1"/>
    </xf>
    <xf numFmtId="0" fontId="14" fillId="0" borderId="41" xfId="0" applyFont="1" applyFill="1" applyBorder="1" applyAlignment="1">
      <alignment horizontal="center" wrapText="1"/>
    </xf>
    <xf numFmtId="0" fontId="14" fillId="0" borderId="27" xfId="0" applyFont="1" applyFill="1" applyBorder="1" applyAlignment="1">
      <alignment horizontal="center" wrapText="1"/>
    </xf>
    <xf numFmtId="0" fontId="14" fillId="0" borderId="25" xfId="0" applyFont="1" applyFill="1" applyBorder="1" applyAlignment="1">
      <alignment horizontal="center" wrapText="1"/>
    </xf>
    <xf numFmtId="0" fontId="14" fillId="0" borderId="30" xfId="0" applyFont="1" applyFill="1" applyBorder="1" applyAlignment="1">
      <alignment horizontal="center" wrapText="1"/>
    </xf>
    <xf numFmtId="0" fontId="14" fillId="0" borderId="28" xfId="0" applyFont="1" applyFill="1" applyBorder="1" applyAlignment="1">
      <alignment horizontal="center" wrapText="1"/>
    </xf>
    <xf numFmtId="0" fontId="14" fillId="0" borderId="29" xfId="0" applyFont="1" applyFill="1" applyBorder="1" applyAlignment="1">
      <alignment horizontal="center" wrapText="1"/>
    </xf>
    <xf numFmtId="0" fontId="14" fillId="0" borderId="31" xfId="0" applyFont="1" applyFill="1" applyBorder="1" applyAlignment="1">
      <alignment horizontal="center" wrapText="1"/>
    </xf>
    <xf numFmtId="0" fontId="14" fillId="0" borderId="49" xfId="0" applyFont="1" applyFill="1" applyBorder="1" applyAlignment="1">
      <alignment horizontal="center" wrapText="1"/>
    </xf>
    <xf numFmtId="0" fontId="14" fillId="0" borderId="50" xfId="0" applyFont="1" applyFill="1" applyBorder="1" applyAlignment="1">
      <alignment horizontal="center" wrapText="1"/>
    </xf>
    <xf numFmtId="0" fontId="14" fillId="0" borderId="51" xfId="0" applyFont="1" applyFill="1" applyBorder="1" applyAlignment="1">
      <alignment horizontal="center" wrapText="1"/>
    </xf>
    <xf numFmtId="0" fontId="30" fillId="0" borderId="0" xfId="0" applyFont="1" applyFill="1" applyBorder="1" applyAlignment="1">
      <alignment horizontal="center" vertical="center"/>
    </xf>
    <xf numFmtId="0" fontId="30" fillId="0" borderId="38" xfId="0" applyFont="1" applyFill="1" applyBorder="1" applyAlignment="1">
      <alignment horizontal="center" vertical="center"/>
    </xf>
    <xf numFmtId="0" fontId="18" fillId="5" borderId="14" xfId="0" applyFont="1" applyFill="1" applyBorder="1" applyAlignment="1">
      <alignment horizontal="center" vertical="top" wrapText="1"/>
    </xf>
    <xf numFmtId="0" fontId="11" fillId="6" borderId="20" xfId="0" applyFont="1" applyFill="1" applyBorder="1" applyAlignment="1">
      <alignment horizontal="center" vertical="top" wrapText="1"/>
    </xf>
    <xf numFmtId="0" fontId="11" fillId="5" borderId="20" xfId="0" applyFont="1" applyFill="1" applyBorder="1" applyAlignment="1">
      <alignment horizontal="center" vertical="top" wrapText="1"/>
    </xf>
    <xf numFmtId="0" fontId="18" fillId="6" borderId="20" xfId="0" applyFont="1" applyFill="1" applyBorder="1" applyAlignment="1">
      <alignment horizontal="center" vertical="top" wrapText="1"/>
    </xf>
    <xf numFmtId="0" fontId="18" fillId="5" borderId="15" xfId="0" applyFont="1" applyFill="1" applyBorder="1" applyAlignment="1">
      <alignment horizontal="center" vertical="top" wrapText="1"/>
    </xf>
    <xf numFmtId="0" fontId="11" fillId="7" borderId="36" xfId="0" applyFont="1" applyFill="1" applyBorder="1" applyAlignment="1">
      <alignment horizontal="center" vertical="top" wrapText="1"/>
    </xf>
    <xf numFmtId="0" fontId="18" fillId="8" borderId="27" xfId="0" applyFont="1" applyFill="1" applyBorder="1" applyAlignment="1">
      <alignment horizontal="center" vertical="top" wrapText="1"/>
    </xf>
    <xf numFmtId="0" fontId="11" fillId="7" borderId="22" xfId="0" applyFont="1" applyFill="1" applyBorder="1" applyAlignment="1">
      <alignment horizontal="center" vertical="top" wrapText="1"/>
    </xf>
    <xf numFmtId="0" fontId="11" fillId="8" borderId="22" xfId="0" applyFont="1" applyFill="1" applyBorder="1" applyAlignment="1">
      <alignment horizontal="center" vertical="top" wrapText="1"/>
    </xf>
    <xf numFmtId="0" fontId="11" fillId="10" borderId="22" xfId="0" applyFont="1" applyFill="1" applyBorder="1" applyAlignment="1">
      <alignment horizontal="center" vertical="top" wrapText="1"/>
    </xf>
    <xf numFmtId="0" fontId="12" fillId="9" borderId="0" xfId="0" applyFont="1" applyFill="1" applyBorder="1" applyAlignment="1">
      <alignment horizontal="center" vertical="top"/>
    </xf>
    <xf numFmtId="0" fontId="4" fillId="9" borderId="0" xfId="0" applyFont="1" applyFill="1" applyBorder="1" applyAlignment="1">
      <alignment horizontal="center" vertical="top"/>
    </xf>
    <xf numFmtId="0" fontId="4" fillId="9" borderId="0" xfId="0" applyFont="1" applyFill="1" applyBorder="1" applyAlignment="1">
      <alignment horizontal="center" wrapText="1"/>
    </xf>
    <xf numFmtId="9" fontId="14" fillId="5" borderId="16" xfId="0" applyNumberFormat="1" applyFont="1" applyFill="1" applyBorder="1" applyAlignment="1">
      <alignment horizontal="center" vertical="top" wrapText="1"/>
    </xf>
    <xf numFmtId="0" fontId="4" fillId="6" borderId="4" xfId="0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top" wrapText="1"/>
    </xf>
    <xf numFmtId="9" fontId="4" fillId="5" borderId="4" xfId="0" applyNumberFormat="1" applyFont="1" applyFill="1" applyBorder="1" applyAlignment="1">
      <alignment horizontal="center" vertical="top" wrapText="1"/>
    </xf>
    <xf numFmtId="0" fontId="14" fillId="6" borderId="2" xfId="0" applyFont="1" applyFill="1" applyBorder="1" applyAlignment="1">
      <alignment horizontal="center" vertical="top" wrapText="1"/>
    </xf>
    <xf numFmtId="0" fontId="14" fillId="5" borderId="17" xfId="0" applyFont="1" applyFill="1" applyBorder="1" applyAlignment="1">
      <alignment horizontal="center" vertical="top" wrapText="1"/>
    </xf>
    <xf numFmtId="165" fontId="4" fillId="7" borderId="4" xfId="0" applyNumberFormat="1" applyFont="1" applyFill="1" applyBorder="1" applyAlignment="1">
      <alignment horizontal="center" vertical="top" wrapText="1"/>
    </xf>
    <xf numFmtId="165" fontId="4" fillId="8" borderId="4" xfId="0" applyNumberFormat="1" applyFont="1" applyFill="1" applyBorder="1" applyAlignment="1">
      <alignment horizontal="center" vertical="top" wrapText="1"/>
    </xf>
    <xf numFmtId="9" fontId="4" fillId="10" borderId="17" xfId="0" applyNumberFormat="1" applyFont="1" applyFill="1" applyBorder="1" applyAlignment="1">
      <alignment horizontal="center" vertical="top" wrapText="1"/>
    </xf>
    <xf numFmtId="1" fontId="15" fillId="5" borderId="34" xfId="0" applyNumberFormat="1" applyFont="1" applyFill="1" applyBorder="1" applyAlignment="1">
      <alignment vertical="center"/>
    </xf>
    <xf numFmtId="1" fontId="15" fillId="5" borderId="8" xfId="0" applyNumberFormat="1" applyFont="1" applyFill="1" applyBorder="1" applyAlignment="1">
      <alignment vertical="center"/>
    </xf>
  </cellXfs>
  <cellStyles count="57">
    <cellStyle name="20% - Accent6 2" xfId="9"/>
    <cellStyle name="40% - Accent6 2" xfId="10"/>
    <cellStyle name="Comma" xfId="44" builtinId="3"/>
    <cellStyle name="Comma 10" xfId="47"/>
    <cellStyle name="Comma 11" xfId="55"/>
    <cellStyle name="Comma 12" xfId="52"/>
    <cellStyle name="Comma 2" xfId="4"/>
    <cellStyle name="Comma 3" xfId="13"/>
    <cellStyle name="Comma 4" xfId="18"/>
    <cellStyle name="Comma 5" xfId="29"/>
    <cellStyle name="Comma 6" xfId="32"/>
    <cellStyle name="Comma 7" xfId="35"/>
    <cellStyle name="Comma 8" xfId="41"/>
    <cellStyle name="Comma 9" xfId="5"/>
    <cellStyle name="ExportHeaderStyleLeft" xfId="50"/>
    <cellStyle name="ExportHeaderStyleRight" xfId="51"/>
    <cellStyle name="ExportLogo" xfId="49"/>
    <cellStyle name="Hyperlink 2" xfId="19"/>
    <cellStyle name="Hyperlink 3" xfId="20"/>
    <cellStyle name="Normal" xfId="0" builtinId="0"/>
    <cellStyle name="Normal 10" xfId="28"/>
    <cellStyle name="Normal 11" xfId="31"/>
    <cellStyle name="Normal 12" xfId="34"/>
    <cellStyle name="Normal 12 2" xfId="43"/>
    <cellStyle name="Normal 13" xfId="39"/>
    <cellStyle name="Normal 13 2" xfId="40"/>
    <cellStyle name="Normal 14" xfId="1"/>
    <cellStyle name="Normal 15" xfId="46"/>
    <cellStyle name="Normal 16" xfId="54"/>
    <cellStyle name="Normal 2" xfId="3"/>
    <cellStyle name="Normal 2 2" xfId="17"/>
    <cellStyle name="Normal 2 3" xfId="21"/>
    <cellStyle name="Normal 3" xfId="6"/>
    <cellStyle name="Normal 3 2" xfId="14"/>
    <cellStyle name="Normal 3 3" xfId="37"/>
    <cellStyle name="Normal 4" xfId="11"/>
    <cellStyle name="Normal 5" xfId="8"/>
    <cellStyle name="Normal 6" xfId="16"/>
    <cellStyle name="Normal 7" xfId="22"/>
    <cellStyle name="Normal 8" xfId="23"/>
    <cellStyle name="Normal 9" xfId="26"/>
    <cellStyle name="Note 2" xfId="24"/>
    <cellStyle name="Percent" xfId="45" builtinId="5"/>
    <cellStyle name="Percent 10" xfId="2"/>
    <cellStyle name="Percent 11" xfId="48"/>
    <cellStyle name="Percent 12" xfId="56"/>
    <cellStyle name="Percent 13" xfId="53"/>
    <cellStyle name="Percent 2" xfId="7"/>
    <cellStyle name="Percent 2 2" xfId="15"/>
    <cellStyle name="Percent 2 3" xfId="38"/>
    <cellStyle name="Percent 3" xfId="12"/>
    <cellStyle name="Percent 4" xfId="25"/>
    <cellStyle name="Percent 5" xfId="27"/>
    <cellStyle name="Percent 6" xfId="30"/>
    <cellStyle name="Percent 7" xfId="33"/>
    <cellStyle name="Percent 8" xfId="36"/>
    <cellStyle name="Percent 9" xfId="42"/>
  </cellStyles>
  <dxfs count="0"/>
  <tableStyles count="0" defaultTableStyle="TableStyleMedium2" defaultPivotStyle="PivotStyleLight16"/>
  <colors>
    <mruColors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</sheetPr>
  <dimension ref="A1:AB215"/>
  <sheetViews>
    <sheetView tabSelected="1" zoomScale="75" zoomScaleNormal="75" workbookViewId="0">
      <pane xSplit="5" ySplit="4" topLeftCell="F5" activePane="bottomRight" state="frozen"/>
      <selection pane="topRight" activeCell="F1" sqref="F1"/>
      <selection pane="bottomLeft" activeCell="A7" sqref="A7"/>
      <selection pane="bottomRight" activeCell="Y21" sqref="Y21"/>
    </sheetView>
  </sheetViews>
  <sheetFormatPr defaultRowHeight="15" outlineLevelCol="1" x14ac:dyDescent="0.25"/>
  <cols>
    <col min="1" max="1" width="6.140625" style="43" hidden="1" customWidth="1"/>
    <col min="2" max="2" width="6.140625" style="2" customWidth="1"/>
    <col min="3" max="3" width="52.140625" style="2" customWidth="1"/>
    <col min="4" max="4" width="17.5703125" style="2" hidden="1" customWidth="1" outlineLevel="1"/>
    <col min="5" max="5" width="40.5703125" style="2" hidden="1" customWidth="1" outlineLevel="1"/>
    <col min="6" max="6" width="24.85546875" style="4" customWidth="1" collapsed="1"/>
    <col min="7" max="10" width="24.85546875" style="2" customWidth="1"/>
    <col min="11" max="13" width="24.85546875" style="35" customWidth="1"/>
    <col min="14" max="14" width="24.85546875" style="2" customWidth="1"/>
    <col min="15" max="15" width="24.85546875" style="4" customWidth="1"/>
    <col min="16" max="19" width="24.85546875" style="2" customWidth="1"/>
    <col min="20" max="20" width="15.85546875" style="4" customWidth="1"/>
    <col min="21" max="21" width="17.42578125" style="2" customWidth="1"/>
    <col min="22" max="22" width="18.28515625" style="4" customWidth="1"/>
    <col min="23" max="24" width="15.85546875" style="4" customWidth="1"/>
    <col min="25" max="25" width="17.7109375" style="4" customWidth="1"/>
    <col min="26" max="26" width="17.5703125" style="4" customWidth="1"/>
    <col min="27" max="28" width="15.85546875" style="4" customWidth="1"/>
    <col min="29" max="16384" width="9.140625" style="2"/>
  </cols>
  <sheetData>
    <row r="1" spans="1:28" s="27" customFormat="1" ht="26.25" customHeight="1" thickBot="1" x14ac:dyDescent="0.4">
      <c r="A1" s="38"/>
      <c r="B1" s="24" t="s">
        <v>436</v>
      </c>
      <c r="C1" s="25"/>
      <c r="D1" s="25"/>
      <c r="E1" s="26"/>
      <c r="F1" s="118" t="s">
        <v>476</v>
      </c>
      <c r="G1" s="118"/>
      <c r="H1" s="118"/>
      <c r="I1" s="118"/>
      <c r="J1" s="118"/>
      <c r="K1" s="118"/>
      <c r="L1" s="118"/>
      <c r="M1" s="119"/>
      <c r="N1" s="92" t="s">
        <v>433</v>
      </c>
      <c r="O1" s="93"/>
      <c r="P1" s="93"/>
      <c r="Q1" s="93"/>
      <c r="R1" s="93"/>
      <c r="S1" s="94"/>
      <c r="T1" s="63"/>
      <c r="U1" s="98" t="s">
        <v>463</v>
      </c>
      <c r="V1" s="98"/>
      <c r="W1" s="98"/>
      <c r="X1" s="99"/>
      <c r="Y1" s="95" t="s">
        <v>464</v>
      </c>
      <c r="Z1" s="96"/>
      <c r="AA1" s="96"/>
      <c r="AB1" s="97"/>
    </row>
    <row r="2" spans="1:28" s="130" customFormat="1" ht="84.75" customHeight="1" x14ac:dyDescent="0.25">
      <c r="A2" s="89" t="s">
        <v>449</v>
      </c>
      <c r="B2" s="100" t="s">
        <v>0</v>
      </c>
      <c r="C2" s="103" t="s">
        <v>1</v>
      </c>
      <c r="D2" s="86" t="s">
        <v>2</v>
      </c>
      <c r="E2" s="83" t="s">
        <v>3</v>
      </c>
      <c r="F2" s="120" t="s">
        <v>477</v>
      </c>
      <c r="G2" s="121" t="s">
        <v>434</v>
      </c>
      <c r="H2" s="122" t="s">
        <v>435</v>
      </c>
      <c r="I2" s="121" t="s">
        <v>437</v>
      </c>
      <c r="J2" s="122" t="s">
        <v>438</v>
      </c>
      <c r="K2" s="123" t="s">
        <v>443</v>
      </c>
      <c r="L2" s="123" t="s">
        <v>441</v>
      </c>
      <c r="M2" s="124" t="s">
        <v>442</v>
      </c>
      <c r="N2" s="125" t="s">
        <v>462</v>
      </c>
      <c r="O2" s="126" t="s">
        <v>473</v>
      </c>
      <c r="P2" s="127" t="s">
        <v>429</v>
      </c>
      <c r="Q2" s="128" t="s">
        <v>440</v>
      </c>
      <c r="R2" s="127" t="s">
        <v>430</v>
      </c>
      <c r="S2" s="129" t="s">
        <v>454</v>
      </c>
      <c r="T2" s="106" t="s">
        <v>455</v>
      </c>
      <c r="U2" s="100" t="s">
        <v>457</v>
      </c>
      <c r="V2" s="109" t="s">
        <v>458</v>
      </c>
      <c r="W2" s="109" t="s">
        <v>456</v>
      </c>
      <c r="X2" s="112" t="s">
        <v>459</v>
      </c>
      <c r="Y2" s="115" t="s">
        <v>460</v>
      </c>
      <c r="Z2" s="109" t="s">
        <v>458</v>
      </c>
      <c r="AA2" s="109" t="s">
        <v>456</v>
      </c>
      <c r="AB2" s="112" t="s">
        <v>461</v>
      </c>
    </row>
    <row r="3" spans="1:28" s="131" customFormat="1" ht="17.25" customHeight="1" x14ac:dyDescent="0.25">
      <c r="A3" s="90"/>
      <c r="B3" s="101"/>
      <c r="C3" s="104"/>
      <c r="D3" s="87"/>
      <c r="E3" s="84"/>
      <c r="F3" s="133" t="s">
        <v>474</v>
      </c>
      <c r="G3" s="134" t="s">
        <v>474</v>
      </c>
      <c r="H3" s="135" t="s">
        <v>474</v>
      </c>
      <c r="I3" s="134" t="s">
        <v>475</v>
      </c>
      <c r="J3" s="136" t="s">
        <v>475</v>
      </c>
      <c r="K3" s="137" t="s">
        <v>439</v>
      </c>
      <c r="L3" s="137" t="s">
        <v>439</v>
      </c>
      <c r="M3" s="138" t="s">
        <v>439</v>
      </c>
      <c r="N3" s="139" t="s">
        <v>478</v>
      </c>
      <c r="O3" s="140" t="s">
        <v>478</v>
      </c>
      <c r="P3" s="139" t="s">
        <v>479</v>
      </c>
      <c r="Q3" s="140" t="s">
        <v>479</v>
      </c>
      <c r="R3" s="139" t="s">
        <v>479</v>
      </c>
      <c r="S3" s="141" t="s">
        <v>480</v>
      </c>
      <c r="T3" s="107"/>
      <c r="U3" s="101"/>
      <c r="V3" s="110"/>
      <c r="W3" s="110"/>
      <c r="X3" s="113"/>
      <c r="Y3" s="116"/>
      <c r="Z3" s="110"/>
      <c r="AA3" s="110"/>
      <c r="AB3" s="113"/>
    </row>
    <row r="4" spans="1:28" s="132" customFormat="1" ht="21.75" customHeight="1" thickBot="1" x14ac:dyDescent="0.3">
      <c r="A4" s="91"/>
      <c r="B4" s="102"/>
      <c r="C4" s="105"/>
      <c r="D4" s="88"/>
      <c r="E4" s="85"/>
      <c r="F4" s="33" t="s">
        <v>432</v>
      </c>
      <c r="G4" s="6" t="s">
        <v>432</v>
      </c>
      <c r="H4" s="7" t="s">
        <v>432</v>
      </c>
      <c r="I4" s="6" t="s">
        <v>432</v>
      </c>
      <c r="J4" s="7" t="s">
        <v>432</v>
      </c>
      <c r="K4" s="60" t="s">
        <v>432</v>
      </c>
      <c r="L4" s="60" t="s">
        <v>432</v>
      </c>
      <c r="M4" s="61" t="s">
        <v>432</v>
      </c>
      <c r="N4" s="28" t="s">
        <v>432</v>
      </c>
      <c r="O4" s="70" t="s">
        <v>432</v>
      </c>
      <c r="P4" s="20" t="s">
        <v>432</v>
      </c>
      <c r="Q4" s="21" t="s">
        <v>432</v>
      </c>
      <c r="R4" s="20" t="s">
        <v>432</v>
      </c>
      <c r="S4" s="48" t="s">
        <v>432</v>
      </c>
      <c r="T4" s="108"/>
      <c r="U4" s="102"/>
      <c r="V4" s="111"/>
      <c r="W4" s="111"/>
      <c r="X4" s="114"/>
      <c r="Y4" s="117"/>
      <c r="Z4" s="111"/>
      <c r="AA4" s="111"/>
      <c r="AB4" s="114"/>
    </row>
    <row r="5" spans="1:28" ht="15" customHeight="1" x14ac:dyDescent="0.25">
      <c r="A5" s="39" t="s">
        <v>4</v>
      </c>
      <c r="B5" s="9" t="s">
        <v>4</v>
      </c>
      <c r="C5" s="10" t="s">
        <v>5</v>
      </c>
      <c r="D5" s="8" t="s">
        <v>6</v>
      </c>
      <c r="E5" s="5" t="s">
        <v>467</v>
      </c>
      <c r="F5" s="68">
        <v>1</v>
      </c>
      <c r="G5" s="29">
        <v>0</v>
      </c>
      <c r="H5" s="30">
        <v>0</v>
      </c>
      <c r="I5" s="31">
        <v>0</v>
      </c>
      <c r="J5" s="30">
        <v>1</v>
      </c>
      <c r="K5" s="50">
        <v>1</v>
      </c>
      <c r="L5" s="50">
        <v>1</v>
      </c>
      <c r="M5" s="52">
        <v>0</v>
      </c>
      <c r="N5" s="53">
        <v>1</v>
      </c>
      <c r="O5" s="71">
        <v>1</v>
      </c>
      <c r="P5" s="54">
        <v>1</v>
      </c>
      <c r="Q5" s="55">
        <v>0</v>
      </c>
      <c r="R5" s="54">
        <v>1</v>
      </c>
      <c r="S5" s="49">
        <v>0</v>
      </c>
      <c r="T5" s="65">
        <v>518.86011315375697</v>
      </c>
      <c r="U5" s="62">
        <f>G5*0.2+H5*0.2+I5*0.05+J5*0.05+K5*0.1+L5*0.1+M5*0.1</f>
        <v>0.25</v>
      </c>
      <c r="V5" s="73">
        <f>IF(OR(N5=0,O5=0),1,1-(P5*1/3+Q5*1/3+R5*1/3))</f>
        <v>0.33333333333333337</v>
      </c>
      <c r="W5" s="74">
        <f>ROUND(T5*U5*(1-V5),1)</f>
        <v>86.5</v>
      </c>
      <c r="X5" s="75">
        <f>W5/(T5*0.8)</f>
        <v>0.20838950086718008</v>
      </c>
      <c r="Y5" s="79">
        <f>F5*0.2</f>
        <v>0.2</v>
      </c>
      <c r="Z5" s="73">
        <f>IF(OR(N5=0,O5=0),1,1-(P5*1/3+Q5*1/3+R5*1/3))</f>
        <v>0.33333333333333337</v>
      </c>
      <c r="AA5" s="74">
        <f>ROUND(T5*Y5*(1-Z5),1)</f>
        <v>69.2</v>
      </c>
      <c r="AB5" s="75">
        <f>AA5/(T5*0.2)</f>
        <v>0.66684640277497631</v>
      </c>
    </row>
    <row r="6" spans="1:28" ht="15" customHeight="1" x14ac:dyDescent="0.25">
      <c r="A6" s="40" t="s">
        <v>7</v>
      </c>
      <c r="B6" s="11" t="s">
        <v>7</v>
      </c>
      <c r="C6" s="12" t="s">
        <v>8</v>
      </c>
      <c r="D6" s="8" t="s">
        <v>6</v>
      </c>
      <c r="E6" s="5" t="s">
        <v>467</v>
      </c>
      <c r="F6" s="68">
        <v>0</v>
      </c>
      <c r="G6" s="29">
        <v>0</v>
      </c>
      <c r="H6" s="30">
        <v>0</v>
      </c>
      <c r="I6" s="29">
        <v>1</v>
      </c>
      <c r="J6" s="30">
        <v>1</v>
      </c>
      <c r="K6" s="50">
        <v>1</v>
      </c>
      <c r="L6" s="50">
        <v>0</v>
      </c>
      <c r="M6" s="52">
        <v>1</v>
      </c>
      <c r="N6" s="56">
        <v>1</v>
      </c>
      <c r="O6" s="72">
        <v>1</v>
      </c>
      <c r="P6" s="22">
        <v>1</v>
      </c>
      <c r="Q6" s="34">
        <v>0</v>
      </c>
      <c r="R6" s="22">
        <v>1</v>
      </c>
      <c r="S6" s="49">
        <v>0</v>
      </c>
      <c r="T6" s="65">
        <v>1419.5015759424837</v>
      </c>
      <c r="U6" s="62">
        <f t="shared" ref="U6:U69" si="0">G6*0.2+H6*0.2+I6*0.05+J6*0.05+K6*0.1+L6*0.1+M6*0.1</f>
        <v>0.30000000000000004</v>
      </c>
      <c r="V6" s="73">
        <f t="shared" ref="V6:V69" si="1">IF(OR(N6=0,O6=0),1,1-(P6*1/3+Q6*1/3+R6*1/3))</f>
        <v>0.33333333333333337</v>
      </c>
      <c r="W6" s="74">
        <f t="shared" ref="W6:W69" si="2">ROUND(T6*U6*(1-V6),1)</f>
        <v>283.89999999999998</v>
      </c>
      <c r="X6" s="75">
        <f t="shared" ref="X6:X69" si="3">W6/(T6*0.8)</f>
        <v>0.2499997224479158</v>
      </c>
      <c r="Y6" s="79">
        <f t="shared" ref="Y6:Y69" si="4">F6*0.2</f>
        <v>0</v>
      </c>
      <c r="Z6" s="73">
        <f t="shared" ref="Z6:Z69" si="5">IF(OR(N6=0,O6=0),1,1-(P6*1/3+Q6*1/3+R6*1/3))</f>
        <v>0.33333333333333337</v>
      </c>
      <c r="AA6" s="74">
        <f t="shared" ref="AA6:AA69" si="6">ROUND(T6*Y6*(1-Z6),1)</f>
        <v>0</v>
      </c>
      <c r="AB6" s="75">
        <f t="shared" ref="AB6:AB69" si="7">AA6/(T6*0.2)</f>
        <v>0</v>
      </c>
    </row>
    <row r="7" spans="1:28" ht="15" customHeight="1" x14ac:dyDescent="0.25">
      <c r="A7" s="40" t="s">
        <v>9</v>
      </c>
      <c r="B7" s="11" t="s">
        <v>9</v>
      </c>
      <c r="C7" s="12" t="s">
        <v>10</v>
      </c>
      <c r="D7" s="8" t="s">
        <v>6</v>
      </c>
      <c r="E7" s="5" t="s">
        <v>467</v>
      </c>
      <c r="F7" s="68">
        <v>0</v>
      </c>
      <c r="G7" s="29">
        <v>0</v>
      </c>
      <c r="H7" s="30">
        <v>0</v>
      </c>
      <c r="I7" s="29">
        <v>1</v>
      </c>
      <c r="J7" s="30">
        <v>1</v>
      </c>
      <c r="K7" s="50">
        <v>1</v>
      </c>
      <c r="L7" s="50">
        <v>1</v>
      </c>
      <c r="M7" s="52">
        <v>1</v>
      </c>
      <c r="N7" s="56">
        <v>1</v>
      </c>
      <c r="O7" s="72">
        <v>1</v>
      </c>
      <c r="P7" s="22">
        <v>1</v>
      </c>
      <c r="Q7" s="34">
        <v>1</v>
      </c>
      <c r="R7" s="22">
        <v>1</v>
      </c>
      <c r="S7" s="49">
        <v>0</v>
      </c>
      <c r="T7" s="65">
        <v>1230.9899540455729</v>
      </c>
      <c r="U7" s="62">
        <f t="shared" si="0"/>
        <v>0.4</v>
      </c>
      <c r="V7" s="73">
        <f t="shared" si="1"/>
        <v>0</v>
      </c>
      <c r="W7" s="74">
        <f t="shared" si="2"/>
        <v>492.4</v>
      </c>
      <c r="X7" s="75">
        <f t="shared" si="3"/>
        <v>0.5000040804372099</v>
      </c>
      <c r="Y7" s="79">
        <f t="shared" si="4"/>
        <v>0</v>
      </c>
      <c r="Z7" s="73">
        <f t="shared" si="5"/>
        <v>0</v>
      </c>
      <c r="AA7" s="74">
        <f t="shared" si="6"/>
        <v>0</v>
      </c>
      <c r="AB7" s="75">
        <f t="shared" si="7"/>
        <v>0</v>
      </c>
    </row>
    <row r="8" spans="1:28" ht="15" customHeight="1" x14ac:dyDescent="0.25">
      <c r="A8" s="40" t="s">
        <v>11</v>
      </c>
      <c r="B8" s="11" t="s">
        <v>11</v>
      </c>
      <c r="C8" s="12" t="s">
        <v>12</v>
      </c>
      <c r="D8" s="8" t="s">
        <v>6</v>
      </c>
      <c r="E8" s="5" t="s">
        <v>467</v>
      </c>
      <c r="F8" s="68">
        <v>0</v>
      </c>
      <c r="G8" s="29">
        <v>0</v>
      </c>
      <c r="H8" s="30">
        <v>0</v>
      </c>
      <c r="I8" s="29">
        <v>1</v>
      </c>
      <c r="J8" s="30">
        <v>1</v>
      </c>
      <c r="K8" s="50">
        <v>0</v>
      </c>
      <c r="L8" s="50">
        <v>1</v>
      </c>
      <c r="M8" s="52">
        <v>1</v>
      </c>
      <c r="N8" s="56">
        <v>1</v>
      </c>
      <c r="O8" s="72">
        <v>1</v>
      </c>
      <c r="P8" s="22">
        <v>1</v>
      </c>
      <c r="Q8" s="34">
        <v>0</v>
      </c>
      <c r="R8" s="22">
        <v>0</v>
      </c>
      <c r="S8" s="49">
        <v>0</v>
      </c>
      <c r="T8" s="65">
        <v>1444.1984110227281</v>
      </c>
      <c r="U8" s="62">
        <f t="shared" si="0"/>
        <v>0.30000000000000004</v>
      </c>
      <c r="V8" s="73">
        <f t="shared" si="1"/>
        <v>0.66666666666666674</v>
      </c>
      <c r="W8" s="74">
        <f t="shared" si="2"/>
        <v>144.4</v>
      </c>
      <c r="X8" s="75">
        <f t="shared" si="3"/>
        <v>0.1249828268902308</v>
      </c>
      <c r="Y8" s="79">
        <f t="shared" si="4"/>
        <v>0</v>
      </c>
      <c r="Z8" s="73">
        <f t="shared" si="5"/>
        <v>0.66666666666666674</v>
      </c>
      <c r="AA8" s="74">
        <f t="shared" si="6"/>
        <v>0</v>
      </c>
      <c r="AB8" s="75">
        <f t="shared" si="7"/>
        <v>0</v>
      </c>
    </row>
    <row r="9" spans="1:28" ht="15.75" customHeight="1" x14ac:dyDescent="0.25">
      <c r="A9" s="40" t="s">
        <v>13</v>
      </c>
      <c r="B9" s="11" t="s">
        <v>13</v>
      </c>
      <c r="C9" s="12" t="s">
        <v>14</v>
      </c>
      <c r="D9" s="8" t="s">
        <v>6</v>
      </c>
      <c r="E9" s="5" t="s">
        <v>467</v>
      </c>
      <c r="F9" s="68">
        <v>0</v>
      </c>
      <c r="G9" s="29">
        <v>0</v>
      </c>
      <c r="H9" s="30">
        <v>0</v>
      </c>
      <c r="I9" s="29">
        <v>1</v>
      </c>
      <c r="J9" s="30">
        <v>1</v>
      </c>
      <c r="K9" s="50">
        <v>0</v>
      </c>
      <c r="L9" s="50">
        <v>0</v>
      </c>
      <c r="M9" s="52">
        <v>0</v>
      </c>
      <c r="N9" s="56">
        <v>1</v>
      </c>
      <c r="O9" s="72">
        <v>0</v>
      </c>
      <c r="P9" s="22">
        <v>1</v>
      </c>
      <c r="Q9" s="34">
        <v>1</v>
      </c>
      <c r="R9" s="22">
        <v>0</v>
      </c>
      <c r="S9" s="49">
        <v>0</v>
      </c>
      <c r="T9" s="65">
        <v>1593.7388803159504</v>
      </c>
      <c r="U9" s="62">
        <f t="shared" si="0"/>
        <v>0.1</v>
      </c>
      <c r="V9" s="73">
        <f t="shared" si="1"/>
        <v>1</v>
      </c>
      <c r="W9" s="74">
        <f t="shared" si="2"/>
        <v>0</v>
      </c>
      <c r="X9" s="75">
        <f t="shared" si="3"/>
        <v>0</v>
      </c>
      <c r="Y9" s="79">
        <f t="shared" si="4"/>
        <v>0</v>
      </c>
      <c r="Z9" s="73">
        <f t="shared" si="5"/>
        <v>1</v>
      </c>
      <c r="AA9" s="74">
        <f t="shared" si="6"/>
        <v>0</v>
      </c>
      <c r="AB9" s="75">
        <f t="shared" si="7"/>
        <v>0</v>
      </c>
    </row>
    <row r="10" spans="1:28" x14ac:dyDescent="0.25">
      <c r="A10" s="40" t="s">
        <v>15</v>
      </c>
      <c r="B10" s="11" t="s">
        <v>15</v>
      </c>
      <c r="C10" s="12" t="s">
        <v>16</v>
      </c>
      <c r="D10" s="8" t="s">
        <v>6</v>
      </c>
      <c r="E10" s="5" t="s">
        <v>467</v>
      </c>
      <c r="F10" s="68">
        <v>0</v>
      </c>
      <c r="G10" s="29">
        <v>1</v>
      </c>
      <c r="H10" s="30">
        <v>0</v>
      </c>
      <c r="I10" s="29">
        <v>1</v>
      </c>
      <c r="J10" s="30">
        <v>1</v>
      </c>
      <c r="K10" s="50">
        <v>1</v>
      </c>
      <c r="L10" s="50">
        <v>0</v>
      </c>
      <c r="M10" s="52">
        <v>1</v>
      </c>
      <c r="N10" s="56">
        <v>1</v>
      </c>
      <c r="O10" s="72">
        <v>1</v>
      </c>
      <c r="P10" s="22">
        <v>1</v>
      </c>
      <c r="Q10" s="34">
        <v>1</v>
      </c>
      <c r="R10" s="22">
        <v>1</v>
      </c>
      <c r="S10" s="49">
        <v>0</v>
      </c>
      <c r="T10" s="65">
        <v>1371.0142116564994</v>
      </c>
      <c r="U10" s="62">
        <f t="shared" si="0"/>
        <v>0.5</v>
      </c>
      <c r="V10" s="73">
        <f t="shared" si="1"/>
        <v>0</v>
      </c>
      <c r="W10" s="74">
        <f t="shared" si="2"/>
        <v>685.5</v>
      </c>
      <c r="X10" s="75">
        <f t="shared" si="3"/>
        <v>0.62499352137619235</v>
      </c>
      <c r="Y10" s="79">
        <f t="shared" si="4"/>
        <v>0</v>
      </c>
      <c r="Z10" s="73">
        <f t="shared" si="5"/>
        <v>0</v>
      </c>
      <c r="AA10" s="74">
        <f t="shared" si="6"/>
        <v>0</v>
      </c>
      <c r="AB10" s="75">
        <f t="shared" si="7"/>
        <v>0</v>
      </c>
    </row>
    <row r="11" spans="1:28" x14ac:dyDescent="0.25">
      <c r="A11" s="40" t="s">
        <v>17</v>
      </c>
      <c r="B11" s="11" t="s">
        <v>17</v>
      </c>
      <c r="C11" s="12" t="s">
        <v>18</v>
      </c>
      <c r="D11" s="8" t="s">
        <v>6</v>
      </c>
      <c r="E11" s="5" t="s">
        <v>467</v>
      </c>
      <c r="F11" s="68">
        <v>0</v>
      </c>
      <c r="G11" s="29">
        <v>0</v>
      </c>
      <c r="H11" s="30">
        <v>0</v>
      </c>
      <c r="I11" s="29">
        <v>0</v>
      </c>
      <c r="J11" s="30">
        <v>1</v>
      </c>
      <c r="K11" s="50">
        <v>1</v>
      </c>
      <c r="L11" s="50">
        <v>0</v>
      </c>
      <c r="M11" s="52">
        <v>0</v>
      </c>
      <c r="N11" s="56">
        <v>1</v>
      </c>
      <c r="O11" s="72">
        <v>1</v>
      </c>
      <c r="P11" s="22">
        <v>1</v>
      </c>
      <c r="Q11" s="34">
        <v>1</v>
      </c>
      <c r="R11" s="22">
        <v>1</v>
      </c>
      <c r="S11" s="49">
        <v>0</v>
      </c>
      <c r="T11" s="65">
        <v>748.60865234061703</v>
      </c>
      <c r="U11" s="62">
        <f t="shared" si="0"/>
        <v>0.15000000000000002</v>
      </c>
      <c r="V11" s="73">
        <f t="shared" si="1"/>
        <v>0</v>
      </c>
      <c r="W11" s="74">
        <f t="shared" si="2"/>
        <v>112.3</v>
      </c>
      <c r="X11" s="75">
        <f t="shared" si="3"/>
        <v>0.18751453053755163</v>
      </c>
      <c r="Y11" s="79">
        <f t="shared" si="4"/>
        <v>0</v>
      </c>
      <c r="Z11" s="73">
        <f t="shared" si="5"/>
        <v>0</v>
      </c>
      <c r="AA11" s="74">
        <f t="shared" si="6"/>
        <v>0</v>
      </c>
      <c r="AB11" s="75">
        <f t="shared" si="7"/>
        <v>0</v>
      </c>
    </row>
    <row r="12" spans="1:28" x14ac:dyDescent="0.25">
      <c r="A12" s="40" t="s">
        <v>19</v>
      </c>
      <c r="B12" s="11" t="s">
        <v>19</v>
      </c>
      <c r="C12" s="12" t="s">
        <v>20</v>
      </c>
      <c r="D12" s="8" t="s">
        <v>6</v>
      </c>
      <c r="E12" s="5" t="s">
        <v>467</v>
      </c>
      <c r="F12" s="68">
        <v>0</v>
      </c>
      <c r="G12" s="29">
        <v>0</v>
      </c>
      <c r="H12" s="30">
        <v>0</v>
      </c>
      <c r="I12" s="29">
        <v>0</v>
      </c>
      <c r="J12" s="30">
        <v>1</v>
      </c>
      <c r="K12" s="50">
        <v>1</v>
      </c>
      <c r="L12" s="50">
        <v>0</v>
      </c>
      <c r="M12" s="52">
        <v>0</v>
      </c>
      <c r="N12" s="56">
        <v>1</v>
      </c>
      <c r="O12" s="72">
        <v>1</v>
      </c>
      <c r="P12" s="22">
        <v>1</v>
      </c>
      <c r="Q12" s="34">
        <v>1</v>
      </c>
      <c r="R12" s="22">
        <v>0</v>
      </c>
      <c r="S12" s="49">
        <v>0</v>
      </c>
      <c r="T12" s="65">
        <v>1351.9817882919074</v>
      </c>
      <c r="U12" s="62">
        <f t="shared" si="0"/>
        <v>0.15000000000000002</v>
      </c>
      <c r="V12" s="73">
        <f t="shared" si="1"/>
        <v>0.33333333333333337</v>
      </c>
      <c r="W12" s="74">
        <f t="shared" si="2"/>
        <v>135.19999999999999</v>
      </c>
      <c r="X12" s="75">
        <f t="shared" si="3"/>
        <v>0.12500168379746773</v>
      </c>
      <c r="Y12" s="79">
        <f t="shared" si="4"/>
        <v>0</v>
      </c>
      <c r="Z12" s="73">
        <f t="shared" si="5"/>
        <v>0.33333333333333337</v>
      </c>
      <c r="AA12" s="74">
        <f t="shared" si="6"/>
        <v>0</v>
      </c>
      <c r="AB12" s="75">
        <f t="shared" si="7"/>
        <v>0</v>
      </c>
    </row>
    <row r="13" spans="1:28" x14ac:dyDescent="0.25">
      <c r="A13" s="40" t="s">
        <v>21</v>
      </c>
      <c r="B13" s="11" t="s">
        <v>21</v>
      </c>
      <c r="C13" s="12" t="s">
        <v>22</v>
      </c>
      <c r="D13" s="8" t="s">
        <v>6</v>
      </c>
      <c r="E13" s="5" t="s">
        <v>469</v>
      </c>
      <c r="F13" s="68">
        <v>1</v>
      </c>
      <c r="G13" s="29">
        <v>0</v>
      </c>
      <c r="H13" s="30">
        <v>0</v>
      </c>
      <c r="I13" s="29">
        <v>1</v>
      </c>
      <c r="J13" s="30">
        <v>1</v>
      </c>
      <c r="K13" s="50">
        <v>1</v>
      </c>
      <c r="L13" s="50">
        <v>1</v>
      </c>
      <c r="M13" s="52">
        <v>0</v>
      </c>
      <c r="N13" s="56">
        <v>1</v>
      </c>
      <c r="O13" s="72">
        <v>0</v>
      </c>
      <c r="P13" s="22">
        <v>1</v>
      </c>
      <c r="Q13" s="34">
        <v>1</v>
      </c>
      <c r="R13" s="22">
        <v>0</v>
      </c>
      <c r="S13" s="49">
        <v>0</v>
      </c>
      <c r="T13" s="65">
        <v>801.40096953049715</v>
      </c>
      <c r="U13" s="62">
        <f t="shared" si="0"/>
        <v>0.30000000000000004</v>
      </c>
      <c r="V13" s="73">
        <f t="shared" si="1"/>
        <v>1</v>
      </c>
      <c r="W13" s="74">
        <f t="shared" si="2"/>
        <v>0</v>
      </c>
      <c r="X13" s="75">
        <f t="shared" si="3"/>
        <v>0</v>
      </c>
      <c r="Y13" s="79">
        <f t="shared" si="4"/>
        <v>0.2</v>
      </c>
      <c r="Z13" s="73">
        <f t="shared" si="5"/>
        <v>1</v>
      </c>
      <c r="AA13" s="74">
        <f t="shared" si="6"/>
        <v>0</v>
      </c>
      <c r="AB13" s="75">
        <f t="shared" si="7"/>
        <v>0</v>
      </c>
    </row>
    <row r="14" spans="1:28" x14ac:dyDescent="0.25">
      <c r="A14" s="40" t="s">
        <v>23</v>
      </c>
      <c r="B14" s="11" t="s">
        <v>23</v>
      </c>
      <c r="C14" s="12" t="s">
        <v>24</v>
      </c>
      <c r="D14" s="8" t="s">
        <v>6</v>
      </c>
      <c r="E14" s="5" t="s">
        <v>469</v>
      </c>
      <c r="F14" s="68">
        <v>0</v>
      </c>
      <c r="G14" s="29">
        <v>0</v>
      </c>
      <c r="H14" s="30">
        <v>0</v>
      </c>
      <c r="I14" s="29">
        <v>0</v>
      </c>
      <c r="J14" s="30">
        <v>1</v>
      </c>
      <c r="K14" s="50">
        <v>1</v>
      </c>
      <c r="L14" s="50">
        <v>1</v>
      </c>
      <c r="M14" s="52">
        <v>1</v>
      </c>
      <c r="N14" s="56">
        <v>1</v>
      </c>
      <c r="O14" s="72">
        <v>1</v>
      </c>
      <c r="P14" s="22">
        <v>0</v>
      </c>
      <c r="Q14" s="34">
        <v>0</v>
      </c>
      <c r="R14" s="22">
        <v>0</v>
      </c>
      <c r="S14" s="49">
        <v>0</v>
      </c>
      <c r="T14" s="65">
        <v>797.09601662660134</v>
      </c>
      <c r="U14" s="62">
        <f t="shared" si="0"/>
        <v>0.35</v>
      </c>
      <c r="V14" s="73">
        <f t="shared" si="1"/>
        <v>1</v>
      </c>
      <c r="W14" s="74">
        <f t="shared" si="2"/>
        <v>0</v>
      </c>
      <c r="X14" s="75">
        <f t="shared" si="3"/>
        <v>0</v>
      </c>
      <c r="Y14" s="79">
        <f t="shared" si="4"/>
        <v>0</v>
      </c>
      <c r="Z14" s="73">
        <f t="shared" si="5"/>
        <v>1</v>
      </c>
      <c r="AA14" s="74">
        <f t="shared" si="6"/>
        <v>0</v>
      </c>
      <c r="AB14" s="75">
        <f t="shared" si="7"/>
        <v>0</v>
      </c>
    </row>
    <row r="15" spans="1:28" x14ac:dyDescent="0.25">
      <c r="A15" s="40" t="s">
        <v>25</v>
      </c>
      <c r="B15" s="11" t="s">
        <v>25</v>
      </c>
      <c r="C15" s="12" t="s">
        <v>26</v>
      </c>
      <c r="D15" s="8" t="s">
        <v>6</v>
      </c>
      <c r="E15" s="5" t="s">
        <v>468</v>
      </c>
      <c r="F15" s="68">
        <v>1</v>
      </c>
      <c r="G15" s="29">
        <v>0</v>
      </c>
      <c r="H15" s="30">
        <v>0</v>
      </c>
      <c r="I15" s="29">
        <v>1</v>
      </c>
      <c r="J15" s="30">
        <v>1</v>
      </c>
      <c r="K15" s="50">
        <v>1</v>
      </c>
      <c r="L15" s="50">
        <v>1</v>
      </c>
      <c r="M15" s="52">
        <v>1</v>
      </c>
      <c r="N15" s="56">
        <v>1</v>
      </c>
      <c r="O15" s="72">
        <v>1</v>
      </c>
      <c r="P15" s="22">
        <v>1</v>
      </c>
      <c r="Q15" s="34">
        <v>1</v>
      </c>
      <c r="R15" s="22">
        <v>0</v>
      </c>
      <c r="S15" s="49">
        <v>0</v>
      </c>
      <c r="T15" s="65">
        <v>1431.5101287796667</v>
      </c>
      <c r="U15" s="62">
        <f t="shared" si="0"/>
        <v>0.4</v>
      </c>
      <c r="V15" s="73">
        <f t="shared" si="1"/>
        <v>0.33333333333333337</v>
      </c>
      <c r="W15" s="74">
        <f t="shared" si="2"/>
        <v>381.7</v>
      </c>
      <c r="X15" s="75">
        <f t="shared" si="3"/>
        <v>0.33330186801174738</v>
      </c>
      <c r="Y15" s="79">
        <f t="shared" si="4"/>
        <v>0.2</v>
      </c>
      <c r="Z15" s="73">
        <f t="shared" si="5"/>
        <v>0.33333333333333337</v>
      </c>
      <c r="AA15" s="74">
        <f t="shared" si="6"/>
        <v>190.9</v>
      </c>
      <c r="AB15" s="75">
        <f t="shared" si="7"/>
        <v>0.66677837677173257</v>
      </c>
    </row>
    <row r="16" spans="1:28" x14ac:dyDescent="0.25">
      <c r="A16" s="40" t="s">
        <v>27</v>
      </c>
      <c r="B16" s="11" t="s">
        <v>27</v>
      </c>
      <c r="C16" s="12" t="s">
        <v>28</v>
      </c>
      <c r="D16" s="8" t="s">
        <v>6</v>
      </c>
      <c r="E16" s="5" t="s">
        <v>468</v>
      </c>
      <c r="F16" s="68">
        <v>1</v>
      </c>
      <c r="G16" s="29">
        <v>0</v>
      </c>
      <c r="H16" s="30">
        <v>0</v>
      </c>
      <c r="I16" s="29">
        <v>1</v>
      </c>
      <c r="J16" s="30">
        <v>1</v>
      </c>
      <c r="K16" s="50">
        <v>1</v>
      </c>
      <c r="L16" s="50">
        <v>1</v>
      </c>
      <c r="M16" s="52">
        <v>1</v>
      </c>
      <c r="N16" s="56">
        <v>1</v>
      </c>
      <c r="O16" s="72">
        <v>1</v>
      </c>
      <c r="P16" s="22">
        <v>1</v>
      </c>
      <c r="Q16" s="34">
        <v>0</v>
      </c>
      <c r="R16" s="22">
        <v>0</v>
      </c>
      <c r="S16" s="49">
        <v>0</v>
      </c>
      <c r="T16" s="65">
        <v>949.12882707471101</v>
      </c>
      <c r="U16" s="62">
        <f t="shared" si="0"/>
        <v>0.4</v>
      </c>
      <c r="V16" s="73">
        <f t="shared" si="1"/>
        <v>0.66666666666666674</v>
      </c>
      <c r="W16" s="74">
        <f t="shared" si="2"/>
        <v>126.6</v>
      </c>
      <c r="X16" s="75">
        <f t="shared" si="3"/>
        <v>0.16673184449337483</v>
      </c>
      <c r="Y16" s="79">
        <f t="shared" si="4"/>
        <v>0.2</v>
      </c>
      <c r="Z16" s="73">
        <f t="shared" si="5"/>
        <v>0.66666666666666674</v>
      </c>
      <c r="AA16" s="74">
        <f t="shared" si="6"/>
        <v>63.3</v>
      </c>
      <c r="AB16" s="75">
        <f t="shared" si="7"/>
        <v>0.33346368898674966</v>
      </c>
    </row>
    <row r="17" spans="1:28" x14ac:dyDescent="0.25">
      <c r="A17" s="40" t="s">
        <v>448</v>
      </c>
      <c r="B17" s="11" t="s">
        <v>29</v>
      </c>
      <c r="C17" s="12" t="s">
        <v>444</v>
      </c>
      <c r="D17" s="8" t="s">
        <v>6</v>
      </c>
      <c r="E17" s="5" t="s">
        <v>468</v>
      </c>
      <c r="F17" s="68">
        <v>0</v>
      </c>
      <c r="G17" s="29">
        <v>0</v>
      </c>
      <c r="H17" s="30">
        <v>0</v>
      </c>
      <c r="I17" s="29">
        <v>1</v>
      </c>
      <c r="J17" s="30">
        <v>1</v>
      </c>
      <c r="K17" s="50">
        <v>1</v>
      </c>
      <c r="L17" s="50">
        <v>1</v>
      </c>
      <c r="M17" s="52">
        <v>1</v>
      </c>
      <c r="N17" s="56">
        <v>1</v>
      </c>
      <c r="O17" s="72">
        <v>1</v>
      </c>
      <c r="P17" s="22">
        <v>1</v>
      </c>
      <c r="Q17" s="34">
        <v>0</v>
      </c>
      <c r="R17" s="22">
        <v>0</v>
      </c>
      <c r="S17" s="49">
        <v>0</v>
      </c>
      <c r="T17" s="65">
        <v>1012.5702382900175</v>
      </c>
      <c r="U17" s="62">
        <f t="shared" si="0"/>
        <v>0.4</v>
      </c>
      <c r="V17" s="73">
        <f t="shared" si="1"/>
        <v>0.66666666666666674</v>
      </c>
      <c r="W17" s="74">
        <f t="shared" si="2"/>
        <v>135</v>
      </c>
      <c r="X17" s="75">
        <f t="shared" si="3"/>
        <v>0.16665510561023136</v>
      </c>
      <c r="Y17" s="79">
        <f t="shared" si="4"/>
        <v>0</v>
      </c>
      <c r="Z17" s="73">
        <f t="shared" si="5"/>
        <v>0.66666666666666674</v>
      </c>
      <c r="AA17" s="74">
        <f t="shared" si="6"/>
        <v>0</v>
      </c>
      <c r="AB17" s="75">
        <f t="shared" si="7"/>
        <v>0</v>
      </c>
    </row>
    <row r="18" spans="1:28" x14ac:dyDescent="0.25">
      <c r="A18" s="40" t="s">
        <v>30</v>
      </c>
      <c r="B18" s="11" t="s">
        <v>30</v>
      </c>
      <c r="C18" s="12" t="s">
        <v>31</v>
      </c>
      <c r="D18" s="8" t="s">
        <v>6</v>
      </c>
      <c r="E18" s="5" t="s">
        <v>469</v>
      </c>
      <c r="F18" s="68">
        <v>0</v>
      </c>
      <c r="G18" s="29">
        <v>0</v>
      </c>
      <c r="H18" s="30">
        <v>0</v>
      </c>
      <c r="I18" s="29">
        <v>1</v>
      </c>
      <c r="J18" s="30">
        <v>0</v>
      </c>
      <c r="K18" s="50">
        <v>1</v>
      </c>
      <c r="L18" s="50">
        <v>1</v>
      </c>
      <c r="M18" s="52">
        <v>1</v>
      </c>
      <c r="N18" s="56">
        <v>1</v>
      </c>
      <c r="O18" s="72">
        <v>0</v>
      </c>
      <c r="P18" s="22">
        <v>1</v>
      </c>
      <c r="Q18" s="34">
        <v>1</v>
      </c>
      <c r="R18" s="22">
        <v>0</v>
      </c>
      <c r="S18" s="49">
        <v>0</v>
      </c>
      <c r="T18" s="65">
        <v>880.02300414375202</v>
      </c>
      <c r="U18" s="62">
        <f t="shared" si="0"/>
        <v>0.35</v>
      </c>
      <c r="V18" s="73">
        <f t="shared" si="1"/>
        <v>1</v>
      </c>
      <c r="W18" s="74">
        <f t="shared" si="2"/>
        <v>0</v>
      </c>
      <c r="X18" s="75">
        <f t="shared" si="3"/>
        <v>0</v>
      </c>
      <c r="Y18" s="79">
        <f t="shared" si="4"/>
        <v>0</v>
      </c>
      <c r="Z18" s="73">
        <f t="shared" si="5"/>
        <v>1</v>
      </c>
      <c r="AA18" s="74">
        <f t="shared" si="6"/>
        <v>0</v>
      </c>
      <c r="AB18" s="75">
        <f t="shared" si="7"/>
        <v>0</v>
      </c>
    </row>
    <row r="19" spans="1:28" x14ac:dyDescent="0.25">
      <c r="A19" s="40" t="s">
        <v>32</v>
      </c>
      <c r="B19" s="11" t="s">
        <v>32</v>
      </c>
      <c r="C19" s="12" t="s">
        <v>33</v>
      </c>
      <c r="D19" s="8" t="s">
        <v>6</v>
      </c>
      <c r="E19" s="5" t="s">
        <v>468</v>
      </c>
      <c r="F19" s="68">
        <v>0</v>
      </c>
      <c r="G19" s="29">
        <v>1</v>
      </c>
      <c r="H19" s="30">
        <v>0</v>
      </c>
      <c r="I19" s="29">
        <v>0</v>
      </c>
      <c r="J19" s="30">
        <v>1</v>
      </c>
      <c r="K19" s="50">
        <v>0</v>
      </c>
      <c r="L19" s="50">
        <v>1</v>
      </c>
      <c r="M19" s="52">
        <v>1</v>
      </c>
      <c r="N19" s="56">
        <v>1</v>
      </c>
      <c r="O19" s="72">
        <v>1</v>
      </c>
      <c r="P19" s="22">
        <v>1</v>
      </c>
      <c r="Q19" s="34">
        <v>0</v>
      </c>
      <c r="R19" s="22">
        <v>0</v>
      </c>
      <c r="S19" s="49">
        <v>0</v>
      </c>
      <c r="T19" s="65">
        <v>1167.5485428302663</v>
      </c>
      <c r="U19" s="62">
        <f t="shared" si="0"/>
        <v>0.44999999999999996</v>
      </c>
      <c r="V19" s="73">
        <f t="shared" si="1"/>
        <v>0.66666666666666674</v>
      </c>
      <c r="W19" s="74">
        <f t="shared" si="2"/>
        <v>175.1</v>
      </c>
      <c r="X19" s="75">
        <f t="shared" si="3"/>
        <v>0.18746543888395667</v>
      </c>
      <c r="Y19" s="79">
        <f t="shared" si="4"/>
        <v>0</v>
      </c>
      <c r="Z19" s="73">
        <f t="shared" si="5"/>
        <v>0.66666666666666674</v>
      </c>
      <c r="AA19" s="74">
        <f t="shared" si="6"/>
        <v>0</v>
      </c>
      <c r="AB19" s="75">
        <f t="shared" si="7"/>
        <v>0</v>
      </c>
    </row>
    <row r="20" spans="1:28" x14ac:dyDescent="0.25">
      <c r="A20" s="40" t="s">
        <v>34</v>
      </c>
      <c r="B20" s="11" t="s">
        <v>34</v>
      </c>
      <c r="C20" s="12" t="s">
        <v>35</v>
      </c>
      <c r="D20" s="8" t="s">
        <v>6</v>
      </c>
      <c r="E20" s="5" t="s">
        <v>469</v>
      </c>
      <c r="F20" s="68">
        <v>0</v>
      </c>
      <c r="G20" s="29">
        <v>0</v>
      </c>
      <c r="H20" s="30">
        <v>0</v>
      </c>
      <c r="I20" s="29">
        <v>1</v>
      </c>
      <c r="J20" s="30">
        <v>1</v>
      </c>
      <c r="K20" s="50">
        <v>1</v>
      </c>
      <c r="L20" s="50">
        <v>1</v>
      </c>
      <c r="M20" s="52">
        <v>1</v>
      </c>
      <c r="N20" s="56">
        <v>1</v>
      </c>
      <c r="O20" s="72">
        <v>1</v>
      </c>
      <c r="P20" s="22">
        <v>1</v>
      </c>
      <c r="Q20" s="34">
        <v>0</v>
      </c>
      <c r="R20" s="22">
        <v>0</v>
      </c>
      <c r="S20" s="49">
        <v>0</v>
      </c>
      <c r="T20" s="65">
        <v>1778.1721257775916</v>
      </c>
      <c r="U20" s="62">
        <f t="shared" si="0"/>
        <v>0.4</v>
      </c>
      <c r="V20" s="73">
        <f t="shared" si="1"/>
        <v>0.66666666666666674</v>
      </c>
      <c r="W20" s="74">
        <f t="shared" si="2"/>
        <v>237.1</v>
      </c>
      <c r="X20" s="75">
        <f t="shared" si="3"/>
        <v>0.16667396575592799</v>
      </c>
      <c r="Y20" s="79">
        <f t="shared" si="4"/>
        <v>0</v>
      </c>
      <c r="Z20" s="73">
        <f t="shared" si="5"/>
        <v>0.66666666666666674</v>
      </c>
      <c r="AA20" s="74">
        <f t="shared" si="6"/>
        <v>0</v>
      </c>
      <c r="AB20" s="75">
        <f t="shared" si="7"/>
        <v>0</v>
      </c>
    </row>
    <row r="21" spans="1:28" x14ac:dyDescent="0.25">
      <c r="A21" s="40" t="s">
        <v>36</v>
      </c>
      <c r="B21" s="11" t="s">
        <v>36</v>
      </c>
      <c r="C21" s="12" t="s">
        <v>37</v>
      </c>
      <c r="D21" s="8" t="s">
        <v>6</v>
      </c>
      <c r="E21" s="5" t="s">
        <v>466</v>
      </c>
      <c r="F21" s="68">
        <v>0</v>
      </c>
      <c r="G21" s="29">
        <v>0</v>
      </c>
      <c r="H21" s="30">
        <v>0</v>
      </c>
      <c r="I21" s="29">
        <v>1</v>
      </c>
      <c r="J21" s="30">
        <v>1</v>
      </c>
      <c r="K21" s="50">
        <v>0</v>
      </c>
      <c r="L21" s="50">
        <v>0</v>
      </c>
      <c r="M21" s="52">
        <v>0</v>
      </c>
      <c r="N21" s="56">
        <v>0</v>
      </c>
      <c r="O21" s="72">
        <v>0</v>
      </c>
      <c r="P21" s="22">
        <v>0</v>
      </c>
      <c r="Q21" s="34">
        <v>1</v>
      </c>
      <c r="R21" s="22">
        <v>0</v>
      </c>
      <c r="S21" s="49">
        <v>0</v>
      </c>
      <c r="T21" s="65">
        <v>991.49862670779066</v>
      </c>
      <c r="U21" s="62">
        <f t="shared" si="0"/>
        <v>0.1</v>
      </c>
      <c r="V21" s="73">
        <f t="shared" si="1"/>
        <v>1</v>
      </c>
      <c r="W21" s="74">
        <f t="shared" si="2"/>
        <v>0</v>
      </c>
      <c r="X21" s="75">
        <f t="shared" si="3"/>
        <v>0</v>
      </c>
      <c r="Y21" s="79">
        <f t="shared" si="4"/>
        <v>0</v>
      </c>
      <c r="Z21" s="73">
        <f t="shared" si="5"/>
        <v>1</v>
      </c>
      <c r="AA21" s="74">
        <f t="shared" si="6"/>
        <v>0</v>
      </c>
      <c r="AB21" s="75">
        <f t="shared" si="7"/>
        <v>0</v>
      </c>
    </row>
    <row r="22" spans="1:28" x14ac:dyDescent="0.25">
      <c r="A22" s="40" t="s">
        <v>38</v>
      </c>
      <c r="B22" s="11" t="s">
        <v>38</v>
      </c>
      <c r="C22" s="12" t="s">
        <v>39</v>
      </c>
      <c r="D22" s="8" t="s">
        <v>6</v>
      </c>
      <c r="E22" s="5" t="s">
        <v>468</v>
      </c>
      <c r="F22" s="68">
        <v>0</v>
      </c>
      <c r="G22" s="29">
        <v>0</v>
      </c>
      <c r="H22" s="30">
        <v>0</v>
      </c>
      <c r="I22" s="29">
        <v>1</v>
      </c>
      <c r="J22" s="30">
        <v>1</v>
      </c>
      <c r="K22" s="50">
        <v>0</v>
      </c>
      <c r="L22" s="50">
        <v>1</v>
      </c>
      <c r="M22" s="52">
        <v>0</v>
      </c>
      <c r="N22" s="56">
        <v>1</v>
      </c>
      <c r="O22" s="72">
        <v>1</v>
      </c>
      <c r="P22" s="22">
        <v>1</v>
      </c>
      <c r="Q22" s="34">
        <v>0</v>
      </c>
      <c r="R22" s="22">
        <v>0</v>
      </c>
      <c r="S22" s="49">
        <v>0</v>
      </c>
      <c r="T22" s="65">
        <v>1068.5346260406629</v>
      </c>
      <c r="U22" s="62">
        <f t="shared" si="0"/>
        <v>0.2</v>
      </c>
      <c r="V22" s="73">
        <f t="shared" si="1"/>
        <v>0.66666666666666674</v>
      </c>
      <c r="W22" s="74">
        <f t="shared" si="2"/>
        <v>71.2</v>
      </c>
      <c r="X22" s="75">
        <f t="shared" si="3"/>
        <v>8.329163869006255E-2</v>
      </c>
      <c r="Y22" s="79">
        <f t="shared" si="4"/>
        <v>0</v>
      </c>
      <c r="Z22" s="73">
        <f t="shared" si="5"/>
        <v>0.66666666666666674</v>
      </c>
      <c r="AA22" s="74">
        <f t="shared" si="6"/>
        <v>0</v>
      </c>
      <c r="AB22" s="75">
        <f t="shared" si="7"/>
        <v>0</v>
      </c>
    </row>
    <row r="23" spans="1:28" x14ac:dyDescent="0.25">
      <c r="A23" s="40" t="s">
        <v>40</v>
      </c>
      <c r="B23" s="11" t="s">
        <v>40</v>
      </c>
      <c r="C23" s="12" t="s">
        <v>41</v>
      </c>
      <c r="D23" s="8" t="s">
        <v>6</v>
      </c>
      <c r="E23" s="5" t="s">
        <v>469</v>
      </c>
      <c r="F23" s="68">
        <v>1</v>
      </c>
      <c r="G23" s="29">
        <v>1</v>
      </c>
      <c r="H23" s="30">
        <v>0</v>
      </c>
      <c r="I23" s="29">
        <v>0</v>
      </c>
      <c r="J23" s="30">
        <v>0</v>
      </c>
      <c r="K23" s="50">
        <v>0</v>
      </c>
      <c r="L23" s="50">
        <v>1</v>
      </c>
      <c r="M23" s="52">
        <v>0</v>
      </c>
      <c r="N23" s="56">
        <v>1</v>
      </c>
      <c r="O23" s="72">
        <v>0</v>
      </c>
      <c r="P23" s="22">
        <v>0</v>
      </c>
      <c r="Q23" s="34">
        <v>0</v>
      </c>
      <c r="R23" s="22">
        <v>0</v>
      </c>
      <c r="S23" s="49">
        <v>0</v>
      </c>
      <c r="T23" s="65">
        <v>996.70988548619084</v>
      </c>
      <c r="U23" s="62">
        <f t="shared" si="0"/>
        <v>0.30000000000000004</v>
      </c>
      <c r="V23" s="73">
        <f t="shared" si="1"/>
        <v>1</v>
      </c>
      <c r="W23" s="74">
        <f t="shared" si="2"/>
        <v>0</v>
      </c>
      <c r="X23" s="75">
        <f t="shared" si="3"/>
        <v>0</v>
      </c>
      <c r="Y23" s="79">
        <f t="shared" si="4"/>
        <v>0.2</v>
      </c>
      <c r="Z23" s="73">
        <f t="shared" si="5"/>
        <v>1</v>
      </c>
      <c r="AA23" s="74">
        <f t="shared" si="6"/>
        <v>0</v>
      </c>
      <c r="AB23" s="75">
        <f t="shared" si="7"/>
        <v>0</v>
      </c>
    </row>
    <row r="24" spans="1:28" x14ac:dyDescent="0.25">
      <c r="A24" s="40" t="s">
        <v>42</v>
      </c>
      <c r="B24" s="11" t="s">
        <v>42</v>
      </c>
      <c r="C24" s="12" t="s">
        <v>43</v>
      </c>
      <c r="D24" s="8" t="s">
        <v>6</v>
      </c>
      <c r="E24" s="5" t="s">
        <v>466</v>
      </c>
      <c r="F24" s="68">
        <v>0</v>
      </c>
      <c r="G24" s="29">
        <v>0</v>
      </c>
      <c r="H24" s="30">
        <v>0</v>
      </c>
      <c r="I24" s="29">
        <v>1</v>
      </c>
      <c r="J24" s="30">
        <v>1</v>
      </c>
      <c r="K24" s="50">
        <v>1</v>
      </c>
      <c r="L24" s="50">
        <v>0</v>
      </c>
      <c r="M24" s="52">
        <v>1</v>
      </c>
      <c r="N24" s="56">
        <v>1</v>
      </c>
      <c r="O24" s="72">
        <v>0</v>
      </c>
      <c r="P24" s="22">
        <v>1</v>
      </c>
      <c r="Q24" s="34">
        <v>1</v>
      </c>
      <c r="R24" s="22">
        <v>0</v>
      </c>
      <c r="S24" s="49">
        <v>0</v>
      </c>
      <c r="T24" s="65">
        <v>622.40555931588233</v>
      </c>
      <c r="U24" s="62">
        <f t="shared" si="0"/>
        <v>0.30000000000000004</v>
      </c>
      <c r="V24" s="73">
        <f t="shared" si="1"/>
        <v>1</v>
      </c>
      <c r="W24" s="74">
        <f t="shared" si="2"/>
        <v>0</v>
      </c>
      <c r="X24" s="75">
        <f t="shared" si="3"/>
        <v>0</v>
      </c>
      <c r="Y24" s="79">
        <f t="shared" si="4"/>
        <v>0</v>
      </c>
      <c r="Z24" s="73">
        <f t="shared" si="5"/>
        <v>1</v>
      </c>
      <c r="AA24" s="74">
        <f t="shared" si="6"/>
        <v>0</v>
      </c>
      <c r="AB24" s="75">
        <f t="shared" si="7"/>
        <v>0</v>
      </c>
    </row>
    <row r="25" spans="1:28" x14ac:dyDescent="0.25">
      <c r="A25" s="40" t="s">
        <v>44</v>
      </c>
      <c r="B25" s="11" t="s">
        <v>44</v>
      </c>
      <c r="C25" s="12" t="s">
        <v>45</v>
      </c>
      <c r="D25" s="8" t="s">
        <v>6</v>
      </c>
      <c r="E25" s="5" t="s">
        <v>468</v>
      </c>
      <c r="F25" s="68">
        <v>1</v>
      </c>
      <c r="G25" s="29">
        <v>0</v>
      </c>
      <c r="H25" s="30">
        <v>0</v>
      </c>
      <c r="I25" s="29">
        <v>1</v>
      </c>
      <c r="J25" s="30">
        <v>1</v>
      </c>
      <c r="K25" s="50">
        <v>1</v>
      </c>
      <c r="L25" s="50">
        <v>0</v>
      </c>
      <c r="M25" s="52">
        <v>0</v>
      </c>
      <c r="N25" s="56">
        <v>1</v>
      </c>
      <c r="O25" s="72">
        <v>1</v>
      </c>
      <c r="P25" s="22">
        <v>1</v>
      </c>
      <c r="Q25" s="34">
        <v>0</v>
      </c>
      <c r="R25" s="22">
        <v>0</v>
      </c>
      <c r="S25" s="49">
        <v>0</v>
      </c>
      <c r="T25" s="65">
        <v>1250.7021068160432</v>
      </c>
      <c r="U25" s="62">
        <f t="shared" si="0"/>
        <v>0.2</v>
      </c>
      <c r="V25" s="73">
        <f t="shared" si="1"/>
        <v>0.66666666666666674</v>
      </c>
      <c r="W25" s="74">
        <f t="shared" si="2"/>
        <v>83.4</v>
      </c>
      <c r="X25" s="75">
        <f t="shared" si="3"/>
        <v>8.3353181730374579E-2</v>
      </c>
      <c r="Y25" s="79">
        <f t="shared" si="4"/>
        <v>0.2</v>
      </c>
      <c r="Z25" s="73">
        <f t="shared" si="5"/>
        <v>0.66666666666666674</v>
      </c>
      <c r="AA25" s="74">
        <f t="shared" si="6"/>
        <v>83.4</v>
      </c>
      <c r="AB25" s="75">
        <f t="shared" si="7"/>
        <v>0.33341272692149831</v>
      </c>
    </row>
    <row r="26" spans="1:28" x14ac:dyDescent="0.25">
      <c r="A26" s="40" t="s">
        <v>46</v>
      </c>
      <c r="B26" s="11" t="s">
        <v>46</v>
      </c>
      <c r="C26" s="12" t="s">
        <v>47</v>
      </c>
      <c r="D26" s="8" t="s">
        <v>6</v>
      </c>
      <c r="E26" s="5" t="s">
        <v>467</v>
      </c>
      <c r="F26" s="68">
        <v>0</v>
      </c>
      <c r="G26" s="29">
        <v>0</v>
      </c>
      <c r="H26" s="30">
        <v>0</v>
      </c>
      <c r="I26" s="29">
        <v>0</v>
      </c>
      <c r="J26" s="30">
        <v>1</v>
      </c>
      <c r="K26" s="50">
        <v>0</v>
      </c>
      <c r="L26" s="50">
        <v>0</v>
      </c>
      <c r="M26" s="52">
        <v>0</v>
      </c>
      <c r="N26" s="56">
        <v>1</v>
      </c>
      <c r="O26" s="72">
        <v>0</v>
      </c>
      <c r="P26" s="22">
        <v>0</v>
      </c>
      <c r="Q26" s="34">
        <v>0</v>
      </c>
      <c r="R26" s="22">
        <v>0</v>
      </c>
      <c r="S26" s="49">
        <v>0</v>
      </c>
      <c r="T26" s="65">
        <v>2555.1028366964706</v>
      </c>
      <c r="U26" s="62">
        <f t="shared" si="0"/>
        <v>0.05</v>
      </c>
      <c r="V26" s="73">
        <f t="shared" si="1"/>
        <v>1</v>
      </c>
      <c r="W26" s="74">
        <f t="shared" si="2"/>
        <v>0</v>
      </c>
      <c r="X26" s="75">
        <f t="shared" si="3"/>
        <v>0</v>
      </c>
      <c r="Y26" s="79">
        <f t="shared" si="4"/>
        <v>0</v>
      </c>
      <c r="Z26" s="73">
        <f t="shared" si="5"/>
        <v>1</v>
      </c>
      <c r="AA26" s="74">
        <f t="shared" si="6"/>
        <v>0</v>
      </c>
      <c r="AB26" s="75">
        <f t="shared" si="7"/>
        <v>0</v>
      </c>
    </row>
    <row r="27" spans="1:28" x14ac:dyDescent="0.25">
      <c r="A27" s="40" t="s">
        <v>48</v>
      </c>
      <c r="B27" s="11" t="s">
        <v>48</v>
      </c>
      <c r="C27" s="12" t="s">
        <v>49</v>
      </c>
      <c r="D27" s="8" t="s">
        <v>6</v>
      </c>
      <c r="E27" s="5" t="s">
        <v>466</v>
      </c>
      <c r="F27" s="68">
        <v>0</v>
      </c>
      <c r="G27" s="29">
        <v>0</v>
      </c>
      <c r="H27" s="30">
        <v>0</v>
      </c>
      <c r="I27" s="29">
        <v>0</v>
      </c>
      <c r="J27" s="30">
        <v>1</v>
      </c>
      <c r="K27" s="50">
        <v>0</v>
      </c>
      <c r="L27" s="50">
        <v>1</v>
      </c>
      <c r="M27" s="52">
        <v>1</v>
      </c>
      <c r="N27" s="56">
        <v>1</v>
      </c>
      <c r="O27" s="72">
        <v>1</v>
      </c>
      <c r="P27" s="22">
        <v>1</v>
      </c>
      <c r="Q27" s="34">
        <v>1</v>
      </c>
      <c r="R27" s="22">
        <v>0</v>
      </c>
      <c r="S27" s="49">
        <v>0</v>
      </c>
      <c r="T27" s="65">
        <v>745.66315824847788</v>
      </c>
      <c r="U27" s="62">
        <f t="shared" si="0"/>
        <v>0.25</v>
      </c>
      <c r="V27" s="73">
        <f t="shared" si="1"/>
        <v>0.33333333333333337</v>
      </c>
      <c r="W27" s="74">
        <f t="shared" si="2"/>
        <v>124.3</v>
      </c>
      <c r="X27" s="75">
        <f t="shared" si="3"/>
        <v>0.20837156600973475</v>
      </c>
      <c r="Y27" s="79">
        <f t="shared" si="4"/>
        <v>0</v>
      </c>
      <c r="Z27" s="73">
        <f t="shared" si="5"/>
        <v>0.33333333333333337</v>
      </c>
      <c r="AA27" s="74">
        <f t="shared" si="6"/>
        <v>0</v>
      </c>
      <c r="AB27" s="75">
        <f t="shared" si="7"/>
        <v>0</v>
      </c>
    </row>
    <row r="28" spans="1:28" x14ac:dyDescent="0.25">
      <c r="A28" s="40" t="s">
        <v>50</v>
      </c>
      <c r="B28" s="11" t="s">
        <v>50</v>
      </c>
      <c r="C28" s="12" t="s">
        <v>51</v>
      </c>
      <c r="D28" s="8" t="s">
        <v>6</v>
      </c>
      <c r="E28" s="5" t="s">
        <v>469</v>
      </c>
      <c r="F28" s="68">
        <v>0</v>
      </c>
      <c r="G28" s="29">
        <v>0</v>
      </c>
      <c r="H28" s="30">
        <v>1</v>
      </c>
      <c r="I28" s="29">
        <v>1</v>
      </c>
      <c r="J28" s="30">
        <v>1</v>
      </c>
      <c r="K28" s="50">
        <v>1</v>
      </c>
      <c r="L28" s="50">
        <v>1</v>
      </c>
      <c r="M28" s="52">
        <v>1</v>
      </c>
      <c r="N28" s="56">
        <v>1</v>
      </c>
      <c r="O28" s="72">
        <v>0</v>
      </c>
      <c r="P28" s="22">
        <v>0</v>
      </c>
      <c r="Q28" s="34">
        <v>0</v>
      </c>
      <c r="R28" s="22">
        <v>0</v>
      </c>
      <c r="S28" s="49">
        <v>0</v>
      </c>
      <c r="T28" s="65">
        <v>772.62575801498315</v>
      </c>
      <c r="U28" s="62">
        <f t="shared" si="0"/>
        <v>0.6</v>
      </c>
      <c r="V28" s="73">
        <f t="shared" si="1"/>
        <v>1</v>
      </c>
      <c r="W28" s="74">
        <f t="shared" si="2"/>
        <v>0</v>
      </c>
      <c r="X28" s="75">
        <f t="shared" si="3"/>
        <v>0</v>
      </c>
      <c r="Y28" s="79">
        <f t="shared" si="4"/>
        <v>0</v>
      </c>
      <c r="Z28" s="73">
        <f t="shared" si="5"/>
        <v>1</v>
      </c>
      <c r="AA28" s="74">
        <f t="shared" si="6"/>
        <v>0</v>
      </c>
      <c r="AB28" s="75">
        <f t="shared" si="7"/>
        <v>0</v>
      </c>
    </row>
    <row r="29" spans="1:28" x14ac:dyDescent="0.25">
      <c r="A29" s="40" t="s">
        <v>448</v>
      </c>
      <c r="B29" s="11" t="s">
        <v>52</v>
      </c>
      <c r="C29" s="12" t="s">
        <v>445</v>
      </c>
      <c r="D29" s="8" t="s">
        <v>6</v>
      </c>
      <c r="E29" s="5" t="s">
        <v>468</v>
      </c>
      <c r="F29" s="68">
        <v>0</v>
      </c>
      <c r="G29" s="29">
        <v>1</v>
      </c>
      <c r="H29" s="30">
        <v>0</v>
      </c>
      <c r="I29" s="29">
        <v>1</v>
      </c>
      <c r="J29" s="30">
        <v>1</v>
      </c>
      <c r="K29" s="50">
        <v>0</v>
      </c>
      <c r="L29" s="50">
        <v>0</v>
      </c>
      <c r="M29" s="52">
        <v>1</v>
      </c>
      <c r="N29" s="56">
        <v>1</v>
      </c>
      <c r="O29" s="72">
        <v>1</v>
      </c>
      <c r="P29" s="22">
        <v>0</v>
      </c>
      <c r="Q29" s="34">
        <v>0</v>
      </c>
      <c r="R29" s="22">
        <v>0</v>
      </c>
      <c r="S29" s="49">
        <v>0</v>
      </c>
      <c r="T29" s="65">
        <v>933.94820367676266</v>
      </c>
      <c r="U29" s="62">
        <f t="shared" si="0"/>
        <v>0.4</v>
      </c>
      <c r="V29" s="73">
        <f t="shared" si="1"/>
        <v>1</v>
      </c>
      <c r="W29" s="74">
        <f t="shared" si="2"/>
        <v>0</v>
      </c>
      <c r="X29" s="75">
        <f t="shared" si="3"/>
        <v>0</v>
      </c>
      <c r="Y29" s="79">
        <f t="shared" si="4"/>
        <v>0</v>
      </c>
      <c r="Z29" s="73">
        <f t="shared" si="5"/>
        <v>1</v>
      </c>
      <c r="AA29" s="74">
        <f t="shared" si="6"/>
        <v>0</v>
      </c>
      <c r="AB29" s="75">
        <f t="shared" si="7"/>
        <v>0</v>
      </c>
    </row>
    <row r="30" spans="1:28" x14ac:dyDescent="0.25">
      <c r="A30" s="40" t="s">
        <v>448</v>
      </c>
      <c r="B30" s="11" t="s">
        <v>53</v>
      </c>
      <c r="C30" s="12" t="s">
        <v>446</v>
      </c>
      <c r="D30" s="8" t="s">
        <v>6</v>
      </c>
      <c r="E30" s="5" t="s">
        <v>468</v>
      </c>
      <c r="F30" s="68">
        <v>0</v>
      </c>
      <c r="G30" s="29">
        <v>1</v>
      </c>
      <c r="H30" s="30">
        <v>0</v>
      </c>
      <c r="I30" s="29">
        <v>1</v>
      </c>
      <c r="J30" s="30">
        <v>1</v>
      </c>
      <c r="K30" s="50">
        <v>1</v>
      </c>
      <c r="L30" s="50">
        <v>1</v>
      </c>
      <c r="M30" s="52">
        <v>1</v>
      </c>
      <c r="N30" s="56">
        <v>1</v>
      </c>
      <c r="O30" s="72">
        <v>1</v>
      </c>
      <c r="P30" s="22">
        <v>1</v>
      </c>
      <c r="Q30" s="34">
        <v>1</v>
      </c>
      <c r="R30" s="22">
        <v>0</v>
      </c>
      <c r="S30" s="49">
        <v>0</v>
      </c>
      <c r="T30" s="65">
        <v>827.23068695387201</v>
      </c>
      <c r="U30" s="62">
        <f t="shared" si="0"/>
        <v>0.6</v>
      </c>
      <c r="V30" s="73">
        <f t="shared" si="1"/>
        <v>0.33333333333333337</v>
      </c>
      <c r="W30" s="74">
        <f t="shared" si="2"/>
        <v>330.9</v>
      </c>
      <c r="X30" s="75">
        <f t="shared" si="3"/>
        <v>0.50001167331340124</v>
      </c>
      <c r="Y30" s="79">
        <f t="shared" si="4"/>
        <v>0</v>
      </c>
      <c r="Z30" s="73">
        <f t="shared" si="5"/>
        <v>0.33333333333333337</v>
      </c>
      <c r="AA30" s="74">
        <f t="shared" si="6"/>
        <v>0</v>
      </c>
      <c r="AB30" s="75">
        <f t="shared" si="7"/>
        <v>0</v>
      </c>
    </row>
    <row r="31" spans="1:28" x14ac:dyDescent="0.25">
      <c r="A31" s="40" t="s">
        <v>54</v>
      </c>
      <c r="B31" s="11" t="s">
        <v>54</v>
      </c>
      <c r="C31" s="12" t="s">
        <v>55</v>
      </c>
      <c r="D31" s="8" t="s">
        <v>6</v>
      </c>
      <c r="E31" s="5" t="s">
        <v>466</v>
      </c>
      <c r="F31" s="68">
        <v>0</v>
      </c>
      <c r="G31" s="29">
        <v>1</v>
      </c>
      <c r="H31" s="30">
        <v>0</v>
      </c>
      <c r="I31" s="29">
        <v>1</v>
      </c>
      <c r="J31" s="30">
        <v>1</v>
      </c>
      <c r="K31" s="50">
        <v>1</v>
      </c>
      <c r="L31" s="50">
        <v>1</v>
      </c>
      <c r="M31" s="52">
        <v>1</v>
      </c>
      <c r="N31" s="56">
        <v>1</v>
      </c>
      <c r="O31" s="72">
        <v>0</v>
      </c>
      <c r="P31" s="22">
        <v>1</v>
      </c>
      <c r="Q31" s="34">
        <v>1</v>
      </c>
      <c r="R31" s="22">
        <v>0</v>
      </c>
      <c r="S31" s="49">
        <v>0</v>
      </c>
      <c r="T31" s="65">
        <v>865.97526308893418</v>
      </c>
      <c r="U31" s="62">
        <f t="shared" si="0"/>
        <v>0.6</v>
      </c>
      <c r="V31" s="73">
        <f t="shared" si="1"/>
        <v>1</v>
      </c>
      <c r="W31" s="74">
        <f t="shared" si="2"/>
        <v>0</v>
      </c>
      <c r="X31" s="75">
        <f t="shared" si="3"/>
        <v>0</v>
      </c>
      <c r="Y31" s="79">
        <f t="shared" si="4"/>
        <v>0</v>
      </c>
      <c r="Z31" s="73">
        <f t="shared" si="5"/>
        <v>1</v>
      </c>
      <c r="AA31" s="74">
        <f t="shared" si="6"/>
        <v>0</v>
      </c>
      <c r="AB31" s="75">
        <f t="shared" si="7"/>
        <v>0</v>
      </c>
    </row>
    <row r="32" spans="1:28" x14ac:dyDescent="0.25">
      <c r="A32" s="40" t="s">
        <v>56</v>
      </c>
      <c r="B32" s="11" t="s">
        <v>56</v>
      </c>
      <c r="C32" s="12" t="s">
        <v>57</v>
      </c>
      <c r="D32" s="8" t="s">
        <v>6</v>
      </c>
      <c r="E32" s="5" t="s">
        <v>466</v>
      </c>
      <c r="F32" s="68">
        <v>0</v>
      </c>
      <c r="G32" s="29">
        <v>0</v>
      </c>
      <c r="H32" s="30">
        <v>0</v>
      </c>
      <c r="I32" s="29">
        <v>0</v>
      </c>
      <c r="J32" s="30">
        <v>1</v>
      </c>
      <c r="K32" s="50">
        <v>0</v>
      </c>
      <c r="L32" s="50">
        <v>0</v>
      </c>
      <c r="M32" s="52">
        <v>1</v>
      </c>
      <c r="N32" s="56">
        <v>1</v>
      </c>
      <c r="O32" s="72">
        <v>0</v>
      </c>
      <c r="P32" s="22">
        <v>1</v>
      </c>
      <c r="Q32" s="34">
        <v>1</v>
      </c>
      <c r="R32" s="22">
        <v>0</v>
      </c>
      <c r="S32" s="49">
        <v>0</v>
      </c>
      <c r="T32" s="65">
        <v>738.4127112524427</v>
      </c>
      <c r="U32" s="62">
        <f t="shared" si="0"/>
        <v>0.15000000000000002</v>
      </c>
      <c r="V32" s="73">
        <f t="shared" si="1"/>
        <v>1</v>
      </c>
      <c r="W32" s="74">
        <f t="shared" si="2"/>
        <v>0</v>
      </c>
      <c r="X32" s="75">
        <f t="shared" si="3"/>
        <v>0</v>
      </c>
      <c r="Y32" s="79">
        <f t="shared" si="4"/>
        <v>0</v>
      </c>
      <c r="Z32" s="73">
        <f t="shared" si="5"/>
        <v>1</v>
      </c>
      <c r="AA32" s="74">
        <f t="shared" si="6"/>
        <v>0</v>
      </c>
      <c r="AB32" s="75">
        <f t="shared" si="7"/>
        <v>0</v>
      </c>
    </row>
    <row r="33" spans="1:28" x14ac:dyDescent="0.25">
      <c r="A33" s="40" t="s">
        <v>58</v>
      </c>
      <c r="B33" s="11" t="s">
        <v>58</v>
      </c>
      <c r="C33" s="12" t="s">
        <v>59</v>
      </c>
      <c r="D33" s="8" t="s">
        <v>6</v>
      </c>
      <c r="E33" s="5" t="s">
        <v>466</v>
      </c>
      <c r="F33" s="68">
        <v>0</v>
      </c>
      <c r="G33" s="29">
        <v>0</v>
      </c>
      <c r="H33" s="30">
        <v>0</v>
      </c>
      <c r="I33" s="29">
        <v>1</v>
      </c>
      <c r="J33" s="30">
        <v>1</v>
      </c>
      <c r="K33" s="50">
        <v>0</v>
      </c>
      <c r="L33" s="50">
        <v>0</v>
      </c>
      <c r="M33" s="52">
        <v>1</v>
      </c>
      <c r="N33" s="56">
        <v>1</v>
      </c>
      <c r="O33" s="72">
        <v>0</v>
      </c>
      <c r="P33" s="22">
        <v>1</v>
      </c>
      <c r="Q33" s="34">
        <v>0</v>
      </c>
      <c r="R33" s="22">
        <v>0</v>
      </c>
      <c r="S33" s="49">
        <v>0</v>
      </c>
      <c r="T33" s="65">
        <v>593.17719486311614</v>
      </c>
      <c r="U33" s="62">
        <f t="shared" si="0"/>
        <v>0.2</v>
      </c>
      <c r="V33" s="73">
        <f t="shared" si="1"/>
        <v>1</v>
      </c>
      <c r="W33" s="74">
        <f t="shared" si="2"/>
        <v>0</v>
      </c>
      <c r="X33" s="75">
        <f t="shared" si="3"/>
        <v>0</v>
      </c>
      <c r="Y33" s="79">
        <f t="shared" si="4"/>
        <v>0</v>
      </c>
      <c r="Z33" s="73">
        <f t="shared" si="5"/>
        <v>1</v>
      </c>
      <c r="AA33" s="74">
        <f t="shared" si="6"/>
        <v>0</v>
      </c>
      <c r="AB33" s="75">
        <f t="shared" si="7"/>
        <v>0</v>
      </c>
    </row>
    <row r="34" spans="1:28" x14ac:dyDescent="0.25">
      <c r="A34" s="40" t="s">
        <v>60</v>
      </c>
      <c r="B34" s="11" t="s">
        <v>60</v>
      </c>
      <c r="C34" s="12" t="s">
        <v>61</v>
      </c>
      <c r="D34" s="8" t="s">
        <v>6</v>
      </c>
      <c r="E34" s="5" t="s">
        <v>468</v>
      </c>
      <c r="F34" s="68">
        <v>0</v>
      </c>
      <c r="G34" s="29">
        <v>0</v>
      </c>
      <c r="H34" s="30">
        <v>0</v>
      </c>
      <c r="I34" s="29">
        <v>0</v>
      </c>
      <c r="J34" s="30">
        <v>1</v>
      </c>
      <c r="K34" s="50">
        <v>1</v>
      </c>
      <c r="L34" s="50">
        <v>1</v>
      </c>
      <c r="M34" s="52">
        <v>1</v>
      </c>
      <c r="N34" s="56">
        <v>1</v>
      </c>
      <c r="O34" s="72">
        <v>1</v>
      </c>
      <c r="P34" s="22">
        <v>1</v>
      </c>
      <c r="Q34" s="34">
        <v>1</v>
      </c>
      <c r="R34" s="22">
        <v>0</v>
      </c>
      <c r="S34" s="49">
        <v>0</v>
      </c>
      <c r="T34" s="65">
        <v>1461.4182226383114</v>
      </c>
      <c r="U34" s="62">
        <f t="shared" si="0"/>
        <v>0.35</v>
      </c>
      <c r="V34" s="73">
        <f t="shared" si="1"/>
        <v>0.33333333333333337</v>
      </c>
      <c r="W34" s="74">
        <f t="shared" si="2"/>
        <v>341</v>
      </c>
      <c r="X34" s="75">
        <f t="shared" si="3"/>
        <v>0.29166873205569249</v>
      </c>
      <c r="Y34" s="79">
        <f t="shared" si="4"/>
        <v>0</v>
      </c>
      <c r="Z34" s="73">
        <f t="shared" si="5"/>
        <v>0.33333333333333337</v>
      </c>
      <c r="AA34" s="74">
        <f t="shared" si="6"/>
        <v>0</v>
      </c>
      <c r="AB34" s="75">
        <f t="shared" si="7"/>
        <v>0</v>
      </c>
    </row>
    <row r="35" spans="1:28" x14ac:dyDescent="0.25">
      <c r="A35" s="40" t="s">
        <v>62</v>
      </c>
      <c r="B35" s="11" t="s">
        <v>62</v>
      </c>
      <c r="C35" s="12" t="s">
        <v>63</v>
      </c>
      <c r="D35" s="8" t="s">
        <v>6</v>
      </c>
      <c r="E35" s="5" t="s">
        <v>466</v>
      </c>
      <c r="F35" s="68">
        <v>1</v>
      </c>
      <c r="G35" s="29">
        <v>0</v>
      </c>
      <c r="H35" s="30">
        <v>0</v>
      </c>
      <c r="I35" s="29">
        <v>0</v>
      </c>
      <c r="J35" s="30">
        <v>1</v>
      </c>
      <c r="K35" s="50">
        <v>0</v>
      </c>
      <c r="L35" s="50">
        <v>1</v>
      </c>
      <c r="M35" s="52">
        <v>0</v>
      </c>
      <c r="N35" s="56">
        <v>1</v>
      </c>
      <c r="O35" s="72">
        <v>0</v>
      </c>
      <c r="P35" s="22">
        <v>1</v>
      </c>
      <c r="Q35" s="34">
        <v>0</v>
      </c>
      <c r="R35" s="22">
        <v>0</v>
      </c>
      <c r="S35" s="49">
        <v>0</v>
      </c>
      <c r="T35" s="65">
        <v>945.73018004531946</v>
      </c>
      <c r="U35" s="62">
        <f t="shared" si="0"/>
        <v>0.15000000000000002</v>
      </c>
      <c r="V35" s="73">
        <f t="shared" si="1"/>
        <v>1</v>
      </c>
      <c r="W35" s="74">
        <f t="shared" si="2"/>
        <v>0</v>
      </c>
      <c r="X35" s="75">
        <f t="shared" si="3"/>
        <v>0</v>
      </c>
      <c r="Y35" s="79">
        <f t="shared" si="4"/>
        <v>0.2</v>
      </c>
      <c r="Z35" s="73">
        <f t="shared" si="5"/>
        <v>1</v>
      </c>
      <c r="AA35" s="74">
        <f t="shared" si="6"/>
        <v>0</v>
      </c>
      <c r="AB35" s="75">
        <f t="shared" si="7"/>
        <v>0</v>
      </c>
    </row>
    <row r="36" spans="1:28" x14ac:dyDescent="0.25">
      <c r="A36" s="40" t="s">
        <v>64</v>
      </c>
      <c r="B36" s="11" t="s">
        <v>64</v>
      </c>
      <c r="C36" s="12" t="s">
        <v>65</v>
      </c>
      <c r="D36" s="8" t="s">
        <v>6</v>
      </c>
      <c r="E36" s="5" t="s">
        <v>468</v>
      </c>
      <c r="F36" s="68">
        <v>1</v>
      </c>
      <c r="G36" s="29">
        <v>0</v>
      </c>
      <c r="H36" s="30">
        <v>0</v>
      </c>
      <c r="I36" s="29">
        <v>1</v>
      </c>
      <c r="J36" s="30">
        <v>1</v>
      </c>
      <c r="K36" s="50">
        <v>1</v>
      </c>
      <c r="L36" s="50">
        <v>1</v>
      </c>
      <c r="M36" s="52">
        <v>0</v>
      </c>
      <c r="N36" s="56">
        <v>1</v>
      </c>
      <c r="O36" s="72">
        <v>1</v>
      </c>
      <c r="P36" s="22">
        <v>1</v>
      </c>
      <c r="Q36" s="34">
        <v>1</v>
      </c>
      <c r="R36" s="22">
        <v>0</v>
      </c>
      <c r="S36" s="49">
        <v>0</v>
      </c>
      <c r="T36" s="65">
        <v>1169.5877310479011</v>
      </c>
      <c r="U36" s="62">
        <f t="shared" si="0"/>
        <v>0.30000000000000004</v>
      </c>
      <c r="V36" s="73">
        <f t="shared" si="1"/>
        <v>0.33333333333333337</v>
      </c>
      <c r="W36" s="74">
        <f t="shared" si="2"/>
        <v>233.9</v>
      </c>
      <c r="X36" s="75">
        <f t="shared" si="3"/>
        <v>0.24998124744181813</v>
      </c>
      <c r="Y36" s="79">
        <f t="shared" si="4"/>
        <v>0.2</v>
      </c>
      <c r="Z36" s="73">
        <f t="shared" si="5"/>
        <v>0.33333333333333337</v>
      </c>
      <c r="AA36" s="74">
        <f t="shared" si="6"/>
        <v>155.9</v>
      </c>
      <c r="AB36" s="75">
        <f t="shared" si="7"/>
        <v>0.66647415949002908</v>
      </c>
    </row>
    <row r="37" spans="1:28" x14ac:dyDescent="0.25">
      <c r="A37" s="40" t="s">
        <v>66</v>
      </c>
      <c r="B37" s="11" t="s">
        <v>66</v>
      </c>
      <c r="C37" s="12" t="s">
        <v>67</v>
      </c>
      <c r="D37" s="8" t="s">
        <v>6</v>
      </c>
      <c r="E37" s="5" t="s">
        <v>468</v>
      </c>
      <c r="F37" s="68">
        <v>0</v>
      </c>
      <c r="G37" s="29">
        <v>0</v>
      </c>
      <c r="H37" s="30">
        <v>0</v>
      </c>
      <c r="I37" s="29">
        <v>1</v>
      </c>
      <c r="J37" s="30">
        <v>0</v>
      </c>
      <c r="K37" s="50">
        <v>1</v>
      </c>
      <c r="L37" s="50">
        <v>1</v>
      </c>
      <c r="M37" s="52">
        <v>1</v>
      </c>
      <c r="N37" s="56">
        <v>1</v>
      </c>
      <c r="O37" s="72">
        <v>0</v>
      </c>
      <c r="P37" s="22">
        <v>1</v>
      </c>
      <c r="Q37" s="34">
        <v>1</v>
      </c>
      <c r="R37" s="22">
        <v>0</v>
      </c>
      <c r="S37" s="49">
        <v>0</v>
      </c>
      <c r="T37" s="65">
        <v>1145.5706253735352</v>
      </c>
      <c r="U37" s="62">
        <f t="shared" si="0"/>
        <v>0.35</v>
      </c>
      <c r="V37" s="73">
        <f t="shared" si="1"/>
        <v>1</v>
      </c>
      <c r="W37" s="74">
        <f t="shared" si="2"/>
        <v>0</v>
      </c>
      <c r="X37" s="75">
        <f t="shared" si="3"/>
        <v>0</v>
      </c>
      <c r="Y37" s="79">
        <f t="shared" si="4"/>
        <v>0</v>
      </c>
      <c r="Z37" s="73">
        <f t="shared" si="5"/>
        <v>1</v>
      </c>
      <c r="AA37" s="74">
        <f t="shared" si="6"/>
        <v>0</v>
      </c>
      <c r="AB37" s="75">
        <f t="shared" si="7"/>
        <v>0</v>
      </c>
    </row>
    <row r="38" spans="1:28" x14ac:dyDescent="0.25">
      <c r="A38" s="40" t="s">
        <v>68</v>
      </c>
      <c r="B38" s="11" t="s">
        <v>68</v>
      </c>
      <c r="C38" s="12" t="s">
        <v>69</v>
      </c>
      <c r="D38" s="8" t="s">
        <v>6</v>
      </c>
      <c r="E38" s="5" t="s">
        <v>466</v>
      </c>
      <c r="F38" s="68">
        <v>0</v>
      </c>
      <c r="G38" s="29">
        <v>1</v>
      </c>
      <c r="H38" s="30">
        <v>0</v>
      </c>
      <c r="I38" s="29">
        <v>1</v>
      </c>
      <c r="J38" s="30">
        <v>1</v>
      </c>
      <c r="K38" s="50">
        <v>1</v>
      </c>
      <c r="L38" s="50">
        <v>1</v>
      </c>
      <c r="M38" s="52">
        <v>0</v>
      </c>
      <c r="N38" s="56">
        <v>1</v>
      </c>
      <c r="O38" s="72">
        <v>0</v>
      </c>
      <c r="P38" s="22">
        <v>1</v>
      </c>
      <c r="Q38" s="34">
        <v>1</v>
      </c>
      <c r="R38" s="22">
        <v>0</v>
      </c>
      <c r="S38" s="49">
        <v>0</v>
      </c>
      <c r="T38" s="65">
        <v>494.38985454213878</v>
      </c>
      <c r="U38" s="62">
        <f t="shared" si="0"/>
        <v>0.5</v>
      </c>
      <c r="V38" s="73">
        <f t="shared" si="1"/>
        <v>1</v>
      </c>
      <c r="W38" s="74">
        <f t="shared" si="2"/>
        <v>0</v>
      </c>
      <c r="X38" s="75">
        <f t="shared" si="3"/>
        <v>0</v>
      </c>
      <c r="Y38" s="79">
        <f t="shared" si="4"/>
        <v>0</v>
      </c>
      <c r="Z38" s="73">
        <f t="shared" si="5"/>
        <v>1</v>
      </c>
      <c r="AA38" s="74">
        <f t="shared" si="6"/>
        <v>0</v>
      </c>
      <c r="AB38" s="75">
        <f t="shared" si="7"/>
        <v>0</v>
      </c>
    </row>
    <row r="39" spans="1:28" x14ac:dyDescent="0.25">
      <c r="A39" s="40" t="s">
        <v>70</v>
      </c>
      <c r="B39" s="11" t="s">
        <v>70</v>
      </c>
      <c r="C39" s="12" t="s">
        <v>71</v>
      </c>
      <c r="D39" s="8" t="s">
        <v>6</v>
      </c>
      <c r="E39" s="5" t="s">
        <v>466</v>
      </c>
      <c r="F39" s="68">
        <v>0</v>
      </c>
      <c r="G39" s="29">
        <v>0</v>
      </c>
      <c r="H39" s="30">
        <v>0</v>
      </c>
      <c r="I39" s="29">
        <v>1</v>
      </c>
      <c r="J39" s="30">
        <v>1</v>
      </c>
      <c r="K39" s="50">
        <v>1</v>
      </c>
      <c r="L39" s="50">
        <v>1</v>
      </c>
      <c r="M39" s="52">
        <v>0</v>
      </c>
      <c r="N39" s="56">
        <v>1</v>
      </c>
      <c r="O39" s="72">
        <v>0</v>
      </c>
      <c r="P39" s="22">
        <v>1</v>
      </c>
      <c r="Q39" s="34">
        <v>0</v>
      </c>
      <c r="R39" s="22">
        <v>0</v>
      </c>
      <c r="S39" s="49">
        <v>0</v>
      </c>
      <c r="T39" s="65">
        <v>1039.7594145251489</v>
      </c>
      <c r="U39" s="62">
        <f t="shared" si="0"/>
        <v>0.30000000000000004</v>
      </c>
      <c r="V39" s="73">
        <f t="shared" si="1"/>
        <v>1</v>
      </c>
      <c r="W39" s="74">
        <f t="shared" si="2"/>
        <v>0</v>
      </c>
      <c r="X39" s="75">
        <f t="shared" si="3"/>
        <v>0</v>
      </c>
      <c r="Y39" s="79">
        <f t="shared" si="4"/>
        <v>0</v>
      </c>
      <c r="Z39" s="73">
        <f t="shared" si="5"/>
        <v>1</v>
      </c>
      <c r="AA39" s="74">
        <f t="shared" si="6"/>
        <v>0</v>
      </c>
      <c r="AB39" s="75">
        <f t="shared" si="7"/>
        <v>0</v>
      </c>
    </row>
    <row r="40" spans="1:28" x14ac:dyDescent="0.25">
      <c r="A40" s="40" t="s">
        <v>72</v>
      </c>
      <c r="B40" s="11" t="s">
        <v>72</v>
      </c>
      <c r="C40" s="12" t="s">
        <v>73</v>
      </c>
      <c r="D40" s="8" t="s">
        <v>6</v>
      </c>
      <c r="E40" s="5" t="s">
        <v>466</v>
      </c>
      <c r="F40" s="68">
        <v>0</v>
      </c>
      <c r="G40" s="29">
        <v>0</v>
      </c>
      <c r="H40" s="30">
        <v>0</v>
      </c>
      <c r="I40" s="29">
        <v>1</v>
      </c>
      <c r="J40" s="30">
        <v>1</v>
      </c>
      <c r="K40" s="50">
        <v>0</v>
      </c>
      <c r="L40" s="50">
        <v>0</v>
      </c>
      <c r="M40" s="52">
        <v>0</v>
      </c>
      <c r="N40" s="56">
        <v>1</v>
      </c>
      <c r="O40" s="72">
        <v>0</v>
      </c>
      <c r="P40" s="22">
        <v>0</v>
      </c>
      <c r="Q40" s="34">
        <v>0</v>
      </c>
      <c r="R40" s="22">
        <v>0</v>
      </c>
      <c r="S40" s="49">
        <v>0</v>
      </c>
      <c r="T40" s="65">
        <v>1179.5570956674492</v>
      </c>
      <c r="U40" s="62">
        <f t="shared" si="0"/>
        <v>0.1</v>
      </c>
      <c r="V40" s="73">
        <f t="shared" si="1"/>
        <v>1</v>
      </c>
      <c r="W40" s="74">
        <f t="shared" si="2"/>
        <v>0</v>
      </c>
      <c r="X40" s="75">
        <f t="shared" si="3"/>
        <v>0</v>
      </c>
      <c r="Y40" s="79">
        <f t="shared" si="4"/>
        <v>0</v>
      </c>
      <c r="Z40" s="73">
        <f t="shared" si="5"/>
        <v>1</v>
      </c>
      <c r="AA40" s="74">
        <f t="shared" si="6"/>
        <v>0</v>
      </c>
      <c r="AB40" s="75">
        <f t="shared" si="7"/>
        <v>0</v>
      </c>
    </row>
    <row r="41" spans="1:28" x14ac:dyDescent="0.25">
      <c r="A41" s="40" t="s">
        <v>74</v>
      </c>
      <c r="B41" s="11" t="s">
        <v>74</v>
      </c>
      <c r="C41" s="12" t="s">
        <v>75</v>
      </c>
      <c r="D41" s="8" t="s">
        <v>6</v>
      </c>
      <c r="E41" s="5" t="s">
        <v>469</v>
      </c>
      <c r="F41" s="68">
        <v>0</v>
      </c>
      <c r="G41" s="29">
        <v>0</v>
      </c>
      <c r="H41" s="30">
        <v>0</v>
      </c>
      <c r="I41" s="29">
        <v>1</v>
      </c>
      <c r="J41" s="30">
        <v>1</v>
      </c>
      <c r="K41" s="50">
        <v>0</v>
      </c>
      <c r="L41" s="50">
        <v>1</v>
      </c>
      <c r="M41" s="52">
        <v>1</v>
      </c>
      <c r="N41" s="56">
        <v>0</v>
      </c>
      <c r="O41" s="72">
        <v>0</v>
      </c>
      <c r="P41" s="22">
        <v>1</v>
      </c>
      <c r="Q41" s="34">
        <v>0</v>
      </c>
      <c r="R41" s="22">
        <v>0</v>
      </c>
      <c r="S41" s="49">
        <v>0</v>
      </c>
      <c r="T41" s="65">
        <v>536.98623064384458</v>
      </c>
      <c r="U41" s="62">
        <f t="shared" si="0"/>
        <v>0.30000000000000004</v>
      </c>
      <c r="V41" s="73">
        <f t="shared" si="1"/>
        <v>1</v>
      </c>
      <c r="W41" s="74">
        <f t="shared" si="2"/>
        <v>0</v>
      </c>
      <c r="X41" s="75">
        <f t="shared" si="3"/>
        <v>0</v>
      </c>
      <c r="Y41" s="79">
        <f t="shared" si="4"/>
        <v>0</v>
      </c>
      <c r="Z41" s="73">
        <f t="shared" si="5"/>
        <v>1</v>
      </c>
      <c r="AA41" s="74">
        <f t="shared" si="6"/>
        <v>0</v>
      </c>
      <c r="AB41" s="75">
        <f t="shared" si="7"/>
        <v>0</v>
      </c>
    </row>
    <row r="42" spans="1:28" x14ac:dyDescent="0.25">
      <c r="A42" s="40" t="s">
        <v>76</v>
      </c>
      <c r="B42" s="11" t="s">
        <v>76</v>
      </c>
      <c r="C42" s="12" t="s">
        <v>77</v>
      </c>
      <c r="D42" s="8" t="s">
        <v>6</v>
      </c>
      <c r="E42" s="5" t="s">
        <v>468</v>
      </c>
      <c r="F42" s="68">
        <v>0</v>
      </c>
      <c r="G42" s="29">
        <v>0</v>
      </c>
      <c r="H42" s="30">
        <v>0</v>
      </c>
      <c r="I42" s="29">
        <v>1</v>
      </c>
      <c r="J42" s="30">
        <v>1</v>
      </c>
      <c r="K42" s="50">
        <v>1</v>
      </c>
      <c r="L42" s="50">
        <v>1</v>
      </c>
      <c r="M42" s="52">
        <v>1</v>
      </c>
      <c r="N42" s="56">
        <v>1</v>
      </c>
      <c r="O42" s="72">
        <v>1</v>
      </c>
      <c r="P42" s="22">
        <v>1</v>
      </c>
      <c r="Q42" s="34">
        <v>1</v>
      </c>
      <c r="R42" s="22">
        <v>0</v>
      </c>
      <c r="S42" s="49">
        <v>0</v>
      </c>
      <c r="T42" s="65">
        <v>1606.2005860903857</v>
      </c>
      <c r="U42" s="62">
        <f t="shared" si="0"/>
        <v>0.4</v>
      </c>
      <c r="V42" s="73">
        <f t="shared" si="1"/>
        <v>0.33333333333333337</v>
      </c>
      <c r="W42" s="74">
        <f t="shared" si="2"/>
        <v>428.3</v>
      </c>
      <c r="X42" s="75">
        <f t="shared" si="3"/>
        <v>0.33331764702137445</v>
      </c>
      <c r="Y42" s="79">
        <f t="shared" si="4"/>
        <v>0</v>
      </c>
      <c r="Z42" s="73">
        <f t="shared" si="5"/>
        <v>0.33333333333333337</v>
      </c>
      <c r="AA42" s="74">
        <f t="shared" si="6"/>
        <v>0</v>
      </c>
      <c r="AB42" s="75">
        <f t="shared" si="7"/>
        <v>0</v>
      </c>
    </row>
    <row r="43" spans="1:28" x14ac:dyDescent="0.25">
      <c r="A43" s="40" t="s">
        <v>78</v>
      </c>
      <c r="B43" s="11" t="s">
        <v>78</v>
      </c>
      <c r="C43" s="12" t="s">
        <v>79</v>
      </c>
      <c r="D43" s="8" t="s">
        <v>6</v>
      </c>
      <c r="E43" s="5" t="s">
        <v>469</v>
      </c>
      <c r="F43" s="68">
        <v>0</v>
      </c>
      <c r="G43" s="29">
        <v>0</v>
      </c>
      <c r="H43" s="30">
        <v>0</v>
      </c>
      <c r="I43" s="29">
        <v>1</v>
      </c>
      <c r="J43" s="30">
        <v>1</v>
      </c>
      <c r="K43" s="50">
        <v>1</v>
      </c>
      <c r="L43" s="50">
        <v>1</v>
      </c>
      <c r="M43" s="52">
        <v>1</v>
      </c>
      <c r="N43" s="56">
        <v>1</v>
      </c>
      <c r="O43" s="72">
        <v>1</v>
      </c>
      <c r="P43" s="22">
        <v>0</v>
      </c>
      <c r="Q43" s="34">
        <v>1</v>
      </c>
      <c r="R43" s="22">
        <v>0</v>
      </c>
      <c r="S43" s="49">
        <v>0</v>
      </c>
      <c r="T43" s="65">
        <v>725.0446996035032</v>
      </c>
      <c r="U43" s="62">
        <f t="shared" si="0"/>
        <v>0.4</v>
      </c>
      <c r="V43" s="73">
        <f t="shared" si="1"/>
        <v>0.66666666666666674</v>
      </c>
      <c r="W43" s="74">
        <f t="shared" si="2"/>
        <v>96.7</v>
      </c>
      <c r="X43" s="75">
        <f t="shared" si="3"/>
        <v>0.16671385925047313</v>
      </c>
      <c r="Y43" s="79">
        <f t="shared" si="4"/>
        <v>0</v>
      </c>
      <c r="Z43" s="73">
        <f t="shared" si="5"/>
        <v>0.66666666666666674</v>
      </c>
      <c r="AA43" s="74">
        <f t="shared" si="6"/>
        <v>0</v>
      </c>
      <c r="AB43" s="75">
        <f t="shared" si="7"/>
        <v>0</v>
      </c>
    </row>
    <row r="44" spans="1:28" x14ac:dyDescent="0.25">
      <c r="A44" s="40" t="s">
        <v>80</v>
      </c>
      <c r="B44" s="11" t="s">
        <v>80</v>
      </c>
      <c r="C44" s="12" t="s">
        <v>81</v>
      </c>
      <c r="D44" s="8" t="s">
        <v>6</v>
      </c>
      <c r="E44" s="5" t="s">
        <v>470</v>
      </c>
      <c r="F44" s="68">
        <v>0</v>
      </c>
      <c r="G44" s="29">
        <v>0</v>
      </c>
      <c r="H44" s="30">
        <v>0</v>
      </c>
      <c r="I44" s="29">
        <v>1</v>
      </c>
      <c r="J44" s="30">
        <v>1</v>
      </c>
      <c r="K44" s="50">
        <v>1</v>
      </c>
      <c r="L44" s="50">
        <v>1</v>
      </c>
      <c r="M44" s="52">
        <v>0</v>
      </c>
      <c r="N44" s="56">
        <v>1</v>
      </c>
      <c r="O44" s="72">
        <v>1</v>
      </c>
      <c r="P44" s="22">
        <v>0</v>
      </c>
      <c r="Q44" s="34">
        <v>1</v>
      </c>
      <c r="R44" s="22">
        <v>0</v>
      </c>
      <c r="S44" s="49">
        <v>0</v>
      </c>
      <c r="T44" s="65">
        <v>769.22711098559171</v>
      </c>
      <c r="U44" s="62">
        <f t="shared" si="0"/>
        <v>0.30000000000000004</v>
      </c>
      <c r="V44" s="73">
        <f t="shared" si="1"/>
        <v>0.66666666666666674</v>
      </c>
      <c r="W44" s="74">
        <f t="shared" si="2"/>
        <v>76.900000000000006</v>
      </c>
      <c r="X44" s="75">
        <f t="shared" si="3"/>
        <v>0.12496309428932817</v>
      </c>
      <c r="Y44" s="79">
        <f t="shared" si="4"/>
        <v>0</v>
      </c>
      <c r="Z44" s="73">
        <f t="shared" si="5"/>
        <v>0.66666666666666674</v>
      </c>
      <c r="AA44" s="74">
        <f t="shared" si="6"/>
        <v>0</v>
      </c>
      <c r="AB44" s="75">
        <f t="shared" si="7"/>
        <v>0</v>
      </c>
    </row>
    <row r="45" spans="1:28" x14ac:dyDescent="0.25">
      <c r="A45" s="40" t="s">
        <v>82</v>
      </c>
      <c r="B45" s="11" t="s">
        <v>82</v>
      </c>
      <c r="C45" s="12" t="s">
        <v>83</v>
      </c>
      <c r="D45" s="8" t="s">
        <v>6</v>
      </c>
      <c r="E45" s="5" t="s">
        <v>470</v>
      </c>
      <c r="F45" s="68">
        <v>0</v>
      </c>
      <c r="G45" s="29">
        <v>0</v>
      </c>
      <c r="H45" s="30">
        <v>0</v>
      </c>
      <c r="I45" s="29">
        <v>1</v>
      </c>
      <c r="J45" s="30">
        <v>1</v>
      </c>
      <c r="K45" s="50">
        <v>1</v>
      </c>
      <c r="L45" s="50">
        <v>1</v>
      </c>
      <c r="M45" s="52">
        <v>1</v>
      </c>
      <c r="N45" s="56">
        <v>1</v>
      </c>
      <c r="O45" s="72">
        <v>1</v>
      </c>
      <c r="P45" s="22">
        <v>1</v>
      </c>
      <c r="Q45" s="34">
        <v>1</v>
      </c>
      <c r="R45" s="22">
        <v>0</v>
      </c>
      <c r="S45" s="49">
        <v>0</v>
      </c>
      <c r="T45" s="65">
        <v>1244.3579656945124</v>
      </c>
      <c r="U45" s="62">
        <f t="shared" si="0"/>
        <v>0.4</v>
      </c>
      <c r="V45" s="73">
        <f t="shared" si="1"/>
        <v>0.33333333333333337</v>
      </c>
      <c r="W45" s="74">
        <f t="shared" si="2"/>
        <v>331.8</v>
      </c>
      <c r="X45" s="75">
        <f t="shared" si="3"/>
        <v>0.33330441194107352</v>
      </c>
      <c r="Y45" s="79">
        <f t="shared" si="4"/>
        <v>0</v>
      </c>
      <c r="Z45" s="73">
        <f t="shared" si="5"/>
        <v>0.33333333333333337</v>
      </c>
      <c r="AA45" s="74">
        <f t="shared" si="6"/>
        <v>0</v>
      </c>
      <c r="AB45" s="75">
        <f t="shared" si="7"/>
        <v>0</v>
      </c>
    </row>
    <row r="46" spans="1:28" x14ac:dyDescent="0.25">
      <c r="A46" s="40" t="s">
        <v>84</v>
      </c>
      <c r="B46" s="11" t="s">
        <v>84</v>
      </c>
      <c r="C46" s="12" t="s">
        <v>85</v>
      </c>
      <c r="D46" s="8" t="s">
        <v>6</v>
      </c>
      <c r="E46" s="5" t="s">
        <v>470</v>
      </c>
      <c r="F46" s="68">
        <v>0</v>
      </c>
      <c r="G46" s="29">
        <v>0</v>
      </c>
      <c r="H46" s="30">
        <v>0</v>
      </c>
      <c r="I46" s="29">
        <v>1</v>
      </c>
      <c r="J46" s="30">
        <v>1</v>
      </c>
      <c r="K46" s="50">
        <v>1</v>
      </c>
      <c r="L46" s="50">
        <v>1</v>
      </c>
      <c r="M46" s="52">
        <v>0</v>
      </c>
      <c r="N46" s="56">
        <v>1</v>
      </c>
      <c r="O46" s="72">
        <v>1</v>
      </c>
      <c r="P46" s="22">
        <v>0</v>
      </c>
      <c r="Q46" s="34">
        <v>1</v>
      </c>
      <c r="R46" s="22">
        <v>0</v>
      </c>
      <c r="S46" s="49">
        <v>0</v>
      </c>
      <c r="T46" s="65">
        <v>555.56550107118437</v>
      </c>
      <c r="U46" s="62">
        <f t="shared" si="0"/>
        <v>0.30000000000000004</v>
      </c>
      <c r="V46" s="73">
        <f t="shared" si="1"/>
        <v>0.66666666666666674</v>
      </c>
      <c r="W46" s="74">
        <f t="shared" si="2"/>
        <v>55.6</v>
      </c>
      <c r="X46" s="75">
        <f t="shared" si="3"/>
        <v>0.12509776050888191</v>
      </c>
      <c r="Y46" s="79">
        <f t="shared" si="4"/>
        <v>0</v>
      </c>
      <c r="Z46" s="73">
        <f t="shared" si="5"/>
        <v>0.66666666666666674</v>
      </c>
      <c r="AA46" s="74">
        <f t="shared" si="6"/>
        <v>0</v>
      </c>
      <c r="AB46" s="75">
        <f t="shared" si="7"/>
        <v>0</v>
      </c>
    </row>
    <row r="47" spans="1:28" x14ac:dyDescent="0.25">
      <c r="A47" s="40" t="s">
        <v>86</v>
      </c>
      <c r="B47" s="11" t="s">
        <v>86</v>
      </c>
      <c r="C47" s="12" t="s">
        <v>87</v>
      </c>
      <c r="D47" s="8" t="s">
        <v>6</v>
      </c>
      <c r="E47" s="5" t="s">
        <v>470</v>
      </c>
      <c r="F47" s="68">
        <v>0</v>
      </c>
      <c r="G47" s="29">
        <v>0</v>
      </c>
      <c r="H47" s="30">
        <v>0</v>
      </c>
      <c r="I47" s="29">
        <v>1</v>
      </c>
      <c r="J47" s="30">
        <v>1</v>
      </c>
      <c r="K47" s="50">
        <v>0</v>
      </c>
      <c r="L47" s="50">
        <v>1</v>
      </c>
      <c r="M47" s="52">
        <v>1</v>
      </c>
      <c r="N47" s="56">
        <v>1</v>
      </c>
      <c r="O47" s="72">
        <v>1</v>
      </c>
      <c r="P47" s="22">
        <v>0</v>
      </c>
      <c r="Q47" s="34">
        <v>0</v>
      </c>
      <c r="R47" s="22">
        <v>0</v>
      </c>
      <c r="S47" s="49">
        <v>0</v>
      </c>
      <c r="T47" s="65">
        <v>1608.0131978393945</v>
      </c>
      <c r="U47" s="62">
        <f t="shared" si="0"/>
        <v>0.30000000000000004</v>
      </c>
      <c r="V47" s="73">
        <f t="shared" si="1"/>
        <v>1</v>
      </c>
      <c r="W47" s="74">
        <f t="shared" si="2"/>
        <v>0</v>
      </c>
      <c r="X47" s="75">
        <f t="shared" si="3"/>
        <v>0</v>
      </c>
      <c r="Y47" s="79">
        <f t="shared" si="4"/>
        <v>0</v>
      </c>
      <c r="Z47" s="73">
        <f t="shared" si="5"/>
        <v>1</v>
      </c>
      <c r="AA47" s="74">
        <f t="shared" si="6"/>
        <v>0</v>
      </c>
      <c r="AB47" s="75">
        <f t="shared" si="7"/>
        <v>0</v>
      </c>
    </row>
    <row r="48" spans="1:28" x14ac:dyDescent="0.25">
      <c r="A48" s="40" t="s">
        <v>88</v>
      </c>
      <c r="B48" s="11" t="s">
        <v>88</v>
      </c>
      <c r="C48" s="12" t="s">
        <v>89</v>
      </c>
      <c r="D48" s="8" t="s">
        <v>6</v>
      </c>
      <c r="E48" s="5" t="s">
        <v>470</v>
      </c>
      <c r="F48" s="68">
        <v>0</v>
      </c>
      <c r="G48" s="29">
        <v>1</v>
      </c>
      <c r="H48" s="30">
        <v>0</v>
      </c>
      <c r="I48" s="29">
        <v>0</v>
      </c>
      <c r="J48" s="30">
        <v>1</v>
      </c>
      <c r="K48" s="50">
        <v>1</v>
      </c>
      <c r="L48" s="50">
        <v>0</v>
      </c>
      <c r="M48" s="52">
        <v>1</v>
      </c>
      <c r="N48" s="56">
        <v>1</v>
      </c>
      <c r="O48" s="72">
        <v>0</v>
      </c>
      <c r="P48" s="22">
        <v>1</v>
      </c>
      <c r="Q48" s="34">
        <v>1</v>
      </c>
      <c r="R48" s="22">
        <v>1</v>
      </c>
      <c r="S48" s="49">
        <v>0</v>
      </c>
      <c r="T48" s="65">
        <v>1054.2603085172188</v>
      </c>
      <c r="U48" s="62">
        <f t="shared" si="0"/>
        <v>0.44999999999999996</v>
      </c>
      <c r="V48" s="73">
        <f t="shared" si="1"/>
        <v>1</v>
      </c>
      <c r="W48" s="74">
        <f t="shared" si="2"/>
        <v>0</v>
      </c>
      <c r="X48" s="75">
        <f t="shared" si="3"/>
        <v>0</v>
      </c>
      <c r="Y48" s="79">
        <f t="shared" si="4"/>
        <v>0</v>
      </c>
      <c r="Z48" s="73">
        <f t="shared" si="5"/>
        <v>1</v>
      </c>
      <c r="AA48" s="74">
        <f t="shared" si="6"/>
        <v>0</v>
      </c>
      <c r="AB48" s="75">
        <f t="shared" si="7"/>
        <v>0</v>
      </c>
    </row>
    <row r="49" spans="1:28" x14ac:dyDescent="0.25">
      <c r="A49" s="40" t="s">
        <v>90</v>
      </c>
      <c r="B49" s="11" t="s">
        <v>90</v>
      </c>
      <c r="C49" s="12" t="s">
        <v>91</v>
      </c>
      <c r="D49" s="8" t="s">
        <v>6</v>
      </c>
      <c r="E49" s="5" t="s">
        <v>470</v>
      </c>
      <c r="F49" s="68">
        <v>0</v>
      </c>
      <c r="G49" s="29">
        <v>0</v>
      </c>
      <c r="H49" s="30">
        <v>0</v>
      </c>
      <c r="I49" s="29">
        <v>1</v>
      </c>
      <c r="J49" s="30">
        <v>1</v>
      </c>
      <c r="K49" s="50">
        <v>0</v>
      </c>
      <c r="L49" s="50">
        <v>1</v>
      </c>
      <c r="M49" s="52">
        <v>0</v>
      </c>
      <c r="N49" s="56">
        <v>1</v>
      </c>
      <c r="O49" s="72">
        <v>1</v>
      </c>
      <c r="P49" s="22">
        <v>1</v>
      </c>
      <c r="Q49" s="34">
        <v>1</v>
      </c>
      <c r="R49" s="22">
        <v>0</v>
      </c>
      <c r="S49" s="49">
        <v>0</v>
      </c>
      <c r="T49" s="65">
        <v>987.87340320977307</v>
      </c>
      <c r="U49" s="62">
        <f t="shared" si="0"/>
        <v>0.2</v>
      </c>
      <c r="V49" s="73">
        <f t="shared" si="1"/>
        <v>0.33333333333333337</v>
      </c>
      <c r="W49" s="74">
        <f t="shared" si="2"/>
        <v>131.69999999999999</v>
      </c>
      <c r="X49" s="75">
        <f t="shared" si="3"/>
        <v>0.16664584699325302</v>
      </c>
      <c r="Y49" s="79">
        <f t="shared" si="4"/>
        <v>0</v>
      </c>
      <c r="Z49" s="73">
        <f t="shared" si="5"/>
        <v>0.33333333333333337</v>
      </c>
      <c r="AA49" s="74">
        <f t="shared" si="6"/>
        <v>0</v>
      </c>
      <c r="AB49" s="75">
        <f t="shared" si="7"/>
        <v>0</v>
      </c>
    </row>
    <row r="50" spans="1:28" x14ac:dyDescent="0.25">
      <c r="A50" s="40" t="s">
        <v>92</v>
      </c>
      <c r="B50" s="11" t="s">
        <v>92</v>
      </c>
      <c r="C50" s="12" t="s">
        <v>93</v>
      </c>
      <c r="D50" s="8" t="s">
        <v>6</v>
      </c>
      <c r="E50" s="5" t="s">
        <v>470</v>
      </c>
      <c r="F50" s="68">
        <v>1</v>
      </c>
      <c r="G50" s="29">
        <v>0</v>
      </c>
      <c r="H50" s="30">
        <v>0</v>
      </c>
      <c r="I50" s="29">
        <v>0</v>
      </c>
      <c r="J50" s="30">
        <v>1</v>
      </c>
      <c r="K50" s="50">
        <v>1</v>
      </c>
      <c r="L50" s="50">
        <v>1</v>
      </c>
      <c r="M50" s="52">
        <v>1</v>
      </c>
      <c r="N50" s="56">
        <v>1</v>
      </c>
      <c r="O50" s="72">
        <v>1</v>
      </c>
      <c r="P50" s="22">
        <v>0</v>
      </c>
      <c r="Q50" s="34">
        <v>0</v>
      </c>
      <c r="R50" s="22">
        <v>0</v>
      </c>
      <c r="S50" s="49">
        <v>0</v>
      </c>
      <c r="T50" s="65">
        <v>561.22991278683673</v>
      </c>
      <c r="U50" s="62">
        <f t="shared" si="0"/>
        <v>0.35</v>
      </c>
      <c r="V50" s="73">
        <f t="shared" si="1"/>
        <v>1</v>
      </c>
      <c r="W50" s="74">
        <f t="shared" si="2"/>
        <v>0</v>
      </c>
      <c r="X50" s="75">
        <f t="shared" si="3"/>
        <v>0</v>
      </c>
      <c r="Y50" s="79">
        <f t="shared" si="4"/>
        <v>0.2</v>
      </c>
      <c r="Z50" s="73">
        <f t="shared" si="5"/>
        <v>1</v>
      </c>
      <c r="AA50" s="74">
        <f t="shared" si="6"/>
        <v>0</v>
      </c>
      <c r="AB50" s="75">
        <f t="shared" si="7"/>
        <v>0</v>
      </c>
    </row>
    <row r="51" spans="1:28" x14ac:dyDescent="0.25">
      <c r="A51" s="40" t="s">
        <v>94</v>
      </c>
      <c r="B51" s="11" t="s">
        <v>94</v>
      </c>
      <c r="C51" s="12" t="s">
        <v>95</v>
      </c>
      <c r="D51" s="8" t="s">
        <v>6</v>
      </c>
      <c r="E51" s="5" t="s">
        <v>470</v>
      </c>
      <c r="F51" s="68">
        <v>0</v>
      </c>
      <c r="G51" s="29">
        <v>0</v>
      </c>
      <c r="H51" s="30">
        <v>0</v>
      </c>
      <c r="I51" s="29">
        <v>1</v>
      </c>
      <c r="J51" s="30">
        <v>1</v>
      </c>
      <c r="K51" s="50">
        <v>1</v>
      </c>
      <c r="L51" s="50">
        <v>0</v>
      </c>
      <c r="M51" s="52">
        <v>1</v>
      </c>
      <c r="N51" s="56">
        <v>1</v>
      </c>
      <c r="O51" s="72">
        <v>1</v>
      </c>
      <c r="P51" s="22">
        <v>1</v>
      </c>
      <c r="Q51" s="34">
        <v>0</v>
      </c>
      <c r="R51" s="22">
        <v>0</v>
      </c>
      <c r="S51" s="49">
        <v>0</v>
      </c>
      <c r="T51" s="65">
        <v>1542.0794454692009</v>
      </c>
      <c r="U51" s="62">
        <f t="shared" si="0"/>
        <v>0.30000000000000004</v>
      </c>
      <c r="V51" s="73">
        <f t="shared" si="1"/>
        <v>0.66666666666666674</v>
      </c>
      <c r="W51" s="74">
        <f t="shared" si="2"/>
        <v>154.19999999999999</v>
      </c>
      <c r="X51" s="75">
        <f t="shared" si="3"/>
        <v>0.1249935601997165</v>
      </c>
      <c r="Y51" s="79">
        <f t="shared" si="4"/>
        <v>0</v>
      </c>
      <c r="Z51" s="73">
        <f t="shared" si="5"/>
        <v>0.66666666666666674</v>
      </c>
      <c r="AA51" s="74">
        <f t="shared" si="6"/>
        <v>0</v>
      </c>
      <c r="AB51" s="75">
        <f t="shared" si="7"/>
        <v>0</v>
      </c>
    </row>
    <row r="52" spans="1:28" x14ac:dyDescent="0.25">
      <c r="A52" s="40" t="s">
        <v>96</v>
      </c>
      <c r="B52" s="11" t="s">
        <v>96</v>
      </c>
      <c r="C52" s="12" t="s">
        <v>97</v>
      </c>
      <c r="D52" s="8" t="s">
        <v>6</v>
      </c>
      <c r="E52" s="5" t="s">
        <v>470</v>
      </c>
      <c r="F52" s="68">
        <v>0</v>
      </c>
      <c r="G52" s="29">
        <v>0</v>
      </c>
      <c r="H52" s="30">
        <v>0</v>
      </c>
      <c r="I52" s="29">
        <v>1</v>
      </c>
      <c r="J52" s="30">
        <v>1</v>
      </c>
      <c r="K52" s="50">
        <v>0</v>
      </c>
      <c r="L52" s="50">
        <v>0</v>
      </c>
      <c r="M52" s="52">
        <v>0</v>
      </c>
      <c r="N52" s="56">
        <v>1</v>
      </c>
      <c r="O52" s="72">
        <v>0</v>
      </c>
      <c r="P52" s="22">
        <v>0</v>
      </c>
      <c r="Q52" s="34">
        <v>0</v>
      </c>
      <c r="R52" s="22">
        <v>0</v>
      </c>
      <c r="S52" s="49">
        <v>0</v>
      </c>
      <c r="T52" s="65">
        <v>1492.2326223714599</v>
      </c>
      <c r="U52" s="62">
        <f t="shared" si="0"/>
        <v>0.1</v>
      </c>
      <c r="V52" s="73">
        <f t="shared" si="1"/>
        <v>1</v>
      </c>
      <c r="W52" s="74">
        <f t="shared" si="2"/>
        <v>0</v>
      </c>
      <c r="X52" s="75">
        <f t="shared" si="3"/>
        <v>0</v>
      </c>
      <c r="Y52" s="79">
        <f t="shared" si="4"/>
        <v>0</v>
      </c>
      <c r="Z52" s="73">
        <f t="shared" si="5"/>
        <v>1</v>
      </c>
      <c r="AA52" s="74">
        <f t="shared" si="6"/>
        <v>0</v>
      </c>
      <c r="AB52" s="75">
        <f t="shared" si="7"/>
        <v>0</v>
      </c>
    </row>
    <row r="53" spans="1:28" x14ac:dyDescent="0.25">
      <c r="A53" s="40" t="s">
        <v>98</v>
      </c>
      <c r="B53" s="11" t="s">
        <v>98</v>
      </c>
      <c r="C53" s="12" t="s">
        <v>99</v>
      </c>
      <c r="D53" s="8" t="s">
        <v>6</v>
      </c>
      <c r="E53" s="5" t="s">
        <v>470</v>
      </c>
      <c r="F53" s="68">
        <v>0</v>
      </c>
      <c r="G53" s="29">
        <v>0</v>
      </c>
      <c r="H53" s="30">
        <v>0</v>
      </c>
      <c r="I53" s="29">
        <v>1</v>
      </c>
      <c r="J53" s="30">
        <v>1</v>
      </c>
      <c r="K53" s="50">
        <v>0</v>
      </c>
      <c r="L53" s="50">
        <v>1</v>
      </c>
      <c r="M53" s="52">
        <v>1</v>
      </c>
      <c r="N53" s="56">
        <v>1</v>
      </c>
      <c r="O53" s="72">
        <v>0</v>
      </c>
      <c r="P53" s="22">
        <v>1</v>
      </c>
      <c r="Q53" s="34">
        <v>1</v>
      </c>
      <c r="R53" s="22">
        <v>1</v>
      </c>
      <c r="S53" s="49">
        <v>0</v>
      </c>
      <c r="T53" s="65">
        <v>1199.7224013751718</v>
      </c>
      <c r="U53" s="62">
        <f t="shared" si="0"/>
        <v>0.30000000000000004</v>
      </c>
      <c r="V53" s="73">
        <f t="shared" si="1"/>
        <v>1</v>
      </c>
      <c r="W53" s="74">
        <f t="shared" si="2"/>
        <v>0</v>
      </c>
      <c r="X53" s="75">
        <f t="shared" si="3"/>
        <v>0</v>
      </c>
      <c r="Y53" s="79">
        <f t="shared" si="4"/>
        <v>0</v>
      </c>
      <c r="Z53" s="73">
        <f t="shared" si="5"/>
        <v>1</v>
      </c>
      <c r="AA53" s="74">
        <f t="shared" si="6"/>
        <v>0</v>
      </c>
      <c r="AB53" s="75">
        <f t="shared" si="7"/>
        <v>0</v>
      </c>
    </row>
    <row r="54" spans="1:28" x14ac:dyDescent="0.25">
      <c r="A54" s="40" t="s">
        <v>100</v>
      </c>
      <c r="B54" s="11" t="s">
        <v>100</v>
      </c>
      <c r="C54" s="12" t="s">
        <v>101</v>
      </c>
      <c r="D54" s="8" t="s">
        <v>6</v>
      </c>
      <c r="E54" s="5" t="s">
        <v>470</v>
      </c>
      <c r="F54" s="68">
        <v>0</v>
      </c>
      <c r="G54" s="29">
        <v>0</v>
      </c>
      <c r="H54" s="30">
        <v>0</v>
      </c>
      <c r="I54" s="29">
        <v>1</v>
      </c>
      <c r="J54" s="30">
        <v>1</v>
      </c>
      <c r="K54" s="50">
        <v>0</v>
      </c>
      <c r="L54" s="50">
        <v>1</v>
      </c>
      <c r="M54" s="52">
        <v>0</v>
      </c>
      <c r="N54" s="56">
        <v>1</v>
      </c>
      <c r="O54" s="72">
        <v>1</v>
      </c>
      <c r="P54" s="22">
        <v>0</v>
      </c>
      <c r="Q54" s="34">
        <v>0</v>
      </c>
      <c r="R54" s="22">
        <v>0</v>
      </c>
      <c r="S54" s="49">
        <v>0</v>
      </c>
      <c r="T54" s="65">
        <v>1720.1685498093113</v>
      </c>
      <c r="U54" s="62">
        <f t="shared" si="0"/>
        <v>0.2</v>
      </c>
      <c r="V54" s="73">
        <f t="shared" si="1"/>
        <v>1</v>
      </c>
      <c r="W54" s="74">
        <f t="shared" si="2"/>
        <v>0</v>
      </c>
      <c r="X54" s="75">
        <f t="shared" si="3"/>
        <v>0</v>
      </c>
      <c r="Y54" s="79">
        <f t="shared" si="4"/>
        <v>0</v>
      </c>
      <c r="Z54" s="73">
        <f t="shared" si="5"/>
        <v>1</v>
      </c>
      <c r="AA54" s="74">
        <f t="shared" si="6"/>
        <v>0</v>
      </c>
      <c r="AB54" s="75">
        <f t="shared" si="7"/>
        <v>0</v>
      </c>
    </row>
    <row r="55" spans="1:28" x14ac:dyDescent="0.25">
      <c r="A55" s="40" t="s">
        <v>102</v>
      </c>
      <c r="B55" s="11" t="s">
        <v>102</v>
      </c>
      <c r="C55" s="12" t="s">
        <v>103</v>
      </c>
      <c r="D55" s="8" t="s">
        <v>6</v>
      </c>
      <c r="E55" s="5" t="s">
        <v>470</v>
      </c>
      <c r="F55" s="68">
        <v>0</v>
      </c>
      <c r="G55" s="29">
        <v>0</v>
      </c>
      <c r="H55" s="30">
        <v>1</v>
      </c>
      <c r="I55" s="29">
        <v>1</v>
      </c>
      <c r="J55" s="30">
        <v>1</v>
      </c>
      <c r="K55" s="50">
        <v>0</v>
      </c>
      <c r="L55" s="50">
        <v>1</v>
      </c>
      <c r="M55" s="52">
        <v>0</v>
      </c>
      <c r="N55" s="56">
        <v>1</v>
      </c>
      <c r="O55" s="72">
        <v>0</v>
      </c>
      <c r="P55" s="22">
        <v>1</v>
      </c>
      <c r="Q55" s="34">
        <v>1</v>
      </c>
      <c r="R55" s="22">
        <v>1</v>
      </c>
      <c r="S55" s="49">
        <v>0</v>
      </c>
      <c r="T55" s="65">
        <v>703.7465115526503</v>
      </c>
      <c r="U55" s="62">
        <f t="shared" si="0"/>
        <v>0.4</v>
      </c>
      <c r="V55" s="73">
        <f t="shared" si="1"/>
        <v>1</v>
      </c>
      <c r="W55" s="74">
        <f t="shared" si="2"/>
        <v>0</v>
      </c>
      <c r="X55" s="75">
        <f t="shared" si="3"/>
        <v>0</v>
      </c>
      <c r="Y55" s="79">
        <f t="shared" si="4"/>
        <v>0</v>
      </c>
      <c r="Z55" s="73">
        <f t="shared" si="5"/>
        <v>1</v>
      </c>
      <c r="AA55" s="74">
        <f t="shared" si="6"/>
        <v>0</v>
      </c>
      <c r="AB55" s="75">
        <f t="shared" si="7"/>
        <v>0</v>
      </c>
    </row>
    <row r="56" spans="1:28" x14ac:dyDescent="0.25">
      <c r="A56" s="40" t="s">
        <v>104</v>
      </c>
      <c r="B56" s="11" t="s">
        <v>104</v>
      </c>
      <c r="C56" s="12" t="s">
        <v>105</v>
      </c>
      <c r="D56" s="8" t="s">
        <v>6</v>
      </c>
      <c r="E56" s="5" t="s">
        <v>470</v>
      </c>
      <c r="F56" s="68">
        <v>0</v>
      </c>
      <c r="G56" s="29">
        <v>0</v>
      </c>
      <c r="H56" s="30">
        <v>0</v>
      </c>
      <c r="I56" s="29">
        <v>1</v>
      </c>
      <c r="J56" s="30">
        <v>1</v>
      </c>
      <c r="K56" s="50">
        <v>1</v>
      </c>
      <c r="L56" s="50">
        <v>1</v>
      </c>
      <c r="M56" s="52">
        <v>1</v>
      </c>
      <c r="N56" s="56">
        <v>1</v>
      </c>
      <c r="O56" s="72">
        <v>0</v>
      </c>
      <c r="P56" s="22">
        <v>1</v>
      </c>
      <c r="Q56" s="34">
        <v>1</v>
      </c>
      <c r="R56" s="22">
        <v>1</v>
      </c>
      <c r="S56" s="49">
        <v>0</v>
      </c>
      <c r="T56" s="65">
        <v>767.86765217383515</v>
      </c>
      <c r="U56" s="62">
        <f t="shared" si="0"/>
        <v>0.4</v>
      </c>
      <c r="V56" s="73">
        <f t="shared" si="1"/>
        <v>1</v>
      </c>
      <c r="W56" s="74">
        <f t="shared" si="2"/>
        <v>0</v>
      </c>
      <c r="X56" s="75">
        <f t="shared" si="3"/>
        <v>0</v>
      </c>
      <c r="Y56" s="79">
        <f t="shared" si="4"/>
        <v>0</v>
      </c>
      <c r="Z56" s="73">
        <f t="shared" si="5"/>
        <v>1</v>
      </c>
      <c r="AA56" s="74">
        <f t="shared" si="6"/>
        <v>0</v>
      </c>
      <c r="AB56" s="75">
        <f t="shared" si="7"/>
        <v>0</v>
      </c>
    </row>
    <row r="57" spans="1:28" x14ac:dyDescent="0.25">
      <c r="A57" s="40" t="s">
        <v>106</v>
      </c>
      <c r="B57" s="11" t="s">
        <v>106</v>
      </c>
      <c r="C57" s="12" t="s">
        <v>107</v>
      </c>
      <c r="D57" s="8" t="s">
        <v>6</v>
      </c>
      <c r="E57" s="5" t="s">
        <v>470</v>
      </c>
      <c r="F57" s="68">
        <v>1</v>
      </c>
      <c r="G57" s="29">
        <v>0</v>
      </c>
      <c r="H57" s="30">
        <v>0</v>
      </c>
      <c r="I57" s="29">
        <v>1</v>
      </c>
      <c r="J57" s="30">
        <v>1</v>
      </c>
      <c r="K57" s="50">
        <v>0</v>
      </c>
      <c r="L57" s="50">
        <v>0</v>
      </c>
      <c r="M57" s="52">
        <v>0</v>
      </c>
      <c r="N57" s="56">
        <v>1</v>
      </c>
      <c r="O57" s="72">
        <v>1</v>
      </c>
      <c r="P57" s="22">
        <v>0</v>
      </c>
      <c r="Q57" s="34">
        <v>0</v>
      </c>
      <c r="R57" s="22">
        <v>0</v>
      </c>
      <c r="S57" s="49">
        <v>0</v>
      </c>
      <c r="T57" s="65">
        <v>1413.8371642268314</v>
      </c>
      <c r="U57" s="62">
        <f t="shared" si="0"/>
        <v>0.1</v>
      </c>
      <c r="V57" s="73">
        <f t="shared" si="1"/>
        <v>1</v>
      </c>
      <c r="W57" s="74">
        <f t="shared" si="2"/>
        <v>0</v>
      </c>
      <c r="X57" s="75">
        <f t="shared" si="3"/>
        <v>0</v>
      </c>
      <c r="Y57" s="79">
        <f t="shared" si="4"/>
        <v>0.2</v>
      </c>
      <c r="Z57" s="73">
        <f t="shared" si="5"/>
        <v>1</v>
      </c>
      <c r="AA57" s="74">
        <f t="shared" si="6"/>
        <v>0</v>
      </c>
      <c r="AB57" s="75">
        <f t="shared" si="7"/>
        <v>0</v>
      </c>
    </row>
    <row r="58" spans="1:28" x14ac:dyDescent="0.25">
      <c r="A58" s="40" t="s">
        <v>108</v>
      </c>
      <c r="B58" s="11" t="s">
        <v>108</v>
      </c>
      <c r="C58" s="12" t="s">
        <v>109</v>
      </c>
      <c r="D58" s="8" t="s">
        <v>6</v>
      </c>
      <c r="E58" s="5" t="s">
        <v>470</v>
      </c>
      <c r="F58" s="68">
        <v>0</v>
      </c>
      <c r="G58" s="29">
        <v>0</v>
      </c>
      <c r="H58" s="30">
        <v>0</v>
      </c>
      <c r="I58" s="29">
        <v>1</v>
      </c>
      <c r="J58" s="30">
        <v>1</v>
      </c>
      <c r="K58" s="50">
        <v>1</v>
      </c>
      <c r="L58" s="50">
        <v>1</v>
      </c>
      <c r="M58" s="52">
        <v>1</v>
      </c>
      <c r="N58" s="56">
        <v>1</v>
      </c>
      <c r="O58" s="72">
        <v>1</v>
      </c>
      <c r="P58" s="22">
        <v>0</v>
      </c>
      <c r="Q58" s="34">
        <v>0</v>
      </c>
      <c r="R58" s="22">
        <v>0</v>
      </c>
      <c r="S58" s="49">
        <v>0</v>
      </c>
      <c r="T58" s="65">
        <v>1240.0530127906165</v>
      </c>
      <c r="U58" s="62">
        <f t="shared" si="0"/>
        <v>0.4</v>
      </c>
      <c r="V58" s="73">
        <f t="shared" si="1"/>
        <v>1</v>
      </c>
      <c r="W58" s="74">
        <f t="shared" si="2"/>
        <v>0</v>
      </c>
      <c r="X58" s="75">
        <f t="shared" si="3"/>
        <v>0</v>
      </c>
      <c r="Y58" s="79">
        <f t="shared" si="4"/>
        <v>0</v>
      </c>
      <c r="Z58" s="73">
        <f t="shared" si="5"/>
        <v>1</v>
      </c>
      <c r="AA58" s="74">
        <f t="shared" si="6"/>
        <v>0</v>
      </c>
      <c r="AB58" s="75">
        <f t="shared" si="7"/>
        <v>0</v>
      </c>
    </row>
    <row r="59" spans="1:28" x14ac:dyDescent="0.25">
      <c r="A59" s="40" t="s">
        <v>110</v>
      </c>
      <c r="B59" s="11" t="s">
        <v>110</v>
      </c>
      <c r="C59" s="12" t="s">
        <v>111</v>
      </c>
      <c r="D59" s="8" t="s">
        <v>6</v>
      </c>
      <c r="E59" s="5" t="s">
        <v>470</v>
      </c>
      <c r="F59" s="68">
        <v>0</v>
      </c>
      <c r="G59" s="29">
        <v>0</v>
      </c>
      <c r="H59" s="30">
        <v>0</v>
      </c>
      <c r="I59" s="29">
        <v>1</v>
      </c>
      <c r="J59" s="30">
        <v>1</v>
      </c>
      <c r="K59" s="50">
        <v>0</v>
      </c>
      <c r="L59" s="50">
        <v>0</v>
      </c>
      <c r="M59" s="52">
        <v>0</v>
      </c>
      <c r="N59" s="56">
        <v>1</v>
      </c>
      <c r="O59" s="72">
        <v>1</v>
      </c>
      <c r="P59" s="22">
        <v>0</v>
      </c>
      <c r="Q59" s="34">
        <v>0</v>
      </c>
      <c r="R59" s="22">
        <v>0</v>
      </c>
      <c r="S59" s="49">
        <v>0</v>
      </c>
      <c r="T59" s="65">
        <v>823.60546345585453</v>
      </c>
      <c r="U59" s="62">
        <f t="shared" si="0"/>
        <v>0.1</v>
      </c>
      <c r="V59" s="73">
        <f t="shared" si="1"/>
        <v>1</v>
      </c>
      <c r="W59" s="74">
        <f t="shared" si="2"/>
        <v>0</v>
      </c>
      <c r="X59" s="75">
        <f t="shared" si="3"/>
        <v>0</v>
      </c>
      <c r="Y59" s="79">
        <f t="shared" si="4"/>
        <v>0</v>
      </c>
      <c r="Z59" s="73">
        <f t="shared" si="5"/>
        <v>1</v>
      </c>
      <c r="AA59" s="74">
        <f t="shared" si="6"/>
        <v>0</v>
      </c>
      <c r="AB59" s="75">
        <f t="shared" si="7"/>
        <v>0</v>
      </c>
    </row>
    <row r="60" spans="1:28" x14ac:dyDescent="0.25">
      <c r="A60" s="40" t="s">
        <v>112</v>
      </c>
      <c r="B60" s="11" t="s">
        <v>112</v>
      </c>
      <c r="C60" s="12" t="s">
        <v>113</v>
      </c>
      <c r="D60" s="8" t="s">
        <v>6</v>
      </c>
      <c r="E60" s="5" t="s">
        <v>470</v>
      </c>
      <c r="F60" s="68">
        <v>0</v>
      </c>
      <c r="G60" s="29">
        <v>0</v>
      </c>
      <c r="H60" s="30">
        <v>0</v>
      </c>
      <c r="I60" s="29">
        <v>1</v>
      </c>
      <c r="J60" s="30">
        <v>1</v>
      </c>
      <c r="K60" s="50">
        <v>1</v>
      </c>
      <c r="L60" s="50">
        <v>1</v>
      </c>
      <c r="M60" s="52">
        <v>0</v>
      </c>
      <c r="N60" s="56">
        <v>1</v>
      </c>
      <c r="O60" s="72">
        <v>0</v>
      </c>
      <c r="P60" s="22">
        <v>0</v>
      </c>
      <c r="Q60" s="34">
        <v>0</v>
      </c>
      <c r="R60" s="22">
        <v>0</v>
      </c>
      <c r="S60" s="49">
        <v>0</v>
      </c>
      <c r="T60" s="65">
        <v>937.57342717478014</v>
      </c>
      <c r="U60" s="62">
        <f t="shared" si="0"/>
        <v>0.30000000000000004</v>
      </c>
      <c r="V60" s="73">
        <f t="shared" si="1"/>
        <v>1</v>
      </c>
      <c r="W60" s="74">
        <f t="shared" si="2"/>
        <v>0</v>
      </c>
      <c r="X60" s="75">
        <f t="shared" si="3"/>
        <v>0</v>
      </c>
      <c r="Y60" s="79">
        <f t="shared" si="4"/>
        <v>0</v>
      </c>
      <c r="Z60" s="73">
        <f t="shared" si="5"/>
        <v>1</v>
      </c>
      <c r="AA60" s="74">
        <f t="shared" si="6"/>
        <v>0</v>
      </c>
      <c r="AB60" s="75">
        <f t="shared" si="7"/>
        <v>0</v>
      </c>
    </row>
    <row r="61" spans="1:28" x14ac:dyDescent="0.25">
      <c r="A61" s="40" t="s">
        <v>114</v>
      </c>
      <c r="B61" s="11" t="s">
        <v>114</v>
      </c>
      <c r="C61" s="12" t="s">
        <v>115</v>
      </c>
      <c r="D61" s="8" t="s">
        <v>6</v>
      </c>
      <c r="E61" s="5" t="s">
        <v>470</v>
      </c>
      <c r="F61" s="68">
        <v>0</v>
      </c>
      <c r="G61" s="29">
        <v>0</v>
      </c>
      <c r="H61" s="30">
        <v>1</v>
      </c>
      <c r="I61" s="29">
        <v>1</v>
      </c>
      <c r="J61" s="30">
        <v>1</v>
      </c>
      <c r="K61" s="50">
        <v>0</v>
      </c>
      <c r="L61" s="50">
        <v>0</v>
      </c>
      <c r="M61" s="52">
        <v>1</v>
      </c>
      <c r="N61" s="56">
        <v>0</v>
      </c>
      <c r="O61" s="72">
        <v>0</v>
      </c>
      <c r="P61" s="22">
        <v>0</v>
      </c>
      <c r="Q61" s="34">
        <v>0</v>
      </c>
      <c r="R61" s="22">
        <v>0</v>
      </c>
      <c r="S61" s="49">
        <v>0</v>
      </c>
      <c r="T61" s="65">
        <v>853.51355731449894</v>
      </c>
      <c r="U61" s="62">
        <f t="shared" si="0"/>
        <v>0.4</v>
      </c>
      <c r="V61" s="73">
        <f t="shared" si="1"/>
        <v>1</v>
      </c>
      <c r="W61" s="74">
        <f t="shared" si="2"/>
        <v>0</v>
      </c>
      <c r="X61" s="75">
        <f t="shared" si="3"/>
        <v>0</v>
      </c>
      <c r="Y61" s="79">
        <f t="shared" si="4"/>
        <v>0</v>
      </c>
      <c r="Z61" s="73">
        <f t="shared" si="5"/>
        <v>1</v>
      </c>
      <c r="AA61" s="74">
        <f t="shared" si="6"/>
        <v>0</v>
      </c>
      <c r="AB61" s="75">
        <f t="shared" si="7"/>
        <v>0</v>
      </c>
    </row>
    <row r="62" spans="1:28" x14ac:dyDescent="0.25">
      <c r="A62" s="40" t="s">
        <v>116</v>
      </c>
      <c r="B62" s="11" t="s">
        <v>116</v>
      </c>
      <c r="C62" s="12" t="s">
        <v>117</v>
      </c>
      <c r="D62" s="8" t="s">
        <v>6</v>
      </c>
      <c r="E62" s="5" t="s">
        <v>470</v>
      </c>
      <c r="F62" s="68">
        <v>0</v>
      </c>
      <c r="G62" s="29">
        <v>1</v>
      </c>
      <c r="H62" s="30">
        <v>0</v>
      </c>
      <c r="I62" s="29">
        <v>0</v>
      </c>
      <c r="J62" s="30">
        <v>1</v>
      </c>
      <c r="K62" s="50">
        <v>0</v>
      </c>
      <c r="L62" s="50">
        <v>0</v>
      </c>
      <c r="M62" s="52">
        <v>0</v>
      </c>
      <c r="N62" s="56">
        <v>1</v>
      </c>
      <c r="O62" s="72">
        <v>1</v>
      </c>
      <c r="P62" s="22">
        <v>1</v>
      </c>
      <c r="Q62" s="34">
        <v>0</v>
      </c>
      <c r="R62" s="22">
        <v>0</v>
      </c>
      <c r="S62" s="49">
        <v>0</v>
      </c>
      <c r="T62" s="65">
        <v>1250.7021068160432</v>
      </c>
      <c r="U62" s="62">
        <f t="shared" si="0"/>
        <v>0.25</v>
      </c>
      <c r="V62" s="73">
        <f t="shared" si="1"/>
        <v>0.66666666666666674</v>
      </c>
      <c r="W62" s="74">
        <f t="shared" si="2"/>
        <v>104.2</v>
      </c>
      <c r="X62" s="75">
        <f t="shared" si="3"/>
        <v>0.10414150523147518</v>
      </c>
      <c r="Y62" s="79">
        <f t="shared" si="4"/>
        <v>0</v>
      </c>
      <c r="Z62" s="73">
        <f t="shared" si="5"/>
        <v>0.66666666666666674</v>
      </c>
      <c r="AA62" s="74">
        <f t="shared" si="6"/>
        <v>0</v>
      </c>
      <c r="AB62" s="75">
        <f t="shared" si="7"/>
        <v>0</v>
      </c>
    </row>
    <row r="63" spans="1:28" x14ac:dyDescent="0.25">
      <c r="A63" s="40" t="s">
        <v>118</v>
      </c>
      <c r="B63" s="11" t="s">
        <v>118</v>
      </c>
      <c r="C63" s="12" t="s">
        <v>119</v>
      </c>
      <c r="D63" s="8" t="s">
        <v>6</v>
      </c>
      <c r="E63" s="5" t="s">
        <v>470</v>
      </c>
      <c r="F63" s="68">
        <v>0</v>
      </c>
      <c r="G63" s="29">
        <v>0</v>
      </c>
      <c r="H63" s="30">
        <v>0</v>
      </c>
      <c r="I63" s="29">
        <v>1</v>
      </c>
      <c r="J63" s="30">
        <v>1</v>
      </c>
      <c r="K63" s="50">
        <v>1</v>
      </c>
      <c r="L63" s="50">
        <v>0</v>
      </c>
      <c r="M63" s="52">
        <v>0</v>
      </c>
      <c r="N63" s="56">
        <v>0</v>
      </c>
      <c r="O63" s="72">
        <v>0</v>
      </c>
      <c r="P63" s="22">
        <v>0</v>
      </c>
      <c r="Q63" s="34">
        <v>0</v>
      </c>
      <c r="R63" s="22">
        <v>0</v>
      </c>
      <c r="S63" s="49">
        <v>0</v>
      </c>
      <c r="T63" s="65">
        <v>567.80063037699347</v>
      </c>
      <c r="U63" s="62">
        <f t="shared" si="0"/>
        <v>0.2</v>
      </c>
      <c r="V63" s="73">
        <f t="shared" si="1"/>
        <v>1</v>
      </c>
      <c r="W63" s="74">
        <f t="shared" si="2"/>
        <v>0</v>
      </c>
      <c r="X63" s="75">
        <f t="shared" si="3"/>
        <v>0</v>
      </c>
      <c r="Y63" s="79">
        <f t="shared" si="4"/>
        <v>0</v>
      </c>
      <c r="Z63" s="73">
        <f t="shared" si="5"/>
        <v>1</v>
      </c>
      <c r="AA63" s="74">
        <f t="shared" si="6"/>
        <v>0</v>
      </c>
      <c r="AB63" s="75">
        <f t="shared" si="7"/>
        <v>0</v>
      </c>
    </row>
    <row r="64" spans="1:28" x14ac:dyDescent="0.25">
      <c r="A64" s="40" t="s">
        <v>120</v>
      </c>
      <c r="B64" s="11" t="s">
        <v>120</v>
      </c>
      <c r="C64" s="12" t="s">
        <v>121</v>
      </c>
      <c r="D64" s="8" t="s">
        <v>6</v>
      </c>
      <c r="E64" s="5" t="s">
        <v>470</v>
      </c>
      <c r="F64" s="68">
        <v>0</v>
      </c>
      <c r="G64" s="29">
        <v>0</v>
      </c>
      <c r="H64" s="30">
        <v>0</v>
      </c>
      <c r="I64" s="29">
        <v>1</v>
      </c>
      <c r="J64" s="30">
        <v>1</v>
      </c>
      <c r="K64" s="50">
        <v>1</v>
      </c>
      <c r="L64" s="50">
        <v>0</v>
      </c>
      <c r="M64" s="52">
        <v>1</v>
      </c>
      <c r="N64" s="56">
        <v>1</v>
      </c>
      <c r="O64" s="72">
        <v>1</v>
      </c>
      <c r="P64" s="22">
        <v>1</v>
      </c>
      <c r="Q64" s="34">
        <v>1</v>
      </c>
      <c r="R64" s="22">
        <v>0</v>
      </c>
      <c r="S64" s="49">
        <v>0</v>
      </c>
      <c r="T64" s="65">
        <v>2867.098633994603</v>
      </c>
      <c r="U64" s="62">
        <f t="shared" si="0"/>
        <v>0.30000000000000004</v>
      </c>
      <c r="V64" s="73">
        <f t="shared" si="1"/>
        <v>0.33333333333333337</v>
      </c>
      <c r="W64" s="74">
        <f t="shared" si="2"/>
        <v>573.4</v>
      </c>
      <c r="X64" s="75">
        <f t="shared" si="3"/>
        <v>0.2499913994941233</v>
      </c>
      <c r="Y64" s="79">
        <f t="shared" si="4"/>
        <v>0</v>
      </c>
      <c r="Z64" s="73">
        <f t="shared" si="5"/>
        <v>0.33333333333333337</v>
      </c>
      <c r="AA64" s="74">
        <f t="shared" si="6"/>
        <v>0</v>
      </c>
      <c r="AB64" s="75">
        <f t="shared" si="7"/>
        <v>0</v>
      </c>
    </row>
    <row r="65" spans="1:28" x14ac:dyDescent="0.25">
      <c r="A65" s="40" t="s">
        <v>122</v>
      </c>
      <c r="B65" s="11" t="s">
        <v>122</v>
      </c>
      <c r="C65" s="12" t="s">
        <v>123</v>
      </c>
      <c r="D65" s="8" t="s">
        <v>6</v>
      </c>
      <c r="E65" s="5" t="s">
        <v>470</v>
      </c>
      <c r="F65" s="68">
        <v>0</v>
      </c>
      <c r="G65" s="29">
        <v>0</v>
      </c>
      <c r="H65" s="30">
        <v>0</v>
      </c>
      <c r="I65" s="29">
        <v>1</v>
      </c>
      <c r="J65" s="30">
        <v>1</v>
      </c>
      <c r="K65" s="50">
        <v>0</v>
      </c>
      <c r="L65" s="50">
        <v>0</v>
      </c>
      <c r="M65" s="52">
        <v>0</v>
      </c>
      <c r="N65" s="56">
        <v>0</v>
      </c>
      <c r="O65" s="72">
        <v>0</v>
      </c>
      <c r="P65" s="22">
        <v>0</v>
      </c>
      <c r="Q65" s="34">
        <v>0</v>
      </c>
      <c r="R65" s="22">
        <v>0</v>
      </c>
      <c r="S65" s="49">
        <v>0</v>
      </c>
      <c r="T65" s="65">
        <v>1704.9879264113631</v>
      </c>
      <c r="U65" s="62">
        <f t="shared" si="0"/>
        <v>0.1</v>
      </c>
      <c r="V65" s="73">
        <f t="shared" si="1"/>
        <v>1</v>
      </c>
      <c r="W65" s="74">
        <f t="shared" si="2"/>
        <v>0</v>
      </c>
      <c r="X65" s="75">
        <f t="shared" si="3"/>
        <v>0</v>
      </c>
      <c r="Y65" s="79">
        <f t="shared" si="4"/>
        <v>0</v>
      </c>
      <c r="Z65" s="73">
        <f t="shared" si="5"/>
        <v>1</v>
      </c>
      <c r="AA65" s="74">
        <f t="shared" si="6"/>
        <v>0</v>
      </c>
      <c r="AB65" s="75">
        <f t="shared" si="7"/>
        <v>0</v>
      </c>
    </row>
    <row r="66" spans="1:28" x14ac:dyDescent="0.25">
      <c r="A66" s="40" t="s">
        <v>124</v>
      </c>
      <c r="B66" s="11" t="s">
        <v>124</v>
      </c>
      <c r="C66" s="12" t="s">
        <v>125</v>
      </c>
      <c r="D66" s="8" t="s">
        <v>6</v>
      </c>
      <c r="E66" s="5" t="s">
        <v>470</v>
      </c>
      <c r="F66" s="68">
        <v>0</v>
      </c>
      <c r="G66" s="29">
        <v>0</v>
      </c>
      <c r="H66" s="30">
        <v>0</v>
      </c>
      <c r="I66" s="29">
        <v>1</v>
      </c>
      <c r="J66" s="30">
        <v>1</v>
      </c>
      <c r="K66" s="50">
        <v>0</v>
      </c>
      <c r="L66" s="50">
        <v>1</v>
      </c>
      <c r="M66" s="52">
        <v>1</v>
      </c>
      <c r="N66" s="56">
        <v>1</v>
      </c>
      <c r="O66" s="72">
        <v>0</v>
      </c>
      <c r="P66" s="22">
        <v>0</v>
      </c>
      <c r="Q66" s="34">
        <v>0</v>
      </c>
      <c r="R66" s="22">
        <v>0</v>
      </c>
      <c r="S66" s="49">
        <v>0</v>
      </c>
      <c r="T66" s="65">
        <v>1732.6302555837467</v>
      </c>
      <c r="U66" s="62">
        <f t="shared" si="0"/>
        <v>0.30000000000000004</v>
      </c>
      <c r="V66" s="73">
        <f t="shared" si="1"/>
        <v>1</v>
      </c>
      <c r="W66" s="74">
        <f t="shared" si="2"/>
        <v>0</v>
      </c>
      <c r="X66" s="75">
        <f t="shared" si="3"/>
        <v>0</v>
      </c>
      <c r="Y66" s="79">
        <f t="shared" si="4"/>
        <v>0</v>
      </c>
      <c r="Z66" s="73">
        <f t="shared" si="5"/>
        <v>1</v>
      </c>
      <c r="AA66" s="74">
        <f t="shared" si="6"/>
        <v>0</v>
      </c>
      <c r="AB66" s="75">
        <f t="shared" si="7"/>
        <v>0</v>
      </c>
    </row>
    <row r="67" spans="1:28" x14ac:dyDescent="0.25">
      <c r="A67" s="40" t="s">
        <v>126</v>
      </c>
      <c r="B67" s="11" t="s">
        <v>126</v>
      </c>
      <c r="C67" s="12" t="s">
        <v>127</v>
      </c>
      <c r="D67" s="8" t="s">
        <v>472</v>
      </c>
      <c r="E67" s="5" t="s">
        <v>128</v>
      </c>
      <c r="F67" s="68">
        <v>0</v>
      </c>
      <c r="G67" s="29">
        <v>0</v>
      </c>
      <c r="H67" s="30">
        <v>0</v>
      </c>
      <c r="I67" s="29">
        <v>1</v>
      </c>
      <c r="J67" s="30">
        <v>1</v>
      </c>
      <c r="K67" s="50">
        <v>0</v>
      </c>
      <c r="L67" s="50">
        <v>1</v>
      </c>
      <c r="M67" s="52">
        <v>0</v>
      </c>
      <c r="N67" s="56">
        <v>1</v>
      </c>
      <c r="O67" s="72">
        <v>0</v>
      </c>
      <c r="P67" s="22">
        <v>0</v>
      </c>
      <c r="Q67" s="34">
        <v>0</v>
      </c>
      <c r="R67" s="22">
        <v>0</v>
      </c>
      <c r="S67" s="49">
        <v>0</v>
      </c>
      <c r="T67" s="65">
        <v>1166.4156604871359</v>
      </c>
      <c r="U67" s="62">
        <f t="shared" si="0"/>
        <v>0.2</v>
      </c>
      <c r="V67" s="73">
        <f t="shared" si="1"/>
        <v>1</v>
      </c>
      <c r="W67" s="74">
        <f t="shared" si="2"/>
        <v>0</v>
      </c>
      <c r="X67" s="75">
        <f t="shared" si="3"/>
        <v>0</v>
      </c>
      <c r="Y67" s="79">
        <f t="shared" si="4"/>
        <v>0</v>
      </c>
      <c r="Z67" s="73">
        <f t="shared" si="5"/>
        <v>1</v>
      </c>
      <c r="AA67" s="74">
        <f t="shared" si="6"/>
        <v>0</v>
      </c>
      <c r="AB67" s="75">
        <f t="shared" si="7"/>
        <v>0</v>
      </c>
    </row>
    <row r="68" spans="1:28" x14ac:dyDescent="0.25">
      <c r="A68" s="40" t="s">
        <v>129</v>
      </c>
      <c r="B68" s="11" t="s">
        <v>129</v>
      </c>
      <c r="C68" s="12" t="s">
        <v>130</v>
      </c>
      <c r="D68" s="8" t="s">
        <v>472</v>
      </c>
      <c r="E68" s="5" t="s">
        <v>128</v>
      </c>
      <c r="F68" s="68">
        <v>0</v>
      </c>
      <c r="G68" s="29">
        <v>1</v>
      </c>
      <c r="H68" s="30">
        <v>0</v>
      </c>
      <c r="I68" s="29">
        <v>1</v>
      </c>
      <c r="J68" s="30">
        <v>1</v>
      </c>
      <c r="K68" s="50">
        <v>1</v>
      </c>
      <c r="L68" s="50">
        <v>0</v>
      </c>
      <c r="M68" s="52">
        <v>0</v>
      </c>
      <c r="N68" s="56">
        <v>1</v>
      </c>
      <c r="O68" s="72">
        <v>1</v>
      </c>
      <c r="P68" s="22">
        <v>1</v>
      </c>
      <c r="Q68" s="34">
        <v>1</v>
      </c>
      <c r="R68" s="22">
        <v>0</v>
      </c>
      <c r="S68" s="49">
        <v>0</v>
      </c>
      <c r="T68" s="65">
        <v>348.47460874693377</v>
      </c>
      <c r="U68" s="62">
        <f t="shared" si="0"/>
        <v>0.4</v>
      </c>
      <c r="V68" s="73">
        <f t="shared" si="1"/>
        <v>0.33333333333333337</v>
      </c>
      <c r="W68" s="74">
        <f t="shared" si="2"/>
        <v>92.9</v>
      </c>
      <c r="X68" s="75">
        <f t="shared" si="3"/>
        <v>0.33323805260179318</v>
      </c>
      <c r="Y68" s="79">
        <f t="shared" si="4"/>
        <v>0</v>
      </c>
      <c r="Z68" s="73">
        <f t="shared" si="5"/>
        <v>0.33333333333333337</v>
      </c>
      <c r="AA68" s="74">
        <f t="shared" si="6"/>
        <v>0</v>
      </c>
      <c r="AB68" s="75">
        <f t="shared" si="7"/>
        <v>0</v>
      </c>
    </row>
    <row r="69" spans="1:28" x14ac:dyDescent="0.25">
      <c r="A69" s="40" t="s">
        <v>131</v>
      </c>
      <c r="B69" s="11" t="s">
        <v>131</v>
      </c>
      <c r="C69" s="12" t="s">
        <v>132</v>
      </c>
      <c r="D69" s="8" t="s">
        <v>472</v>
      </c>
      <c r="E69" s="5" t="s">
        <v>128</v>
      </c>
      <c r="F69" s="68">
        <v>0</v>
      </c>
      <c r="G69" s="29">
        <v>0</v>
      </c>
      <c r="H69" s="30">
        <v>0</v>
      </c>
      <c r="I69" s="29">
        <v>1</v>
      </c>
      <c r="J69" s="30">
        <v>0</v>
      </c>
      <c r="K69" s="50">
        <v>0</v>
      </c>
      <c r="L69" s="50">
        <v>0</v>
      </c>
      <c r="M69" s="52">
        <v>0</v>
      </c>
      <c r="N69" s="56">
        <v>1</v>
      </c>
      <c r="O69" s="72">
        <v>1</v>
      </c>
      <c r="P69" s="22">
        <v>1</v>
      </c>
      <c r="Q69" s="34">
        <v>0</v>
      </c>
      <c r="R69" s="22">
        <v>0</v>
      </c>
      <c r="S69" s="49">
        <v>0</v>
      </c>
      <c r="T69" s="65">
        <v>1570.8546569847149</v>
      </c>
      <c r="U69" s="62">
        <f t="shared" si="0"/>
        <v>0.05</v>
      </c>
      <c r="V69" s="73">
        <f t="shared" si="1"/>
        <v>0.66666666666666674</v>
      </c>
      <c r="W69" s="74">
        <f t="shared" si="2"/>
        <v>26.2</v>
      </c>
      <c r="X69" s="75">
        <f t="shared" si="3"/>
        <v>2.0848523352799703E-2</v>
      </c>
      <c r="Y69" s="79">
        <f t="shared" si="4"/>
        <v>0</v>
      </c>
      <c r="Z69" s="73">
        <f t="shared" si="5"/>
        <v>0.66666666666666674</v>
      </c>
      <c r="AA69" s="74">
        <f t="shared" si="6"/>
        <v>0</v>
      </c>
      <c r="AB69" s="75">
        <f t="shared" si="7"/>
        <v>0</v>
      </c>
    </row>
    <row r="70" spans="1:28" x14ac:dyDescent="0.25">
      <c r="A70" s="40" t="s">
        <v>133</v>
      </c>
      <c r="B70" s="11" t="s">
        <v>133</v>
      </c>
      <c r="C70" s="12" t="s">
        <v>134</v>
      </c>
      <c r="D70" s="8" t="s">
        <v>472</v>
      </c>
      <c r="E70" s="5" t="s">
        <v>135</v>
      </c>
      <c r="F70" s="68">
        <v>0</v>
      </c>
      <c r="G70" s="29">
        <v>0</v>
      </c>
      <c r="H70" s="30">
        <v>1</v>
      </c>
      <c r="I70" s="29">
        <v>1</v>
      </c>
      <c r="J70" s="30">
        <v>1</v>
      </c>
      <c r="K70" s="50">
        <v>0</v>
      </c>
      <c r="L70" s="50">
        <v>1</v>
      </c>
      <c r="M70" s="52">
        <v>1</v>
      </c>
      <c r="N70" s="56">
        <v>1</v>
      </c>
      <c r="O70" s="72">
        <v>1</v>
      </c>
      <c r="P70" s="22">
        <v>1</v>
      </c>
      <c r="Q70" s="34">
        <v>0</v>
      </c>
      <c r="R70" s="22">
        <v>0</v>
      </c>
      <c r="S70" s="49">
        <v>0</v>
      </c>
      <c r="T70" s="65">
        <v>480.56868995594698</v>
      </c>
      <c r="U70" s="62">
        <f t="shared" ref="U70:U133" si="8">G70*0.2+H70*0.2+I70*0.05+J70*0.05+K70*0.1+L70*0.1+M70*0.1</f>
        <v>0.5</v>
      </c>
      <c r="V70" s="73">
        <f t="shared" ref="V70:V133" si="9">IF(OR(N70=0,O70=0),1,1-(P70*1/3+Q70*1/3+R70*1/3))</f>
        <v>0.66666666666666674</v>
      </c>
      <c r="W70" s="74">
        <f t="shared" ref="W70:W133" si="10">ROUND(T70*U70*(1-V70),1)</f>
        <v>80.099999999999994</v>
      </c>
      <c r="X70" s="75">
        <f t="shared" ref="X70:X133" si="11">W70/(T70*0.8)</f>
        <v>0.20834690668087075</v>
      </c>
      <c r="Y70" s="79">
        <f t="shared" ref="Y70:Y133" si="12">F70*0.2</f>
        <v>0</v>
      </c>
      <c r="Z70" s="73">
        <f t="shared" ref="Z70:Z133" si="13">IF(OR(N70=0,O70=0),1,1-(P70*1/3+Q70*1/3+R70*1/3))</f>
        <v>0.66666666666666674</v>
      </c>
      <c r="AA70" s="74">
        <f t="shared" ref="AA70:AA133" si="14">ROUND(T70*Y70*(1-Z70),1)</f>
        <v>0</v>
      </c>
      <c r="AB70" s="75">
        <f t="shared" ref="AB70:AB133" si="15">AA70/(T70*0.2)</f>
        <v>0</v>
      </c>
    </row>
    <row r="71" spans="1:28" x14ac:dyDescent="0.25">
      <c r="A71" s="40" t="s">
        <v>136</v>
      </c>
      <c r="B71" s="11" t="s">
        <v>136</v>
      </c>
      <c r="C71" s="12" t="s">
        <v>137</v>
      </c>
      <c r="D71" s="8" t="s">
        <v>472</v>
      </c>
      <c r="E71" s="5" t="s">
        <v>135</v>
      </c>
      <c r="F71" s="68">
        <v>0</v>
      </c>
      <c r="G71" s="29">
        <v>0</v>
      </c>
      <c r="H71" s="30">
        <v>0</v>
      </c>
      <c r="I71" s="29">
        <v>0</v>
      </c>
      <c r="J71" s="30">
        <v>1</v>
      </c>
      <c r="K71" s="50">
        <v>0</v>
      </c>
      <c r="L71" s="50">
        <v>1</v>
      </c>
      <c r="M71" s="52">
        <v>0</v>
      </c>
      <c r="N71" s="56">
        <v>1</v>
      </c>
      <c r="O71" s="72">
        <v>1</v>
      </c>
      <c r="P71" s="22">
        <v>1</v>
      </c>
      <c r="Q71" s="34">
        <v>0</v>
      </c>
      <c r="R71" s="22">
        <v>0</v>
      </c>
      <c r="S71" s="49">
        <v>0</v>
      </c>
      <c r="T71" s="65">
        <v>504.1326426930608</v>
      </c>
      <c r="U71" s="62">
        <f t="shared" si="8"/>
        <v>0.15000000000000002</v>
      </c>
      <c r="V71" s="73">
        <f t="shared" si="9"/>
        <v>0.66666666666666674</v>
      </c>
      <c r="W71" s="74">
        <f t="shared" si="10"/>
        <v>25.2</v>
      </c>
      <c r="X71" s="75">
        <f t="shared" si="11"/>
        <v>6.2483555581181932E-2</v>
      </c>
      <c r="Y71" s="79">
        <f t="shared" si="12"/>
        <v>0</v>
      </c>
      <c r="Z71" s="73">
        <f t="shared" si="13"/>
        <v>0.66666666666666674</v>
      </c>
      <c r="AA71" s="74">
        <f t="shared" si="14"/>
        <v>0</v>
      </c>
      <c r="AB71" s="75">
        <f t="shared" si="15"/>
        <v>0</v>
      </c>
    </row>
    <row r="72" spans="1:28" x14ac:dyDescent="0.25">
      <c r="A72" s="40" t="s">
        <v>138</v>
      </c>
      <c r="B72" s="11" t="s">
        <v>138</v>
      </c>
      <c r="C72" s="12" t="s">
        <v>139</v>
      </c>
      <c r="D72" s="8" t="s">
        <v>472</v>
      </c>
      <c r="E72" s="5" t="s">
        <v>128</v>
      </c>
      <c r="F72" s="68">
        <v>0</v>
      </c>
      <c r="G72" s="29">
        <v>0</v>
      </c>
      <c r="H72" s="30">
        <v>0</v>
      </c>
      <c r="I72" s="29">
        <v>1</v>
      </c>
      <c r="J72" s="30">
        <v>1</v>
      </c>
      <c r="K72" s="50">
        <v>1</v>
      </c>
      <c r="L72" s="50">
        <v>0</v>
      </c>
      <c r="M72" s="52">
        <v>0</v>
      </c>
      <c r="N72" s="56">
        <v>1</v>
      </c>
      <c r="O72" s="72">
        <v>1</v>
      </c>
      <c r="P72" s="22">
        <v>1</v>
      </c>
      <c r="Q72" s="34">
        <v>0</v>
      </c>
      <c r="R72" s="22">
        <v>0</v>
      </c>
      <c r="S72" s="49">
        <v>0</v>
      </c>
      <c r="T72" s="65">
        <v>1758.6865494757476</v>
      </c>
      <c r="U72" s="62">
        <f t="shared" si="8"/>
        <v>0.2</v>
      </c>
      <c r="V72" s="73">
        <f t="shared" si="9"/>
        <v>0.66666666666666674</v>
      </c>
      <c r="W72" s="74">
        <f t="shared" si="10"/>
        <v>117.2</v>
      </c>
      <c r="X72" s="75">
        <f t="shared" si="11"/>
        <v>8.3300801978425681E-2</v>
      </c>
      <c r="Y72" s="79">
        <f t="shared" si="12"/>
        <v>0</v>
      </c>
      <c r="Z72" s="73">
        <f t="shared" si="13"/>
        <v>0.66666666666666674</v>
      </c>
      <c r="AA72" s="74">
        <f t="shared" si="14"/>
        <v>0</v>
      </c>
      <c r="AB72" s="75">
        <f t="shared" si="15"/>
        <v>0</v>
      </c>
    </row>
    <row r="73" spans="1:28" x14ac:dyDescent="0.25">
      <c r="A73" s="40" t="s">
        <v>140</v>
      </c>
      <c r="B73" s="11" t="s">
        <v>140</v>
      </c>
      <c r="C73" s="12" t="s">
        <v>141</v>
      </c>
      <c r="D73" s="8" t="s">
        <v>472</v>
      </c>
      <c r="E73" s="5" t="s">
        <v>128</v>
      </c>
      <c r="F73" s="68">
        <v>0</v>
      </c>
      <c r="G73" s="29">
        <v>0</v>
      </c>
      <c r="H73" s="30">
        <v>0</v>
      </c>
      <c r="I73" s="29">
        <v>1</v>
      </c>
      <c r="J73" s="30">
        <v>1</v>
      </c>
      <c r="K73" s="50">
        <v>1</v>
      </c>
      <c r="L73" s="50">
        <v>1</v>
      </c>
      <c r="M73" s="52">
        <v>1</v>
      </c>
      <c r="N73" s="56">
        <v>1</v>
      </c>
      <c r="O73" s="72">
        <v>0</v>
      </c>
      <c r="P73" s="22">
        <v>0</v>
      </c>
      <c r="Q73" s="34">
        <v>0</v>
      </c>
      <c r="R73" s="22">
        <v>0</v>
      </c>
      <c r="S73" s="49">
        <v>0</v>
      </c>
      <c r="T73" s="65">
        <v>1126.0850490716909</v>
      </c>
      <c r="U73" s="62">
        <f t="shared" si="8"/>
        <v>0.4</v>
      </c>
      <c r="V73" s="73">
        <f t="shared" si="9"/>
        <v>1</v>
      </c>
      <c r="W73" s="74">
        <f t="shared" si="10"/>
        <v>0</v>
      </c>
      <c r="X73" s="75">
        <f t="shared" si="11"/>
        <v>0</v>
      </c>
      <c r="Y73" s="79">
        <f t="shared" si="12"/>
        <v>0</v>
      </c>
      <c r="Z73" s="73">
        <f t="shared" si="13"/>
        <v>1</v>
      </c>
      <c r="AA73" s="74">
        <f t="shared" si="14"/>
        <v>0</v>
      </c>
      <c r="AB73" s="75">
        <f t="shared" si="15"/>
        <v>0</v>
      </c>
    </row>
    <row r="74" spans="1:28" x14ac:dyDescent="0.25">
      <c r="A74" s="40" t="s">
        <v>142</v>
      </c>
      <c r="B74" s="11" t="s">
        <v>142</v>
      </c>
      <c r="C74" s="12" t="s">
        <v>143</v>
      </c>
      <c r="D74" s="8" t="s">
        <v>472</v>
      </c>
      <c r="E74" s="5" t="s">
        <v>135</v>
      </c>
      <c r="F74" s="68">
        <v>0</v>
      </c>
      <c r="G74" s="29">
        <v>1</v>
      </c>
      <c r="H74" s="30">
        <v>0</v>
      </c>
      <c r="I74" s="29">
        <v>1</v>
      </c>
      <c r="J74" s="30">
        <v>1</v>
      </c>
      <c r="K74" s="50">
        <v>1</v>
      </c>
      <c r="L74" s="50">
        <v>1</v>
      </c>
      <c r="M74" s="52">
        <v>1</v>
      </c>
      <c r="N74" s="56">
        <v>1</v>
      </c>
      <c r="O74" s="72">
        <v>0</v>
      </c>
      <c r="P74" s="22">
        <v>1</v>
      </c>
      <c r="Q74" s="34">
        <v>0</v>
      </c>
      <c r="R74" s="22">
        <v>0</v>
      </c>
      <c r="S74" s="49">
        <v>0</v>
      </c>
      <c r="T74" s="65">
        <v>920.80676849644919</v>
      </c>
      <c r="U74" s="62">
        <f t="shared" si="8"/>
        <v>0.6</v>
      </c>
      <c r="V74" s="73">
        <f t="shared" si="9"/>
        <v>1</v>
      </c>
      <c r="W74" s="74">
        <f t="shared" si="10"/>
        <v>0</v>
      </c>
      <c r="X74" s="75">
        <f t="shared" si="11"/>
        <v>0</v>
      </c>
      <c r="Y74" s="79">
        <f t="shared" si="12"/>
        <v>0</v>
      </c>
      <c r="Z74" s="73">
        <f t="shared" si="13"/>
        <v>1</v>
      </c>
      <c r="AA74" s="74">
        <f t="shared" si="14"/>
        <v>0</v>
      </c>
      <c r="AB74" s="75">
        <f t="shared" si="15"/>
        <v>0</v>
      </c>
    </row>
    <row r="75" spans="1:28" x14ac:dyDescent="0.25">
      <c r="A75" s="40" t="s">
        <v>144</v>
      </c>
      <c r="B75" s="11" t="s">
        <v>144</v>
      </c>
      <c r="C75" s="12" t="s">
        <v>145</v>
      </c>
      <c r="D75" s="8" t="s">
        <v>472</v>
      </c>
      <c r="E75" s="5" t="s">
        <v>128</v>
      </c>
      <c r="F75" s="68">
        <v>0</v>
      </c>
      <c r="G75" s="29">
        <v>0</v>
      </c>
      <c r="H75" s="30">
        <v>0</v>
      </c>
      <c r="I75" s="29">
        <v>1</v>
      </c>
      <c r="J75" s="30">
        <v>1</v>
      </c>
      <c r="K75" s="50">
        <v>1</v>
      </c>
      <c r="L75" s="50">
        <v>1</v>
      </c>
      <c r="M75" s="52">
        <v>0</v>
      </c>
      <c r="N75" s="56">
        <v>1</v>
      </c>
      <c r="O75" s="72">
        <v>1</v>
      </c>
      <c r="P75" s="22">
        <v>1</v>
      </c>
      <c r="Q75" s="34">
        <v>1</v>
      </c>
      <c r="R75" s="22">
        <v>0</v>
      </c>
      <c r="S75" s="49">
        <v>0</v>
      </c>
      <c r="T75" s="65">
        <v>1343.371882484116</v>
      </c>
      <c r="U75" s="62">
        <f t="shared" si="8"/>
        <v>0.30000000000000004</v>
      </c>
      <c r="V75" s="73">
        <f t="shared" si="9"/>
        <v>0.33333333333333337</v>
      </c>
      <c r="W75" s="74">
        <f t="shared" si="10"/>
        <v>268.7</v>
      </c>
      <c r="X75" s="75">
        <f t="shared" si="11"/>
        <v>0.25002384252595178</v>
      </c>
      <c r="Y75" s="79">
        <f t="shared" si="12"/>
        <v>0</v>
      </c>
      <c r="Z75" s="73">
        <f t="shared" si="13"/>
        <v>0.33333333333333337</v>
      </c>
      <c r="AA75" s="74">
        <f t="shared" si="14"/>
        <v>0</v>
      </c>
      <c r="AB75" s="75">
        <f t="shared" si="15"/>
        <v>0</v>
      </c>
    </row>
    <row r="76" spans="1:28" x14ac:dyDescent="0.25">
      <c r="A76" s="40" t="s">
        <v>146</v>
      </c>
      <c r="B76" s="11" t="s">
        <v>146</v>
      </c>
      <c r="C76" s="12" t="s">
        <v>147</v>
      </c>
      <c r="D76" s="8" t="s">
        <v>472</v>
      </c>
      <c r="E76" s="5" t="s">
        <v>128</v>
      </c>
      <c r="F76" s="68">
        <v>0</v>
      </c>
      <c r="G76" s="29">
        <v>1</v>
      </c>
      <c r="H76" s="30">
        <v>0</v>
      </c>
      <c r="I76" s="29">
        <v>1</v>
      </c>
      <c r="J76" s="30">
        <v>1</v>
      </c>
      <c r="K76" s="50">
        <v>0</v>
      </c>
      <c r="L76" s="50">
        <v>0</v>
      </c>
      <c r="M76" s="52">
        <v>0</v>
      </c>
      <c r="N76" s="56">
        <v>1</v>
      </c>
      <c r="O76" s="72">
        <v>1</v>
      </c>
      <c r="P76" s="22">
        <v>0</v>
      </c>
      <c r="Q76" s="34">
        <v>0</v>
      </c>
      <c r="R76" s="22">
        <v>0</v>
      </c>
      <c r="S76" s="49">
        <v>0</v>
      </c>
      <c r="T76" s="65">
        <v>3114.7467142029245</v>
      </c>
      <c r="U76" s="62">
        <f t="shared" si="8"/>
        <v>0.3</v>
      </c>
      <c r="V76" s="73">
        <f t="shared" si="9"/>
        <v>1</v>
      </c>
      <c r="W76" s="74">
        <f t="shared" si="10"/>
        <v>0</v>
      </c>
      <c r="X76" s="75">
        <f t="shared" si="11"/>
        <v>0</v>
      </c>
      <c r="Y76" s="79">
        <f t="shared" si="12"/>
        <v>0</v>
      </c>
      <c r="Z76" s="73">
        <f t="shared" si="13"/>
        <v>1</v>
      </c>
      <c r="AA76" s="74">
        <f t="shared" si="14"/>
        <v>0</v>
      </c>
      <c r="AB76" s="75">
        <f t="shared" si="15"/>
        <v>0</v>
      </c>
    </row>
    <row r="77" spans="1:28" x14ac:dyDescent="0.25">
      <c r="A77" s="40" t="s">
        <v>148</v>
      </c>
      <c r="B77" s="11" t="s">
        <v>148</v>
      </c>
      <c r="C77" s="12" t="s">
        <v>149</v>
      </c>
      <c r="D77" s="8" t="s">
        <v>472</v>
      </c>
      <c r="E77" s="5" t="s">
        <v>135</v>
      </c>
      <c r="F77" s="68">
        <v>0</v>
      </c>
      <c r="G77" s="29">
        <v>1</v>
      </c>
      <c r="H77" s="30">
        <v>0</v>
      </c>
      <c r="I77" s="29">
        <v>1</v>
      </c>
      <c r="J77" s="30">
        <v>1</v>
      </c>
      <c r="K77" s="50">
        <v>1</v>
      </c>
      <c r="L77" s="50">
        <v>1</v>
      </c>
      <c r="M77" s="52">
        <v>1</v>
      </c>
      <c r="N77" s="56">
        <v>1</v>
      </c>
      <c r="O77" s="72">
        <v>0</v>
      </c>
      <c r="P77" s="22">
        <v>1</v>
      </c>
      <c r="Q77" s="34">
        <v>0</v>
      </c>
      <c r="R77" s="22">
        <v>0</v>
      </c>
      <c r="S77" s="49">
        <v>0</v>
      </c>
      <c r="T77" s="65">
        <v>633.73438274718706</v>
      </c>
      <c r="U77" s="62">
        <f t="shared" si="8"/>
        <v>0.6</v>
      </c>
      <c r="V77" s="73">
        <f t="shared" si="9"/>
        <v>1</v>
      </c>
      <c r="W77" s="74">
        <f t="shared" si="10"/>
        <v>0</v>
      </c>
      <c r="X77" s="75">
        <f t="shared" si="11"/>
        <v>0</v>
      </c>
      <c r="Y77" s="79">
        <f t="shared" si="12"/>
        <v>0</v>
      </c>
      <c r="Z77" s="73">
        <f t="shared" si="13"/>
        <v>1</v>
      </c>
      <c r="AA77" s="74">
        <f t="shared" si="14"/>
        <v>0</v>
      </c>
      <c r="AB77" s="75">
        <f t="shared" si="15"/>
        <v>0</v>
      </c>
    </row>
    <row r="78" spans="1:28" x14ac:dyDescent="0.25">
      <c r="A78" s="40" t="s">
        <v>150</v>
      </c>
      <c r="B78" s="11" t="s">
        <v>150</v>
      </c>
      <c r="C78" s="12" t="s">
        <v>151</v>
      </c>
      <c r="D78" s="8" t="s">
        <v>472</v>
      </c>
      <c r="E78" s="5" t="s">
        <v>135</v>
      </c>
      <c r="F78" s="68">
        <v>0</v>
      </c>
      <c r="G78" s="29">
        <v>0</v>
      </c>
      <c r="H78" s="30">
        <v>0</v>
      </c>
      <c r="I78" s="29">
        <v>1</v>
      </c>
      <c r="J78" s="30">
        <v>1</v>
      </c>
      <c r="K78" s="50">
        <v>0</v>
      </c>
      <c r="L78" s="50">
        <v>1</v>
      </c>
      <c r="M78" s="52">
        <v>1</v>
      </c>
      <c r="N78" s="56">
        <v>1</v>
      </c>
      <c r="O78" s="72">
        <v>0</v>
      </c>
      <c r="P78" s="22">
        <v>1</v>
      </c>
      <c r="Q78" s="34">
        <v>0</v>
      </c>
      <c r="R78" s="22">
        <v>0</v>
      </c>
      <c r="S78" s="49">
        <v>0</v>
      </c>
      <c r="T78" s="65">
        <v>1434.0024699345536</v>
      </c>
      <c r="U78" s="62">
        <f t="shared" si="8"/>
        <v>0.30000000000000004</v>
      </c>
      <c r="V78" s="73">
        <f t="shared" si="9"/>
        <v>1</v>
      </c>
      <c r="W78" s="74">
        <f t="shared" si="10"/>
        <v>0</v>
      </c>
      <c r="X78" s="75">
        <f t="shared" si="11"/>
        <v>0</v>
      </c>
      <c r="Y78" s="79">
        <f t="shared" si="12"/>
        <v>0</v>
      </c>
      <c r="Z78" s="73">
        <f t="shared" si="13"/>
        <v>1</v>
      </c>
      <c r="AA78" s="74">
        <f t="shared" si="14"/>
        <v>0</v>
      </c>
      <c r="AB78" s="75">
        <f t="shared" si="15"/>
        <v>0</v>
      </c>
    </row>
    <row r="79" spans="1:28" x14ac:dyDescent="0.25">
      <c r="A79" s="40" t="s">
        <v>152</v>
      </c>
      <c r="B79" s="11" t="s">
        <v>152</v>
      </c>
      <c r="C79" s="12" t="s">
        <v>153</v>
      </c>
      <c r="D79" s="8" t="s">
        <v>472</v>
      </c>
      <c r="E79" s="5" t="s">
        <v>135</v>
      </c>
      <c r="F79" s="68">
        <v>0</v>
      </c>
      <c r="G79" s="29">
        <v>1</v>
      </c>
      <c r="H79" s="30">
        <v>0</v>
      </c>
      <c r="I79" s="29">
        <v>1</v>
      </c>
      <c r="J79" s="30">
        <v>1</v>
      </c>
      <c r="K79" s="50">
        <v>0</v>
      </c>
      <c r="L79" s="50">
        <v>0</v>
      </c>
      <c r="M79" s="52">
        <v>1</v>
      </c>
      <c r="N79" s="56">
        <v>1</v>
      </c>
      <c r="O79" s="72">
        <v>1</v>
      </c>
      <c r="P79" s="22">
        <v>1</v>
      </c>
      <c r="Q79" s="34">
        <v>0</v>
      </c>
      <c r="R79" s="22">
        <v>0</v>
      </c>
      <c r="S79" s="49">
        <v>0</v>
      </c>
      <c r="T79" s="65">
        <v>1673.9469502095881</v>
      </c>
      <c r="U79" s="62">
        <f t="shared" si="8"/>
        <v>0.4</v>
      </c>
      <c r="V79" s="73">
        <f t="shared" si="9"/>
        <v>0.66666666666666674</v>
      </c>
      <c r="W79" s="74">
        <f t="shared" si="10"/>
        <v>223.2</v>
      </c>
      <c r="X79" s="75">
        <f t="shared" si="11"/>
        <v>0.16667194857344048</v>
      </c>
      <c r="Y79" s="79">
        <f t="shared" si="12"/>
        <v>0</v>
      </c>
      <c r="Z79" s="73">
        <f t="shared" si="13"/>
        <v>0.66666666666666674</v>
      </c>
      <c r="AA79" s="74">
        <f t="shared" si="14"/>
        <v>0</v>
      </c>
      <c r="AB79" s="75">
        <f t="shared" si="15"/>
        <v>0</v>
      </c>
    </row>
    <row r="80" spans="1:28" x14ac:dyDescent="0.25">
      <c r="A80" s="40" t="s">
        <v>154</v>
      </c>
      <c r="B80" s="11" t="s">
        <v>154</v>
      </c>
      <c r="C80" s="12" t="s">
        <v>155</v>
      </c>
      <c r="D80" s="8" t="s">
        <v>472</v>
      </c>
      <c r="E80" s="5" t="s">
        <v>135</v>
      </c>
      <c r="F80" s="68">
        <v>0</v>
      </c>
      <c r="G80" s="29">
        <v>1</v>
      </c>
      <c r="H80" s="30">
        <v>0</v>
      </c>
      <c r="I80" s="29">
        <v>1</v>
      </c>
      <c r="J80" s="30">
        <v>1</v>
      </c>
      <c r="K80" s="50">
        <v>1</v>
      </c>
      <c r="L80" s="50">
        <v>1</v>
      </c>
      <c r="M80" s="52">
        <v>1</v>
      </c>
      <c r="N80" s="56">
        <v>1</v>
      </c>
      <c r="O80" s="72">
        <v>1</v>
      </c>
      <c r="P80" s="22">
        <v>1</v>
      </c>
      <c r="Q80" s="34">
        <v>0</v>
      </c>
      <c r="R80" s="22">
        <v>0</v>
      </c>
      <c r="S80" s="49">
        <v>0</v>
      </c>
      <c r="T80" s="65">
        <v>735.46721716030356</v>
      </c>
      <c r="U80" s="62">
        <f t="shared" si="8"/>
        <v>0.6</v>
      </c>
      <c r="V80" s="73">
        <f t="shared" si="9"/>
        <v>0.66666666666666674</v>
      </c>
      <c r="W80" s="74">
        <f t="shared" si="10"/>
        <v>147.1</v>
      </c>
      <c r="X80" s="75">
        <f t="shared" si="11"/>
        <v>0.25001114354213599</v>
      </c>
      <c r="Y80" s="79">
        <f t="shared" si="12"/>
        <v>0</v>
      </c>
      <c r="Z80" s="73">
        <f t="shared" si="13"/>
        <v>0.66666666666666674</v>
      </c>
      <c r="AA80" s="74">
        <f t="shared" si="14"/>
        <v>0</v>
      </c>
      <c r="AB80" s="75">
        <f t="shared" si="15"/>
        <v>0</v>
      </c>
    </row>
    <row r="81" spans="1:28" x14ac:dyDescent="0.25">
      <c r="A81" s="40" t="s">
        <v>156</v>
      </c>
      <c r="B81" s="11" t="s">
        <v>156</v>
      </c>
      <c r="C81" s="12" t="s">
        <v>157</v>
      </c>
      <c r="D81" s="8" t="s">
        <v>472</v>
      </c>
      <c r="E81" s="5" t="s">
        <v>135</v>
      </c>
      <c r="F81" s="68">
        <v>0</v>
      </c>
      <c r="G81" s="29">
        <v>1</v>
      </c>
      <c r="H81" s="30">
        <v>0</v>
      </c>
      <c r="I81" s="29">
        <v>1</v>
      </c>
      <c r="J81" s="30">
        <v>1</v>
      </c>
      <c r="K81" s="50">
        <v>1</v>
      </c>
      <c r="L81" s="50">
        <v>1</v>
      </c>
      <c r="M81" s="52">
        <v>1</v>
      </c>
      <c r="N81" s="56">
        <v>1</v>
      </c>
      <c r="O81" s="72">
        <v>1</v>
      </c>
      <c r="P81" s="22">
        <v>1</v>
      </c>
      <c r="Q81" s="34">
        <v>0</v>
      </c>
      <c r="R81" s="22">
        <v>0</v>
      </c>
      <c r="S81" s="49">
        <v>0</v>
      </c>
      <c r="T81" s="65">
        <v>458.36419603058971</v>
      </c>
      <c r="U81" s="62">
        <f t="shared" si="8"/>
        <v>0.6</v>
      </c>
      <c r="V81" s="73">
        <f t="shared" si="9"/>
        <v>0.66666666666666674</v>
      </c>
      <c r="W81" s="74">
        <f t="shared" si="10"/>
        <v>91.7</v>
      </c>
      <c r="X81" s="75">
        <f t="shared" si="11"/>
        <v>0.25007406990477571</v>
      </c>
      <c r="Y81" s="79">
        <f t="shared" si="12"/>
        <v>0</v>
      </c>
      <c r="Z81" s="73">
        <f t="shared" si="13"/>
        <v>0.66666666666666674</v>
      </c>
      <c r="AA81" s="74">
        <f t="shared" si="14"/>
        <v>0</v>
      </c>
      <c r="AB81" s="75">
        <f t="shared" si="15"/>
        <v>0</v>
      </c>
    </row>
    <row r="82" spans="1:28" x14ac:dyDescent="0.25">
      <c r="A82" s="40" t="s">
        <v>158</v>
      </c>
      <c r="B82" s="11" t="s">
        <v>158</v>
      </c>
      <c r="C82" s="12" t="s">
        <v>159</v>
      </c>
      <c r="D82" s="8" t="s">
        <v>472</v>
      </c>
      <c r="E82" s="5" t="s">
        <v>135</v>
      </c>
      <c r="F82" s="68">
        <v>1</v>
      </c>
      <c r="G82" s="29">
        <v>1</v>
      </c>
      <c r="H82" s="30">
        <v>1</v>
      </c>
      <c r="I82" s="29">
        <v>1</v>
      </c>
      <c r="J82" s="30">
        <v>1</v>
      </c>
      <c r="K82" s="50">
        <v>1</v>
      </c>
      <c r="L82" s="50">
        <v>1</v>
      </c>
      <c r="M82" s="52">
        <v>1</v>
      </c>
      <c r="N82" s="56">
        <v>1</v>
      </c>
      <c r="O82" s="72">
        <v>1</v>
      </c>
      <c r="P82" s="22">
        <v>1</v>
      </c>
      <c r="Q82" s="34">
        <v>0</v>
      </c>
      <c r="R82" s="22">
        <v>0</v>
      </c>
      <c r="S82" s="49">
        <v>0</v>
      </c>
      <c r="T82" s="65">
        <v>616.28799466297767</v>
      </c>
      <c r="U82" s="62">
        <f t="shared" si="8"/>
        <v>0.79999999999999993</v>
      </c>
      <c r="V82" s="73">
        <f t="shared" si="9"/>
        <v>0.66666666666666674</v>
      </c>
      <c r="W82" s="74">
        <f t="shared" si="10"/>
        <v>164.3</v>
      </c>
      <c r="X82" s="75">
        <f t="shared" si="11"/>
        <v>0.33324517397472764</v>
      </c>
      <c r="Y82" s="79">
        <f t="shared" si="12"/>
        <v>0.2</v>
      </c>
      <c r="Z82" s="73">
        <f t="shared" si="13"/>
        <v>0.66666666666666674</v>
      </c>
      <c r="AA82" s="74">
        <f t="shared" si="14"/>
        <v>41.1</v>
      </c>
      <c r="AB82" s="75">
        <f t="shared" si="15"/>
        <v>0.33344800122608165</v>
      </c>
    </row>
    <row r="83" spans="1:28" x14ac:dyDescent="0.25">
      <c r="A83" s="40" t="s">
        <v>160</v>
      </c>
      <c r="B83" s="11" t="s">
        <v>160</v>
      </c>
      <c r="C83" s="12" t="s">
        <v>161</v>
      </c>
      <c r="D83" s="8" t="s">
        <v>472</v>
      </c>
      <c r="E83" s="5" t="s">
        <v>128</v>
      </c>
      <c r="F83" s="68">
        <v>0</v>
      </c>
      <c r="G83" s="29">
        <v>0</v>
      </c>
      <c r="H83" s="30">
        <v>0</v>
      </c>
      <c r="I83" s="29">
        <v>1</v>
      </c>
      <c r="J83" s="30">
        <v>0</v>
      </c>
      <c r="K83" s="50">
        <v>0</v>
      </c>
      <c r="L83" s="50">
        <v>1</v>
      </c>
      <c r="M83" s="52">
        <v>0</v>
      </c>
      <c r="N83" s="56">
        <v>1</v>
      </c>
      <c r="O83" s="72">
        <v>1</v>
      </c>
      <c r="P83" s="22">
        <v>0</v>
      </c>
      <c r="Q83" s="34">
        <v>0</v>
      </c>
      <c r="R83" s="22">
        <v>0</v>
      </c>
      <c r="S83" s="49">
        <v>0</v>
      </c>
      <c r="T83" s="65">
        <v>649.59473555101363</v>
      </c>
      <c r="U83" s="62">
        <f t="shared" si="8"/>
        <v>0.15000000000000002</v>
      </c>
      <c r="V83" s="73">
        <f t="shared" si="9"/>
        <v>1</v>
      </c>
      <c r="W83" s="74">
        <f t="shared" si="10"/>
        <v>0</v>
      </c>
      <c r="X83" s="75">
        <f t="shared" si="11"/>
        <v>0</v>
      </c>
      <c r="Y83" s="79">
        <f t="shared" si="12"/>
        <v>0</v>
      </c>
      <c r="Z83" s="73">
        <f t="shared" si="13"/>
        <v>1</v>
      </c>
      <c r="AA83" s="74">
        <f t="shared" si="14"/>
        <v>0</v>
      </c>
      <c r="AB83" s="75">
        <f t="shared" si="15"/>
        <v>0</v>
      </c>
    </row>
    <row r="84" spans="1:28" x14ac:dyDescent="0.25">
      <c r="A84" s="40" t="s">
        <v>162</v>
      </c>
      <c r="B84" s="11" t="s">
        <v>162</v>
      </c>
      <c r="C84" s="12" t="s">
        <v>163</v>
      </c>
      <c r="D84" s="8" t="s">
        <v>472</v>
      </c>
      <c r="E84" s="5" t="s">
        <v>135</v>
      </c>
      <c r="F84" s="68">
        <v>0</v>
      </c>
      <c r="G84" s="29">
        <v>0</v>
      </c>
      <c r="H84" s="30">
        <v>0</v>
      </c>
      <c r="I84" s="29">
        <v>1</v>
      </c>
      <c r="J84" s="30">
        <v>1</v>
      </c>
      <c r="K84" s="50">
        <v>1</v>
      </c>
      <c r="L84" s="50">
        <v>0</v>
      </c>
      <c r="M84" s="52">
        <v>1</v>
      </c>
      <c r="N84" s="56">
        <v>1</v>
      </c>
      <c r="O84" s="72">
        <v>1</v>
      </c>
      <c r="P84" s="22">
        <v>1</v>
      </c>
      <c r="Q84" s="34">
        <v>0</v>
      </c>
      <c r="R84" s="22">
        <v>0</v>
      </c>
      <c r="S84" s="49">
        <v>0</v>
      </c>
      <c r="T84" s="65">
        <v>2647.3194594272909</v>
      </c>
      <c r="U84" s="62">
        <f t="shared" si="8"/>
        <v>0.30000000000000004</v>
      </c>
      <c r="V84" s="73">
        <f t="shared" si="9"/>
        <v>0.66666666666666674</v>
      </c>
      <c r="W84" s="74">
        <f t="shared" si="10"/>
        <v>264.7</v>
      </c>
      <c r="X84" s="75">
        <f t="shared" si="11"/>
        <v>0.12498491590115081</v>
      </c>
      <c r="Y84" s="79">
        <f t="shared" si="12"/>
        <v>0</v>
      </c>
      <c r="Z84" s="73">
        <f t="shared" si="13"/>
        <v>0.66666666666666674</v>
      </c>
      <c r="AA84" s="74">
        <f t="shared" si="14"/>
        <v>0</v>
      </c>
      <c r="AB84" s="75">
        <f t="shared" si="15"/>
        <v>0</v>
      </c>
    </row>
    <row r="85" spans="1:28" x14ac:dyDescent="0.25">
      <c r="A85" s="40" t="s">
        <v>164</v>
      </c>
      <c r="B85" s="11" t="s">
        <v>164</v>
      </c>
      <c r="C85" s="12" t="s">
        <v>165</v>
      </c>
      <c r="D85" s="8" t="s">
        <v>472</v>
      </c>
      <c r="E85" s="5" t="s">
        <v>128</v>
      </c>
      <c r="F85" s="68">
        <v>0</v>
      </c>
      <c r="G85" s="29">
        <v>0</v>
      </c>
      <c r="H85" s="30">
        <v>0</v>
      </c>
      <c r="I85" s="29">
        <v>1</v>
      </c>
      <c r="J85" s="30">
        <v>1</v>
      </c>
      <c r="K85" s="50">
        <v>0</v>
      </c>
      <c r="L85" s="50">
        <v>0</v>
      </c>
      <c r="M85" s="52">
        <v>0</v>
      </c>
      <c r="N85" s="56">
        <v>1</v>
      </c>
      <c r="O85" s="72">
        <v>1</v>
      </c>
      <c r="P85" s="22">
        <v>1</v>
      </c>
      <c r="Q85" s="34">
        <v>0</v>
      </c>
      <c r="R85" s="22">
        <v>0</v>
      </c>
      <c r="S85" s="49">
        <v>0</v>
      </c>
      <c r="T85" s="65">
        <v>1845.0121840222896</v>
      </c>
      <c r="U85" s="62">
        <f t="shared" si="8"/>
        <v>0.1</v>
      </c>
      <c r="V85" s="73">
        <f t="shared" si="9"/>
        <v>0.66666666666666674</v>
      </c>
      <c r="W85" s="74">
        <f t="shared" si="10"/>
        <v>61.5</v>
      </c>
      <c r="X85" s="75">
        <f t="shared" si="11"/>
        <v>4.1666391509895456E-2</v>
      </c>
      <c r="Y85" s="79">
        <f t="shared" si="12"/>
        <v>0</v>
      </c>
      <c r="Z85" s="73">
        <f t="shared" si="13"/>
        <v>0.66666666666666674</v>
      </c>
      <c r="AA85" s="74">
        <f t="shared" si="14"/>
        <v>0</v>
      </c>
      <c r="AB85" s="75">
        <f t="shared" si="15"/>
        <v>0</v>
      </c>
    </row>
    <row r="86" spans="1:28" x14ac:dyDescent="0.25">
      <c r="A86" s="40" t="s">
        <v>166</v>
      </c>
      <c r="B86" s="11" t="s">
        <v>166</v>
      </c>
      <c r="C86" s="12" t="s">
        <v>167</v>
      </c>
      <c r="D86" s="8" t="s">
        <v>472</v>
      </c>
      <c r="E86" s="5" t="s">
        <v>168</v>
      </c>
      <c r="F86" s="68">
        <v>0</v>
      </c>
      <c r="G86" s="29">
        <v>0</v>
      </c>
      <c r="H86" s="30">
        <v>0</v>
      </c>
      <c r="I86" s="29">
        <v>1</v>
      </c>
      <c r="J86" s="30">
        <v>1</v>
      </c>
      <c r="K86" s="50">
        <v>1</v>
      </c>
      <c r="L86" s="50">
        <v>1</v>
      </c>
      <c r="M86" s="52">
        <v>1</v>
      </c>
      <c r="N86" s="56">
        <v>1</v>
      </c>
      <c r="O86" s="72">
        <v>1</v>
      </c>
      <c r="P86" s="22">
        <v>1</v>
      </c>
      <c r="Q86" s="34">
        <v>0</v>
      </c>
      <c r="R86" s="22">
        <v>0</v>
      </c>
      <c r="S86" s="49">
        <v>0</v>
      </c>
      <c r="T86" s="65">
        <v>1370.5610587192473</v>
      </c>
      <c r="U86" s="62">
        <f t="shared" si="8"/>
        <v>0.4</v>
      </c>
      <c r="V86" s="73">
        <f t="shared" si="9"/>
        <v>0.66666666666666674</v>
      </c>
      <c r="W86" s="74">
        <f t="shared" si="10"/>
        <v>182.7</v>
      </c>
      <c r="X86" s="75">
        <f t="shared" si="11"/>
        <v>0.16662884046436452</v>
      </c>
      <c r="Y86" s="79">
        <f t="shared" si="12"/>
        <v>0</v>
      </c>
      <c r="Z86" s="73">
        <f t="shared" si="13"/>
        <v>0.66666666666666674</v>
      </c>
      <c r="AA86" s="74">
        <f t="shared" si="14"/>
        <v>0</v>
      </c>
      <c r="AB86" s="75">
        <f t="shared" si="15"/>
        <v>0</v>
      </c>
    </row>
    <row r="87" spans="1:28" x14ac:dyDescent="0.25">
      <c r="A87" s="40" t="s">
        <v>169</v>
      </c>
      <c r="B87" s="11" t="s">
        <v>169</v>
      </c>
      <c r="C87" s="12" t="s">
        <v>170</v>
      </c>
      <c r="D87" s="8" t="s">
        <v>472</v>
      </c>
      <c r="E87" s="5" t="s">
        <v>135</v>
      </c>
      <c r="F87" s="68">
        <v>0</v>
      </c>
      <c r="G87" s="29">
        <v>0</v>
      </c>
      <c r="H87" s="30">
        <v>0</v>
      </c>
      <c r="I87" s="29">
        <v>1</v>
      </c>
      <c r="J87" s="30">
        <v>1</v>
      </c>
      <c r="K87" s="50">
        <v>1</v>
      </c>
      <c r="L87" s="50">
        <v>0</v>
      </c>
      <c r="M87" s="52">
        <v>0</v>
      </c>
      <c r="N87" s="56">
        <v>1</v>
      </c>
      <c r="O87" s="72">
        <v>0</v>
      </c>
      <c r="P87" s="22">
        <v>0</v>
      </c>
      <c r="Q87" s="34">
        <v>0</v>
      </c>
      <c r="R87" s="22">
        <v>0</v>
      </c>
      <c r="S87" s="49">
        <v>0</v>
      </c>
      <c r="T87" s="65">
        <v>652.540229643153</v>
      </c>
      <c r="U87" s="62">
        <f t="shared" si="8"/>
        <v>0.2</v>
      </c>
      <c r="V87" s="73">
        <f t="shared" si="9"/>
        <v>1</v>
      </c>
      <c r="W87" s="74">
        <f t="shared" si="10"/>
        <v>0</v>
      </c>
      <c r="X87" s="75">
        <f t="shared" si="11"/>
        <v>0</v>
      </c>
      <c r="Y87" s="79">
        <f t="shared" si="12"/>
        <v>0</v>
      </c>
      <c r="Z87" s="73">
        <f t="shared" si="13"/>
        <v>1</v>
      </c>
      <c r="AA87" s="74">
        <f t="shared" si="14"/>
        <v>0</v>
      </c>
      <c r="AB87" s="75">
        <f t="shared" si="15"/>
        <v>0</v>
      </c>
    </row>
    <row r="88" spans="1:28" x14ac:dyDescent="0.25">
      <c r="A88" s="40" t="s">
        <v>171</v>
      </c>
      <c r="B88" s="11" t="s">
        <v>171</v>
      </c>
      <c r="C88" s="12" t="s">
        <v>172</v>
      </c>
      <c r="D88" s="8" t="s">
        <v>472</v>
      </c>
      <c r="E88" s="5" t="s">
        <v>168</v>
      </c>
      <c r="F88" s="68">
        <v>0</v>
      </c>
      <c r="G88" s="29">
        <v>0</v>
      </c>
      <c r="H88" s="30">
        <v>0</v>
      </c>
      <c r="I88" s="29">
        <v>1</v>
      </c>
      <c r="J88" s="30">
        <v>1</v>
      </c>
      <c r="K88" s="50">
        <v>1</v>
      </c>
      <c r="L88" s="50">
        <v>0</v>
      </c>
      <c r="M88" s="52">
        <v>1</v>
      </c>
      <c r="N88" s="56">
        <v>1</v>
      </c>
      <c r="O88" s="72">
        <v>1</v>
      </c>
      <c r="P88" s="22">
        <v>0</v>
      </c>
      <c r="Q88" s="34">
        <v>1</v>
      </c>
      <c r="R88" s="22">
        <v>0</v>
      </c>
      <c r="S88" s="49">
        <v>0</v>
      </c>
      <c r="T88" s="65">
        <v>2302.6966506470008</v>
      </c>
      <c r="U88" s="62">
        <f t="shared" si="8"/>
        <v>0.30000000000000004</v>
      </c>
      <c r="V88" s="73">
        <f t="shared" si="9"/>
        <v>0.66666666666666674</v>
      </c>
      <c r="W88" s="74">
        <f t="shared" si="10"/>
        <v>230.3</v>
      </c>
      <c r="X88" s="75">
        <f t="shared" si="11"/>
        <v>0.12501646707095102</v>
      </c>
      <c r="Y88" s="79">
        <f t="shared" si="12"/>
        <v>0</v>
      </c>
      <c r="Z88" s="73">
        <f t="shared" si="13"/>
        <v>0.66666666666666674</v>
      </c>
      <c r="AA88" s="74">
        <f t="shared" si="14"/>
        <v>0</v>
      </c>
      <c r="AB88" s="75">
        <f t="shared" si="15"/>
        <v>0</v>
      </c>
    </row>
    <row r="89" spans="1:28" x14ac:dyDescent="0.25">
      <c r="A89" s="40" t="s">
        <v>173</v>
      </c>
      <c r="B89" s="11" t="s">
        <v>173</v>
      </c>
      <c r="C89" s="12" t="s">
        <v>174</v>
      </c>
      <c r="D89" s="8" t="s">
        <v>472</v>
      </c>
      <c r="E89" s="5" t="s">
        <v>168</v>
      </c>
      <c r="F89" s="68">
        <v>0</v>
      </c>
      <c r="G89" s="29">
        <v>0</v>
      </c>
      <c r="H89" s="30">
        <v>0</v>
      </c>
      <c r="I89" s="29">
        <v>1</v>
      </c>
      <c r="J89" s="30">
        <v>1</v>
      </c>
      <c r="K89" s="50">
        <v>0</v>
      </c>
      <c r="L89" s="50">
        <v>0</v>
      </c>
      <c r="M89" s="52">
        <v>1</v>
      </c>
      <c r="N89" s="56">
        <v>1</v>
      </c>
      <c r="O89" s="72">
        <v>1</v>
      </c>
      <c r="P89" s="22">
        <v>1</v>
      </c>
      <c r="Q89" s="34">
        <v>0</v>
      </c>
      <c r="R89" s="22">
        <v>0</v>
      </c>
      <c r="S89" s="49">
        <v>0</v>
      </c>
      <c r="T89" s="65">
        <v>1538.2276455025572</v>
      </c>
      <c r="U89" s="62">
        <f t="shared" si="8"/>
        <v>0.2</v>
      </c>
      <c r="V89" s="73">
        <f t="shared" si="9"/>
        <v>0.66666666666666674</v>
      </c>
      <c r="W89" s="74">
        <f t="shared" si="10"/>
        <v>102.5</v>
      </c>
      <c r="X89" s="75">
        <f t="shared" si="11"/>
        <v>8.3293913208886614E-2</v>
      </c>
      <c r="Y89" s="79">
        <f t="shared" si="12"/>
        <v>0</v>
      </c>
      <c r="Z89" s="73">
        <f t="shared" si="13"/>
        <v>0.66666666666666674</v>
      </c>
      <c r="AA89" s="74">
        <f t="shared" si="14"/>
        <v>0</v>
      </c>
      <c r="AB89" s="75">
        <f t="shared" si="15"/>
        <v>0</v>
      </c>
    </row>
    <row r="90" spans="1:28" x14ac:dyDescent="0.25">
      <c r="A90" s="40" t="s">
        <v>175</v>
      </c>
      <c r="B90" s="11" t="s">
        <v>175</v>
      </c>
      <c r="C90" s="12" t="s">
        <v>176</v>
      </c>
      <c r="D90" s="8" t="s">
        <v>472</v>
      </c>
      <c r="E90" s="5" t="s">
        <v>135</v>
      </c>
      <c r="F90" s="68">
        <v>0</v>
      </c>
      <c r="G90" s="29">
        <v>0</v>
      </c>
      <c r="H90" s="30">
        <v>0</v>
      </c>
      <c r="I90" s="29">
        <v>1</v>
      </c>
      <c r="J90" s="30">
        <v>1</v>
      </c>
      <c r="K90" s="50">
        <v>0</v>
      </c>
      <c r="L90" s="50">
        <v>0</v>
      </c>
      <c r="M90" s="52">
        <v>0</v>
      </c>
      <c r="N90" s="56">
        <v>1</v>
      </c>
      <c r="O90" s="72">
        <v>1</v>
      </c>
      <c r="P90" s="22">
        <v>1</v>
      </c>
      <c r="Q90" s="34">
        <v>0</v>
      </c>
      <c r="R90" s="22">
        <v>0</v>
      </c>
      <c r="S90" s="49">
        <v>0</v>
      </c>
      <c r="T90" s="65">
        <v>672.02580594499705</v>
      </c>
      <c r="U90" s="62">
        <f t="shared" si="8"/>
        <v>0.1</v>
      </c>
      <c r="V90" s="73">
        <f t="shared" si="9"/>
        <v>0.66666666666666674</v>
      </c>
      <c r="W90" s="74">
        <f t="shared" si="10"/>
        <v>22.4</v>
      </c>
      <c r="X90" s="75">
        <f t="shared" si="11"/>
        <v>4.1665066657115397E-2</v>
      </c>
      <c r="Y90" s="79">
        <f t="shared" si="12"/>
        <v>0</v>
      </c>
      <c r="Z90" s="73">
        <f t="shared" si="13"/>
        <v>0.66666666666666674</v>
      </c>
      <c r="AA90" s="74">
        <f t="shared" si="14"/>
        <v>0</v>
      </c>
      <c r="AB90" s="75">
        <f t="shared" si="15"/>
        <v>0</v>
      </c>
    </row>
    <row r="91" spans="1:28" x14ac:dyDescent="0.25">
      <c r="A91" s="40" t="s">
        <v>177</v>
      </c>
      <c r="B91" s="11" t="s">
        <v>177</v>
      </c>
      <c r="C91" s="12" t="s">
        <v>178</v>
      </c>
      <c r="D91" s="8" t="s">
        <v>472</v>
      </c>
      <c r="E91" s="5" t="s">
        <v>168</v>
      </c>
      <c r="F91" s="68">
        <v>0</v>
      </c>
      <c r="G91" s="29">
        <v>0</v>
      </c>
      <c r="H91" s="30">
        <v>0</v>
      </c>
      <c r="I91" s="29">
        <v>1</v>
      </c>
      <c r="J91" s="30">
        <v>1</v>
      </c>
      <c r="K91" s="50">
        <v>0</v>
      </c>
      <c r="L91" s="50">
        <v>1</v>
      </c>
      <c r="M91" s="52">
        <v>1</v>
      </c>
      <c r="N91" s="56">
        <v>1</v>
      </c>
      <c r="O91" s="72">
        <v>1</v>
      </c>
      <c r="P91" s="22">
        <v>0</v>
      </c>
      <c r="Q91" s="34">
        <v>0</v>
      </c>
      <c r="R91" s="22">
        <v>0</v>
      </c>
      <c r="S91" s="49">
        <v>0</v>
      </c>
      <c r="T91" s="65">
        <v>918.08785087293597</v>
      </c>
      <c r="U91" s="62">
        <f t="shared" si="8"/>
        <v>0.30000000000000004</v>
      </c>
      <c r="V91" s="73">
        <f t="shared" si="9"/>
        <v>1</v>
      </c>
      <c r="W91" s="74">
        <f t="shared" si="10"/>
        <v>0</v>
      </c>
      <c r="X91" s="75">
        <f t="shared" si="11"/>
        <v>0</v>
      </c>
      <c r="Y91" s="79">
        <f t="shared" si="12"/>
        <v>0</v>
      </c>
      <c r="Z91" s="73">
        <f t="shared" si="13"/>
        <v>1</v>
      </c>
      <c r="AA91" s="74">
        <f t="shared" si="14"/>
        <v>0</v>
      </c>
      <c r="AB91" s="75">
        <f t="shared" si="15"/>
        <v>0</v>
      </c>
    </row>
    <row r="92" spans="1:28" x14ac:dyDescent="0.25">
      <c r="A92" s="40" t="s">
        <v>179</v>
      </c>
      <c r="B92" s="11" t="s">
        <v>179</v>
      </c>
      <c r="C92" s="12" t="s">
        <v>180</v>
      </c>
      <c r="D92" s="8" t="s">
        <v>472</v>
      </c>
      <c r="E92" s="5" t="s">
        <v>135</v>
      </c>
      <c r="F92" s="68">
        <v>0</v>
      </c>
      <c r="G92" s="29">
        <v>0</v>
      </c>
      <c r="H92" s="30">
        <v>0</v>
      </c>
      <c r="I92" s="29">
        <v>1</v>
      </c>
      <c r="J92" s="30">
        <v>1</v>
      </c>
      <c r="K92" s="50">
        <v>0</v>
      </c>
      <c r="L92" s="50">
        <v>0</v>
      </c>
      <c r="M92" s="52">
        <v>0</v>
      </c>
      <c r="N92" s="56">
        <v>1</v>
      </c>
      <c r="O92" s="72">
        <v>0</v>
      </c>
      <c r="P92" s="22">
        <v>0</v>
      </c>
      <c r="Q92" s="34">
        <v>0</v>
      </c>
      <c r="R92" s="22">
        <v>0</v>
      </c>
      <c r="S92" s="49">
        <v>0</v>
      </c>
      <c r="T92" s="65">
        <v>1052.6742732368361</v>
      </c>
      <c r="U92" s="62">
        <f t="shared" si="8"/>
        <v>0.1</v>
      </c>
      <c r="V92" s="73">
        <f t="shared" si="9"/>
        <v>1</v>
      </c>
      <c r="W92" s="74">
        <f t="shared" si="10"/>
        <v>0</v>
      </c>
      <c r="X92" s="75">
        <f t="shared" si="11"/>
        <v>0</v>
      </c>
      <c r="Y92" s="79">
        <f t="shared" si="12"/>
        <v>0</v>
      </c>
      <c r="Z92" s="73">
        <f t="shared" si="13"/>
        <v>1</v>
      </c>
      <c r="AA92" s="74">
        <f t="shared" si="14"/>
        <v>0</v>
      </c>
      <c r="AB92" s="75">
        <f t="shared" si="15"/>
        <v>0</v>
      </c>
    </row>
    <row r="93" spans="1:28" x14ac:dyDescent="0.25">
      <c r="A93" s="40" t="s">
        <v>181</v>
      </c>
      <c r="B93" s="11" t="s">
        <v>181</v>
      </c>
      <c r="C93" s="12" t="s">
        <v>182</v>
      </c>
      <c r="D93" s="8" t="s">
        <v>472</v>
      </c>
      <c r="E93" s="5" t="s">
        <v>168</v>
      </c>
      <c r="F93" s="68">
        <v>0</v>
      </c>
      <c r="G93" s="29">
        <v>0</v>
      </c>
      <c r="H93" s="30">
        <v>0</v>
      </c>
      <c r="I93" s="29">
        <v>1</v>
      </c>
      <c r="J93" s="30">
        <v>1</v>
      </c>
      <c r="K93" s="50">
        <v>0</v>
      </c>
      <c r="L93" s="50">
        <v>1</v>
      </c>
      <c r="M93" s="52">
        <v>1</v>
      </c>
      <c r="N93" s="56">
        <v>1</v>
      </c>
      <c r="O93" s="72">
        <v>1</v>
      </c>
      <c r="P93" s="22">
        <v>0</v>
      </c>
      <c r="Q93" s="34">
        <v>0</v>
      </c>
      <c r="R93" s="22">
        <v>0</v>
      </c>
      <c r="S93" s="49">
        <v>0</v>
      </c>
      <c r="T93" s="65">
        <v>900.6414627887267</v>
      </c>
      <c r="U93" s="62">
        <f t="shared" si="8"/>
        <v>0.30000000000000004</v>
      </c>
      <c r="V93" s="73">
        <f t="shared" si="9"/>
        <v>1</v>
      </c>
      <c r="W93" s="74">
        <f t="shared" si="10"/>
        <v>0</v>
      </c>
      <c r="X93" s="75">
        <f t="shared" si="11"/>
        <v>0</v>
      </c>
      <c r="Y93" s="79">
        <f t="shared" si="12"/>
        <v>0</v>
      </c>
      <c r="Z93" s="73">
        <f t="shared" si="13"/>
        <v>1</v>
      </c>
      <c r="AA93" s="74">
        <f t="shared" si="14"/>
        <v>0</v>
      </c>
      <c r="AB93" s="75">
        <f t="shared" si="15"/>
        <v>0</v>
      </c>
    </row>
    <row r="94" spans="1:28" x14ac:dyDescent="0.25">
      <c r="A94" s="40" t="s">
        <v>183</v>
      </c>
      <c r="B94" s="11" t="s">
        <v>183</v>
      </c>
      <c r="C94" s="12" t="s">
        <v>184</v>
      </c>
      <c r="D94" s="8" t="s">
        <v>472</v>
      </c>
      <c r="E94" s="5" t="s">
        <v>168</v>
      </c>
      <c r="F94" s="68">
        <v>0</v>
      </c>
      <c r="G94" s="29">
        <v>0</v>
      </c>
      <c r="H94" s="30">
        <v>0</v>
      </c>
      <c r="I94" s="29">
        <v>1</v>
      </c>
      <c r="J94" s="30">
        <v>1</v>
      </c>
      <c r="K94" s="50">
        <v>1</v>
      </c>
      <c r="L94" s="50">
        <v>0</v>
      </c>
      <c r="M94" s="52">
        <v>0</v>
      </c>
      <c r="N94" s="56">
        <v>1</v>
      </c>
      <c r="O94" s="72">
        <v>0</v>
      </c>
      <c r="P94" s="22">
        <v>0</v>
      </c>
      <c r="Q94" s="34">
        <v>0</v>
      </c>
      <c r="R94" s="22">
        <v>0</v>
      </c>
      <c r="S94" s="49">
        <v>0</v>
      </c>
      <c r="T94" s="65">
        <v>849.66175734785543</v>
      </c>
      <c r="U94" s="62">
        <f t="shared" si="8"/>
        <v>0.2</v>
      </c>
      <c r="V94" s="73">
        <f t="shared" si="9"/>
        <v>1</v>
      </c>
      <c r="W94" s="74">
        <f t="shared" si="10"/>
        <v>0</v>
      </c>
      <c r="X94" s="75">
        <f t="shared" si="11"/>
        <v>0</v>
      </c>
      <c r="Y94" s="79">
        <f t="shared" si="12"/>
        <v>0</v>
      </c>
      <c r="Z94" s="73">
        <f t="shared" si="13"/>
        <v>1</v>
      </c>
      <c r="AA94" s="74">
        <f t="shared" si="14"/>
        <v>0</v>
      </c>
      <c r="AB94" s="75">
        <f t="shared" si="15"/>
        <v>0</v>
      </c>
    </row>
    <row r="95" spans="1:28" x14ac:dyDescent="0.25">
      <c r="A95" s="40" t="s">
        <v>185</v>
      </c>
      <c r="B95" s="11" t="s">
        <v>185</v>
      </c>
      <c r="C95" s="12" t="s">
        <v>186</v>
      </c>
      <c r="D95" s="8" t="s">
        <v>472</v>
      </c>
      <c r="E95" s="5" t="s">
        <v>168</v>
      </c>
      <c r="F95" s="68">
        <v>0</v>
      </c>
      <c r="G95" s="29">
        <v>0</v>
      </c>
      <c r="H95" s="30">
        <v>0</v>
      </c>
      <c r="I95" s="29">
        <v>1</v>
      </c>
      <c r="J95" s="30">
        <v>1</v>
      </c>
      <c r="K95" s="50">
        <v>1</v>
      </c>
      <c r="L95" s="50">
        <v>1</v>
      </c>
      <c r="M95" s="52">
        <v>1</v>
      </c>
      <c r="N95" s="56">
        <v>1</v>
      </c>
      <c r="O95" s="72">
        <v>1</v>
      </c>
      <c r="P95" s="22">
        <v>1</v>
      </c>
      <c r="Q95" s="34">
        <v>0</v>
      </c>
      <c r="R95" s="22">
        <v>0</v>
      </c>
      <c r="S95" s="49">
        <v>0</v>
      </c>
      <c r="T95" s="65">
        <v>2600.4181304216895</v>
      </c>
      <c r="U95" s="62">
        <f t="shared" si="8"/>
        <v>0.4</v>
      </c>
      <c r="V95" s="73">
        <f t="shared" si="9"/>
        <v>0.66666666666666674</v>
      </c>
      <c r="W95" s="74">
        <f t="shared" si="10"/>
        <v>346.7</v>
      </c>
      <c r="X95" s="75">
        <f t="shared" si="11"/>
        <v>0.16665589080849968</v>
      </c>
      <c r="Y95" s="79">
        <f t="shared" si="12"/>
        <v>0</v>
      </c>
      <c r="Z95" s="73">
        <f t="shared" si="13"/>
        <v>0.66666666666666674</v>
      </c>
      <c r="AA95" s="74">
        <f t="shared" si="14"/>
        <v>0</v>
      </c>
      <c r="AB95" s="75">
        <f t="shared" si="15"/>
        <v>0</v>
      </c>
    </row>
    <row r="96" spans="1:28" x14ac:dyDescent="0.25">
      <c r="A96" s="40" t="s">
        <v>187</v>
      </c>
      <c r="B96" s="11" t="s">
        <v>187</v>
      </c>
      <c r="C96" s="12" t="s">
        <v>188</v>
      </c>
      <c r="D96" s="8" t="s">
        <v>472</v>
      </c>
      <c r="E96" s="5" t="s">
        <v>135</v>
      </c>
      <c r="F96" s="68">
        <v>0</v>
      </c>
      <c r="G96" s="29">
        <v>0</v>
      </c>
      <c r="H96" s="30">
        <v>0</v>
      </c>
      <c r="I96" s="29">
        <v>1</v>
      </c>
      <c r="J96" s="30">
        <v>1</v>
      </c>
      <c r="K96" s="50">
        <v>0</v>
      </c>
      <c r="L96" s="50">
        <v>0</v>
      </c>
      <c r="M96" s="52">
        <v>1</v>
      </c>
      <c r="N96" s="56">
        <v>1</v>
      </c>
      <c r="O96" s="72">
        <v>0</v>
      </c>
      <c r="P96" s="22">
        <v>0</v>
      </c>
      <c r="Q96" s="34">
        <v>0</v>
      </c>
      <c r="R96" s="22">
        <v>0</v>
      </c>
      <c r="S96" s="49">
        <v>0</v>
      </c>
      <c r="T96" s="65">
        <v>1496.3109988067299</v>
      </c>
      <c r="U96" s="62">
        <f t="shared" si="8"/>
        <v>0.2</v>
      </c>
      <c r="V96" s="73">
        <f t="shared" si="9"/>
        <v>1</v>
      </c>
      <c r="W96" s="74">
        <f t="shared" si="10"/>
        <v>0</v>
      </c>
      <c r="X96" s="75">
        <f t="shared" si="11"/>
        <v>0</v>
      </c>
      <c r="Y96" s="79">
        <f t="shared" si="12"/>
        <v>0</v>
      </c>
      <c r="Z96" s="73">
        <f t="shared" si="13"/>
        <v>1</v>
      </c>
      <c r="AA96" s="74">
        <f t="shared" si="14"/>
        <v>0</v>
      </c>
      <c r="AB96" s="75">
        <f t="shared" si="15"/>
        <v>0</v>
      </c>
    </row>
    <row r="97" spans="1:28" x14ac:dyDescent="0.25">
      <c r="A97" s="40" t="s">
        <v>189</v>
      </c>
      <c r="B97" s="11" t="s">
        <v>189</v>
      </c>
      <c r="C97" s="12" t="s">
        <v>190</v>
      </c>
      <c r="D97" s="8" t="s">
        <v>472</v>
      </c>
      <c r="E97" s="5" t="s">
        <v>168</v>
      </c>
      <c r="F97" s="68">
        <v>0</v>
      </c>
      <c r="G97" s="29">
        <v>0</v>
      </c>
      <c r="H97" s="30">
        <v>0</v>
      </c>
      <c r="I97" s="29">
        <v>1</v>
      </c>
      <c r="J97" s="30">
        <v>1</v>
      </c>
      <c r="K97" s="50">
        <v>0</v>
      </c>
      <c r="L97" s="50">
        <v>1</v>
      </c>
      <c r="M97" s="52">
        <v>0</v>
      </c>
      <c r="N97" s="56">
        <v>1</v>
      </c>
      <c r="O97" s="72">
        <v>0</v>
      </c>
      <c r="P97" s="22">
        <v>1</v>
      </c>
      <c r="Q97" s="34">
        <v>1</v>
      </c>
      <c r="R97" s="22">
        <v>0</v>
      </c>
      <c r="S97" s="49">
        <v>0</v>
      </c>
      <c r="T97" s="65">
        <v>1152.1413429636918</v>
      </c>
      <c r="U97" s="62">
        <f t="shared" si="8"/>
        <v>0.2</v>
      </c>
      <c r="V97" s="73">
        <f t="shared" si="9"/>
        <v>1</v>
      </c>
      <c r="W97" s="74">
        <f t="shared" si="10"/>
        <v>0</v>
      </c>
      <c r="X97" s="75">
        <f t="shared" si="11"/>
        <v>0</v>
      </c>
      <c r="Y97" s="79">
        <f t="shared" si="12"/>
        <v>0</v>
      </c>
      <c r="Z97" s="73">
        <f t="shared" si="13"/>
        <v>1</v>
      </c>
      <c r="AA97" s="74">
        <f t="shared" si="14"/>
        <v>0</v>
      </c>
      <c r="AB97" s="75">
        <f t="shared" si="15"/>
        <v>0</v>
      </c>
    </row>
    <row r="98" spans="1:28" x14ac:dyDescent="0.25">
      <c r="A98" s="40" t="s">
        <v>191</v>
      </c>
      <c r="B98" s="11" t="s">
        <v>191</v>
      </c>
      <c r="C98" s="12" t="s">
        <v>192</v>
      </c>
      <c r="D98" s="8" t="s">
        <v>472</v>
      </c>
      <c r="E98" s="5" t="s">
        <v>135</v>
      </c>
      <c r="F98" s="68">
        <v>1</v>
      </c>
      <c r="G98" s="29">
        <v>0</v>
      </c>
      <c r="H98" s="30">
        <v>0</v>
      </c>
      <c r="I98" s="29">
        <v>1</v>
      </c>
      <c r="J98" s="30">
        <v>1</v>
      </c>
      <c r="K98" s="50">
        <v>0</v>
      </c>
      <c r="L98" s="50">
        <v>0</v>
      </c>
      <c r="M98" s="52">
        <v>0</v>
      </c>
      <c r="N98" s="56">
        <v>1</v>
      </c>
      <c r="O98" s="72">
        <v>1</v>
      </c>
      <c r="P98" s="22">
        <v>1</v>
      </c>
      <c r="Q98" s="34">
        <v>1</v>
      </c>
      <c r="R98" s="22">
        <v>0</v>
      </c>
      <c r="S98" s="49">
        <v>0</v>
      </c>
      <c r="T98" s="65">
        <v>1074.1990377563152</v>
      </c>
      <c r="U98" s="62">
        <f t="shared" si="8"/>
        <v>0.1</v>
      </c>
      <c r="V98" s="73">
        <f t="shared" si="9"/>
        <v>0.33333333333333337</v>
      </c>
      <c r="W98" s="74">
        <f t="shared" si="10"/>
        <v>71.599999999999994</v>
      </c>
      <c r="X98" s="75">
        <f t="shared" si="11"/>
        <v>8.3317892545257788E-2</v>
      </c>
      <c r="Y98" s="79">
        <f t="shared" si="12"/>
        <v>0.2</v>
      </c>
      <c r="Z98" s="73">
        <f t="shared" si="13"/>
        <v>0.33333333333333337</v>
      </c>
      <c r="AA98" s="74">
        <f t="shared" si="14"/>
        <v>143.19999999999999</v>
      </c>
      <c r="AB98" s="75">
        <f t="shared" si="15"/>
        <v>0.6665431403620623</v>
      </c>
    </row>
    <row r="99" spans="1:28" x14ac:dyDescent="0.25">
      <c r="A99" s="40" t="s">
        <v>193</v>
      </c>
      <c r="B99" s="11" t="s">
        <v>193</v>
      </c>
      <c r="C99" s="12" t="s">
        <v>194</v>
      </c>
      <c r="D99" s="8" t="s">
        <v>472</v>
      </c>
      <c r="E99" s="5" t="s">
        <v>168</v>
      </c>
      <c r="F99" s="68">
        <v>0</v>
      </c>
      <c r="G99" s="29">
        <v>0</v>
      </c>
      <c r="H99" s="30">
        <v>0</v>
      </c>
      <c r="I99" s="29">
        <v>1</v>
      </c>
      <c r="J99" s="30">
        <v>1</v>
      </c>
      <c r="K99" s="50">
        <v>0</v>
      </c>
      <c r="L99" s="50">
        <v>1</v>
      </c>
      <c r="M99" s="52">
        <v>0</v>
      </c>
      <c r="N99" s="56">
        <v>1</v>
      </c>
      <c r="O99" s="72">
        <v>1</v>
      </c>
      <c r="P99" s="22">
        <v>1</v>
      </c>
      <c r="Q99" s="34">
        <v>0</v>
      </c>
      <c r="R99" s="22">
        <v>0</v>
      </c>
      <c r="S99" s="49">
        <v>0</v>
      </c>
      <c r="T99" s="65">
        <v>1321.6205414960107</v>
      </c>
      <c r="U99" s="62">
        <f t="shared" si="8"/>
        <v>0.2</v>
      </c>
      <c r="V99" s="73">
        <f t="shared" si="9"/>
        <v>0.66666666666666674</v>
      </c>
      <c r="W99" s="74">
        <f t="shared" si="10"/>
        <v>88.1</v>
      </c>
      <c r="X99" s="75">
        <f t="shared" si="11"/>
        <v>8.3325732721544879E-2</v>
      </c>
      <c r="Y99" s="79">
        <f t="shared" si="12"/>
        <v>0</v>
      </c>
      <c r="Z99" s="73">
        <f t="shared" si="13"/>
        <v>0.66666666666666674</v>
      </c>
      <c r="AA99" s="74">
        <f t="shared" si="14"/>
        <v>0</v>
      </c>
      <c r="AB99" s="75">
        <f t="shared" si="15"/>
        <v>0</v>
      </c>
    </row>
    <row r="100" spans="1:28" x14ac:dyDescent="0.25">
      <c r="A100" s="40" t="s">
        <v>195</v>
      </c>
      <c r="B100" s="11" t="s">
        <v>195</v>
      </c>
      <c r="C100" s="12" t="s">
        <v>196</v>
      </c>
      <c r="D100" s="8" t="s">
        <v>472</v>
      </c>
      <c r="E100" s="5" t="s">
        <v>168</v>
      </c>
      <c r="F100" s="68">
        <v>0</v>
      </c>
      <c r="G100" s="29">
        <v>0</v>
      </c>
      <c r="H100" s="30">
        <v>0</v>
      </c>
      <c r="I100" s="29">
        <v>1</v>
      </c>
      <c r="J100" s="30">
        <v>0</v>
      </c>
      <c r="K100" s="50">
        <v>1</v>
      </c>
      <c r="L100" s="50">
        <v>1</v>
      </c>
      <c r="M100" s="52">
        <v>1</v>
      </c>
      <c r="N100" s="56">
        <v>1</v>
      </c>
      <c r="O100" s="72">
        <v>1</v>
      </c>
      <c r="P100" s="22">
        <v>0</v>
      </c>
      <c r="Q100" s="34">
        <v>0</v>
      </c>
      <c r="R100" s="22">
        <v>0</v>
      </c>
      <c r="S100" s="49">
        <v>0</v>
      </c>
      <c r="T100" s="65">
        <v>1446.4641757089889</v>
      </c>
      <c r="U100" s="62">
        <f t="shared" si="8"/>
        <v>0.35</v>
      </c>
      <c r="V100" s="73">
        <f t="shared" si="9"/>
        <v>1</v>
      </c>
      <c r="W100" s="74">
        <f t="shared" si="10"/>
        <v>0</v>
      </c>
      <c r="X100" s="75">
        <f t="shared" si="11"/>
        <v>0</v>
      </c>
      <c r="Y100" s="79">
        <f t="shared" si="12"/>
        <v>0</v>
      </c>
      <c r="Z100" s="73">
        <f t="shared" si="13"/>
        <v>1</v>
      </c>
      <c r="AA100" s="74">
        <f t="shared" si="14"/>
        <v>0</v>
      </c>
      <c r="AB100" s="75">
        <f t="shared" si="15"/>
        <v>0</v>
      </c>
    </row>
    <row r="101" spans="1:28" x14ac:dyDescent="0.25">
      <c r="A101" s="40" t="s">
        <v>197</v>
      </c>
      <c r="B101" s="11" t="s">
        <v>197</v>
      </c>
      <c r="C101" s="12" t="s">
        <v>198</v>
      </c>
      <c r="D101" s="8" t="s">
        <v>472</v>
      </c>
      <c r="E101" s="5" t="s">
        <v>135</v>
      </c>
      <c r="F101" s="68">
        <v>0</v>
      </c>
      <c r="G101" s="29">
        <v>0</v>
      </c>
      <c r="H101" s="30">
        <v>0</v>
      </c>
      <c r="I101" s="29">
        <v>1</v>
      </c>
      <c r="J101" s="30">
        <v>1</v>
      </c>
      <c r="K101" s="50">
        <v>1</v>
      </c>
      <c r="L101" s="50">
        <v>0</v>
      </c>
      <c r="M101" s="52">
        <v>1</v>
      </c>
      <c r="N101" s="56">
        <v>1</v>
      </c>
      <c r="O101" s="72">
        <v>0</v>
      </c>
      <c r="P101" s="22">
        <v>0</v>
      </c>
      <c r="Q101" s="34">
        <v>0</v>
      </c>
      <c r="R101" s="22">
        <v>0</v>
      </c>
      <c r="S101" s="49">
        <v>0</v>
      </c>
      <c r="T101" s="65">
        <v>722.3257819799901</v>
      </c>
      <c r="U101" s="62">
        <f t="shared" si="8"/>
        <v>0.30000000000000004</v>
      </c>
      <c r="V101" s="73">
        <f t="shared" si="9"/>
        <v>1</v>
      </c>
      <c r="W101" s="74">
        <f t="shared" si="10"/>
        <v>0</v>
      </c>
      <c r="X101" s="75">
        <f t="shared" si="11"/>
        <v>0</v>
      </c>
      <c r="Y101" s="79">
        <f t="shared" si="12"/>
        <v>0</v>
      </c>
      <c r="Z101" s="73">
        <f t="shared" si="13"/>
        <v>1</v>
      </c>
      <c r="AA101" s="74">
        <f t="shared" si="14"/>
        <v>0</v>
      </c>
      <c r="AB101" s="75">
        <f t="shared" si="15"/>
        <v>0</v>
      </c>
    </row>
    <row r="102" spans="1:28" x14ac:dyDescent="0.25">
      <c r="A102" s="40" t="s">
        <v>199</v>
      </c>
      <c r="B102" s="11" t="s">
        <v>199</v>
      </c>
      <c r="C102" s="12" t="s">
        <v>200</v>
      </c>
      <c r="D102" s="8" t="s">
        <v>472</v>
      </c>
      <c r="E102" s="5" t="s">
        <v>135</v>
      </c>
      <c r="F102" s="68">
        <v>0</v>
      </c>
      <c r="G102" s="29">
        <v>0</v>
      </c>
      <c r="H102" s="30">
        <v>0</v>
      </c>
      <c r="I102" s="29">
        <v>0</v>
      </c>
      <c r="J102" s="30">
        <v>1</v>
      </c>
      <c r="K102" s="50">
        <v>0</v>
      </c>
      <c r="L102" s="50">
        <v>0</v>
      </c>
      <c r="M102" s="52">
        <v>0</v>
      </c>
      <c r="N102" s="56">
        <v>1</v>
      </c>
      <c r="O102" s="72">
        <v>0</v>
      </c>
      <c r="P102" s="22">
        <v>0</v>
      </c>
      <c r="Q102" s="34">
        <v>0</v>
      </c>
      <c r="R102" s="22">
        <v>0</v>
      </c>
      <c r="S102" s="49">
        <v>0</v>
      </c>
      <c r="T102" s="65">
        <v>1352.2083647605336</v>
      </c>
      <c r="U102" s="62">
        <f t="shared" si="8"/>
        <v>0.05</v>
      </c>
      <c r="V102" s="73">
        <f t="shared" si="9"/>
        <v>1</v>
      </c>
      <c r="W102" s="74">
        <f t="shared" si="10"/>
        <v>0</v>
      </c>
      <c r="X102" s="75">
        <f t="shared" si="11"/>
        <v>0</v>
      </c>
      <c r="Y102" s="79">
        <f t="shared" si="12"/>
        <v>0</v>
      </c>
      <c r="Z102" s="73">
        <f t="shared" si="13"/>
        <v>1</v>
      </c>
      <c r="AA102" s="74">
        <f t="shared" si="14"/>
        <v>0</v>
      </c>
      <c r="AB102" s="75">
        <f t="shared" si="15"/>
        <v>0</v>
      </c>
    </row>
    <row r="103" spans="1:28" x14ac:dyDescent="0.25">
      <c r="A103" s="40" t="s">
        <v>201</v>
      </c>
      <c r="B103" s="11" t="s">
        <v>201</v>
      </c>
      <c r="C103" s="12" t="s">
        <v>202</v>
      </c>
      <c r="D103" s="8" t="s">
        <v>472</v>
      </c>
      <c r="E103" s="5" t="s">
        <v>135</v>
      </c>
      <c r="F103" s="68">
        <v>0</v>
      </c>
      <c r="G103" s="29">
        <v>0</v>
      </c>
      <c r="H103" s="30">
        <v>0</v>
      </c>
      <c r="I103" s="29">
        <v>1</v>
      </c>
      <c r="J103" s="30">
        <v>1</v>
      </c>
      <c r="K103" s="50">
        <v>0</v>
      </c>
      <c r="L103" s="50">
        <v>1</v>
      </c>
      <c r="M103" s="52">
        <v>0</v>
      </c>
      <c r="N103" s="56">
        <v>1</v>
      </c>
      <c r="O103" s="72">
        <v>1</v>
      </c>
      <c r="P103" s="22">
        <v>0</v>
      </c>
      <c r="Q103" s="34">
        <v>1</v>
      </c>
      <c r="R103" s="22">
        <v>0</v>
      </c>
      <c r="S103" s="49">
        <v>0</v>
      </c>
      <c r="T103" s="65">
        <v>854.87301612625561</v>
      </c>
      <c r="U103" s="62">
        <f t="shared" si="8"/>
        <v>0.2</v>
      </c>
      <c r="V103" s="73">
        <f t="shared" si="9"/>
        <v>0.66666666666666674</v>
      </c>
      <c r="W103" s="74">
        <f t="shared" si="10"/>
        <v>57</v>
      </c>
      <c r="X103" s="75">
        <f t="shared" si="11"/>
        <v>8.3345711767649391E-2</v>
      </c>
      <c r="Y103" s="79">
        <f t="shared" si="12"/>
        <v>0</v>
      </c>
      <c r="Z103" s="73">
        <f t="shared" si="13"/>
        <v>0.66666666666666674</v>
      </c>
      <c r="AA103" s="74">
        <f t="shared" si="14"/>
        <v>0</v>
      </c>
      <c r="AB103" s="75">
        <f t="shared" si="15"/>
        <v>0</v>
      </c>
    </row>
    <row r="104" spans="1:28" x14ac:dyDescent="0.25">
      <c r="A104" s="40" t="s">
        <v>203</v>
      </c>
      <c r="B104" s="11" t="s">
        <v>203</v>
      </c>
      <c r="C104" s="12" t="s">
        <v>204</v>
      </c>
      <c r="D104" s="8" t="s">
        <v>472</v>
      </c>
      <c r="E104" s="5" t="s">
        <v>168</v>
      </c>
      <c r="F104" s="68">
        <v>0</v>
      </c>
      <c r="G104" s="29">
        <v>0</v>
      </c>
      <c r="H104" s="30">
        <v>0</v>
      </c>
      <c r="I104" s="29">
        <v>0</v>
      </c>
      <c r="J104" s="30">
        <v>1</v>
      </c>
      <c r="K104" s="50">
        <v>1</v>
      </c>
      <c r="L104" s="50">
        <v>1</v>
      </c>
      <c r="M104" s="52">
        <v>1</v>
      </c>
      <c r="N104" s="56">
        <v>1</v>
      </c>
      <c r="O104" s="72">
        <v>1</v>
      </c>
      <c r="P104" s="22">
        <v>0</v>
      </c>
      <c r="Q104" s="34">
        <v>0</v>
      </c>
      <c r="R104" s="22">
        <v>0</v>
      </c>
      <c r="S104" s="49">
        <v>0</v>
      </c>
      <c r="T104" s="65">
        <v>1351.5286353546551</v>
      </c>
      <c r="U104" s="62">
        <f t="shared" si="8"/>
        <v>0.35</v>
      </c>
      <c r="V104" s="73">
        <f t="shared" si="9"/>
        <v>1</v>
      </c>
      <c r="W104" s="74">
        <f t="shared" si="10"/>
        <v>0</v>
      </c>
      <c r="X104" s="75">
        <f t="shared" si="11"/>
        <v>0</v>
      </c>
      <c r="Y104" s="79">
        <f t="shared" si="12"/>
        <v>0</v>
      </c>
      <c r="Z104" s="73">
        <f t="shared" si="13"/>
        <v>1</v>
      </c>
      <c r="AA104" s="74">
        <f t="shared" si="14"/>
        <v>0</v>
      </c>
      <c r="AB104" s="75">
        <f t="shared" si="15"/>
        <v>0</v>
      </c>
    </row>
    <row r="105" spans="1:28" x14ac:dyDescent="0.25">
      <c r="A105" s="40" t="s">
        <v>205</v>
      </c>
      <c r="B105" s="11" t="s">
        <v>205</v>
      </c>
      <c r="C105" s="12" t="s">
        <v>206</v>
      </c>
      <c r="D105" s="8" t="s">
        <v>472</v>
      </c>
      <c r="E105" s="5" t="s">
        <v>168</v>
      </c>
      <c r="F105" s="68">
        <v>0</v>
      </c>
      <c r="G105" s="29">
        <v>0</v>
      </c>
      <c r="H105" s="30">
        <v>0</v>
      </c>
      <c r="I105" s="29">
        <v>1</v>
      </c>
      <c r="J105" s="30">
        <v>1</v>
      </c>
      <c r="K105" s="50">
        <v>0</v>
      </c>
      <c r="L105" s="50">
        <v>0</v>
      </c>
      <c r="M105" s="52">
        <v>0</v>
      </c>
      <c r="N105" s="56">
        <v>1</v>
      </c>
      <c r="O105" s="72">
        <v>1</v>
      </c>
      <c r="P105" s="22">
        <v>0</v>
      </c>
      <c r="Q105" s="34">
        <v>0</v>
      </c>
      <c r="R105" s="22">
        <v>0</v>
      </c>
      <c r="S105" s="49">
        <v>0</v>
      </c>
      <c r="T105" s="65">
        <v>1258.6322832179562</v>
      </c>
      <c r="U105" s="62">
        <f t="shared" si="8"/>
        <v>0.1</v>
      </c>
      <c r="V105" s="73">
        <f t="shared" si="9"/>
        <v>1</v>
      </c>
      <c r="W105" s="74">
        <f t="shared" si="10"/>
        <v>0</v>
      </c>
      <c r="X105" s="75">
        <f t="shared" si="11"/>
        <v>0</v>
      </c>
      <c r="Y105" s="79">
        <f t="shared" si="12"/>
        <v>0</v>
      </c>
      <c r="Z105" s="73">
        <f t="shared" si="13"/>
        <v>1</v>
      </c>
      <c r="AA105" s="74">
        <f t="shared" si="14"/>
        <v>0</v>
      </c>
      <c r="AB105" s="75">
        <f t="shared" si="15"/>
        <v>0</v>
      </c>
    </row>
    <row r="106" spans="1:28" x14ac:dyDescent="0.25">
      <c r="A106" s="40" t="s">
        <v>207</v>
      </c>
      <c r="B106" s="11" t="s">
        <v>207</v>
      </c>
      <c r="C106" s="12" t="s">
        <v>208</v>
      </c>
      <c r="D106" s="8" t="s">
        <v>472</v>
      </c>
      <c r="E106" s="5" t="s">
        <v>168</v>
      </c>
      <c r="F106" s="68">
        <v>0</v>
      </c>
      <c r="G106" s="29">
        <v>0</v>
      </c>
      <c r="H106" s="30">
        <v>0</v>
      </c>
      <c r="I106" s="29">
        <v>1</v>
      </c>
      <c r="J106" s="30">
        <v>1</v>
      </c>
      <c r="K106" s="50">
        <v>1</v>
      </c>
      <c r="L106" s="50">
        <v>0</v>
      </c>
      <c r="M106" s="52">
        <v>1</v>
      </c>
      <c r="N106" s="56">
        <v>1</v>
      </c>
      <c r="O106" s="72">
        <v>1</v>
      </c>
      <c r="P106" s="22">
        <v>0</v>
      </c>
      <c r="Q106" s="34">
        <v>0</v>
      </c>
      <c r="R106" s="22">
        <v>0</v>
      </c>
      <c r="S106" s="49">
        <v>0</v>
      </c>
      <c r="T106" s="65">
        <v>544.46325410850568</v>
      </c>
      <c r="U106" s="62">
        <f t="shared" si="8"/>
        <v>0.30000000000000004</v>
      </c>
      <c r="V106" s="73">
        <f t="shared" si="9"/>
        <v>1</v>
      </c>
      <c r="W106" s="74">
        <f t="shared" si="10"/>
        <v>0</v>
      </c>
      <c r="X106" s="75">
        <f t="shared" si="11"/>
        <v>0</v>
      </c>
      <c r="Y106" s="79">
        <f t="shared" si="12"/>
        <v>0</v>
      </c>
      <c r="Z106" s="73">
        <f t="shared" si="13"/>
        <v>1</v>
      </c>
      <c r="AA106" s="74">
        <f t="shared" si="14"/>
        <v>0</v>
      </c>
      <c r="AB106" s="75">
        <f t="shared" si="15"/>
        <v>0</v>
      </c>
    </row>
    <row r="107" spans="1:28" x14ac:dyDescent="0.25">
      <c r="A107" s="40" t="s">
        <v>209</v>
      </c>
      <c r="B107" s="11" t="s">
        <v>209</v>
      </c>
      <c r="C107" s="12" t="s">
        <v>210</v>
      </c>
      <c r="D107" s="8" t="s">
        <v>472</v>
      </c>
      <c r="E107" s="5" t="s">
        <v>128</v>
      </c>
      <c r="F107" s="68">
        <v>0</v>
      </c>
      <c r="G107" s="29">
        <v>0</v>
      </c>
      <c r="H107" s="30">
        <v>0</v>
      </c>
      <c r="I107" s="29">
        <v>1</v>
      </c>
      <c r="J107" s="30">
        <v>1</v>
      </c>
      <c r="K107" s="50">
        <v>1</v>
      </c>
      <c r="L107" s="50">
        <v>1</v>
      </c>
      <c r="M107" s="52">
        <v>0</v>
      </c>
      <c r="N107" s="56">
        <v>1</v>
      </c>
      <c r="O107" s="72">
        <v>0</v>
      </c>
      <c r="P107" s="22">
        <v>1</v>
      </c>
      <c r="Q107" s="34">
        <v>0</v>
      </c>
      <c r="R107" s="22">
        <v>0</v>
      </c>
      <c r="S107" s="49">
        <v>0</v>
      </c>
      <c r="T107" s="65">
        <v>2223.6214630964942</v>
      </c>
      <c r="U107" s="62">
        <f t="shared" si="8"/>
        <v>0.30000000000000004</v>
      </c>
      <c r="V107" s="73">
        <f t="shared" si="9"/>
        <v>1</v>
      </c>
      <c r="W107" s="74">
        <f t="shared" si="10"/>
        <v>0</v>
      </c>
      <c r="X107" s="75">
        <f t="shared" si="11"/>
        <v>0</v>
      </c>
      <c r="Y107" s="79">
        <f t="shared" si="12"/>
        <v>0</v>
      </c>
      <c r="Z107" s="73">
        <f t="shared" si="13"/>
        <v>1</v>
      </c>
      <c r="AA107" s="74">
        <f t="shared" si="14"/>
        <v>0</v>
      </c>
      <c r="AB107" s="75">
        <f t="shared" si="15"/>
        <v>0</v>
      </c>
    </row>
    <row r="108" spans="1:28" x14ac:dyDescent="0.25">
      <c r="A108" s="40" t="s">
        <v>211</v>
      </c>
      <c r="B108" s="11" t="s">
        <v>211</v>
      </c>
      <c r="C108" s="12" t="s">
        <v>212</v>
      </c>
      <c r="D108" s="8" t="s">
        <v>472</v>
      </c>
      <c r="E108" s="5" t="s">
        <v>213</v>
      </c>
      <c r="F108" s="68">
        <v>0</v>
      </c>
      <c r="G108" s="29">
        <v>1</v>
      </c>
      <c r="H108" s="30">
        <v>0</v>
      </c>
      <c r="I108" s="29">
        <v>1</v>
      </c>
      <c r="J108" s="30">
        <v>0</v>
      </c>
      <c r="K108" s="50">
        <v>1</v>
      </c>
      <c r="L108" s="50">
        <v>1</v>
      </c>
      <c r="M108" s="52">
        <v>1</v>
      </c>
      <c r="N108" s="56">
        <v>1</v>
      </c>
      <c r="O108" s="72">
        <v>0</v>
      </c>
      <c r="P108" s="22">
        <v>1</v>
      </c>
      <c r="Q108" s="34">
        <v>1</v>
      </c>
      <c r="R108" s="22">
        <v>0</v>
      </c>
      <c r="S108" s="49">
        <v>0</v>
      </c>
      <c r="T108" s="65">
        <v>4301.3276803977824</v>
      </c>
      <c r="U108" s="62">
        <f t="shared" si="8"/>
        <v>0.54999999999999993</v>
      </c>
      <c r="V108" s="73">
        <f t="shared" si="9"/>
        <v>1</v>
      </c>
      <c r="W108" s="74">
        <f t="shared" si="10"/>
        <v>0</v>
      </c>
      <c r="X108" s="75">
        <f t="shared" si="11"/>
        <v>0</v>
      </c>
      <c r="Y108" s="79">
        <f t="shared" si="12"/>
        <v>0</v>
      </c>
      <c r="Z108" s="73">
        <f t="shared" si="13"/>
        <v>1</v>
      </c>
      <c r="AA108" s="74">
        <f t="shared" si="14"/>
        <v>0</v>
      </c>
      <c r="AB108" s="75">
        <f t="shared" si="15"/>
        <v>0</v>
      </c>
    </row>
    <row r="109" spans="1:28" x14ac:dyDescent="0.25">
      <c r="A109" s="40" t="s">
        <v>214</v>
      </c>
      <c r="B109" s="11" t="s">
        <v>214</v>
      </c>
      <c r="C109" s="12" t="s">
        <v>215</v>
      </c>
      <c r="D109" s="8" t="s">
        <v>472</v>
      </c>
      <c r="E109" s="5" t="s">
        <v>128</v>
      </c>
      <c r="F109" s="68">
        <v>0</v>
      </c>
      <c r="G109" s="29">
        <v>0</v>
      </c>
      <c r="H109" s="30">
        <v>0</v>
      </c>
      <c r="I109" s="29">
        <v>1</v>
      </c>
      <c r="J109" s="30">
        <v>1</v>
      </c>
      <c r="K109" s="50">
        <v>1</v>
      </c>
      <c r="L109" s="50">
        <v>0</v>
      </c>
      <c r="M109" s="52">
        <v>0</v>
      </c>
      <c r="N109" s="56">
        <v>1</v>
      </c>
      <c r="O109" s="72">
        <v>1</v>
      </c>
      <c r="P109" s="22">
        <v>1</v>
      </c>
      <c r="Q109" s="34">
        <v>0</v>
      </c>
      <c r="R109" s="22">
        <v>0</v>
      </c>
      <c r="S109" s="49">
        <v>0</v>
      </c>
      <c r="T109" s="65">
        <v>2856.4495399691764</v>
      </c>
      <c r="U109" s="62">
        <f t="shared" si="8"/>
        <v>0.2</v>
      </c>
      <c r="V109" s="73">
        <f t="shared" si="9"/>
        <v>0.66666666666666674</v>
      </c>
      <c r="W109" s="74">
        <f t="shared" si="10"/>
        <v>190.4</v>
      </c>
      <c r="X109" s="75">
        <f t="shared" si="11"/>
        <v>8.3320218568456922E-2</v>
      </c>
      <c r="Y109" s="79">
        <f t="shared" si="12"/>
        <v>0</v>
      </c>
      <c r="Z109" s="73">
        <f t="shared" si="13"/>
        <v>0.66666666666666674</v>
      </c>
      <c r="AA109" s="74">
        <f t="shared" si="14"/>
        <v>0</v>
      </c>
      <c r="AB109" s="75">
        <f t="shared" si="15"/>
        <v>0</v>
      </c>
    </row>
    <row r="110" spans="1:28" x14ac:dyDescent="0.25">
      <c r="A110" s="40" t="s">
        <v>216</v>
      </c>
      <c r="B110" s="11" t="s">
        <v>216</v>
      </c>
      <c r="C110" s="12" t="s">
        <v>217</v>
      </c>
      <c r="D110" s="8" t="s">
        <v>472</v>
      </c>
      <c r="E110" s="5" t="s">
        <v>213</v>
      </c>
      <c r="F110" s="68">
        <v>0</v>
      </c>
      <c r="G110" s="29">
        <v>0</v>
      </c>
      <c r="H110" s="30">
        <v>0</v>
      </c>
      <c r="I110" s="29">
        <v>1</v>
      </c>
      <c r="J110" s="30">
        <v>0</v>
      </c>
      <c r="K110" s="50">
        <v>0</v>
      </c>
      <c r="L110" s="50">
        <v>0</v>
      </c>
      <c r="M110" s="52">
        <v>0</v>
      </c>
      <c r="N110" s="56">
        <v>1</v>
      </c>
      <c r="O110" s="72">
        <v>1</v>
      </c>
      <c r="P110" s="22">
        <v>1</v>
      </c>
      <c r="Q110" s="34">
        <v>0</v>
      </c>
      <c r="R110" s="22">
        <v>0</v>
      </c>
      <c r="S110" s="49">
        <v>0</v>
      </c>
      <c r="T110" s="65">
        <v>1932.6972773805883</v>
      </c>
      <c r="U110" s="62">
        <f t="shared" si="8"/>
        <v>0.05</v>
      </c>
      <c r="V110" s="73">
        <f t="shared" si="9"/>
        <v>0.66666666666666674</v>
      </c>
      <c r="W110" s="74">
        <f t="shared" si="10"/>
        <v>32.200000000000003</v>
      </c>
      <c r="X110" s="75">
        <f t="shared" si="11"/>
        <v>2.0825817095655761E-2</v>
      </c>
      <c r="Y110" s="79">
        <f t="shared" si="12"/>
        <v>0</v>
      </c>
      <c r="Z110" s="73">
        <f t="shared" si="13"/>
        <v>0.66666666666666674</v>
      </c>
      <c r="AA110" s="74">
        <f t="shared" si="14"/>
        <v>0</v>
      </c>
      <c r="AB110" s="75">
        <f t="shared" si="15"/>
        <v>0</v>
      </c>
    </row>
    <row r="111" spans="1:28" x14ac:dyDescent="0.25">
      <c r="A111" s="40" t="s">
        <v>218</v>
      </c>
      <c r="B111" s="11" t="s">
        <v>218</v>
      </c>
      <c r="C111" s="12" t="s">
        <v>219</v>
      </c>
      <c r="D111" s="8" t="s">
        <v>472</v>
      </c>
      <c r="E111" s="5" t="s">
        <v>213</v>
      </c>
      <c r="F111" s="68">
        <v>0</v>
      </c>
      <c r="G111" s="29">
        <v>1</v>
      </c>
      <c r="H111" s="30">
        <v>0</v>
      </c>
      <c r="I111" s="29">
        <v>1</v>
      </c>
      <c r="J111" s="30">
        <v>1</v>
      </c>
      <c r="K111" s="50">
        <v>0</v>
      </c>
      <c r="L111" s="50">
        <v>1</v>
      </c>
      <c r="M111" s="52">
        <v>1</v>
      </c>
      <c r="N111" s="56">
        <v>1</v>
      </c>
      <c r="O111" s="72">
        <v>0</v>
      </c>
      <c r="P111" s="22">
        <v>0</v>
      </c>
      <c r="Q111" s="34">
        <v>1</v>
      </c>
      <c r="R111" s="22">
        <v>0</v>
      </c>
      <c r="S111" s="49">
        <v>0</v>
      </c>
      <c r="T111" s="65">
        <v>1130.1634255069607</v>
      </c>
      <c r="U111" s="62">
        <f t="shared" si="8"/>
        <v>0.5</v>
      </c>
      <c r="V111" s="73">
        <f t="shared" si="9"/>
        <v>1</v>
      </c>
      <c r="W111" s="74">
        <f t="shared" si="10"/>
        <v>0</v>
      </c>
      <c r="X111" s="75">
        <f t="shared" si="11"/>
        <v>0</v>
      </c>
      <c r="Y111" s="79">
        <f t="shared" si="12"/>
        <v>0</v>
      </c>
      <c r="Z111" s="73">
        <f t="shared" si="13"/>
        <v>1</v>
      </c>
      <c r="AA111" s="74">
        <f t="shared" si="14"/>
        <v>0</v>
      </c>
      <c r="AB111" s="75">
        <f t="shared" si="15"/>
        <v>0</v>
      </c>
    </row>
    <row r="112" spans="1:28" x14ac:dyDescent="0.25">
      <c r="A112" s="40" t="s">
        <v>220</v>
      </c>
      <c r="B112" s="11" t="s">
        <v>220</v>
      </c>
      <c r="C112" s="12" t="s">
        <v>221</v>
      </c>
      <c r="D112" s="8" t="s">
        <v>472</v>
      </c>
      <c r="E112" s="5" t="s">
        <v>128</v>
      </c>
      <c r="F112" s="68">
        <v>0</v>
      </c>
      <c r="G112" s="29">
        <v>0</v>
      </c>
      <c r="H112" s="30">
        <v>0</v>
      </c>
      <c r="I112" s="29">
        <v>1</v>
      </c>
      <c r="J112" s="30">
        <v>1</v>
      </c>
      <c r="K112" s="50">
        <v>1</v>
      </c>
      <c r="L112" s="50">
        <v>1</v>
      </c>
      <c r="M112" s="52">
        <v>0</v>
      </c>
      <c r="N112" s="56">
        <v>1</v>
      </c>
      <c r="O112" s="72">
        <v>0</v>
      </c>
      <c r="P112" s="22">
        <v>0</v>
      </c>
      <c r="Q112" s="34">
        <v>0</v>
      </c>
      <c r="R112" s="22">
        <v>0</v>
      </c>
      <c r="S112" s="49">
        <v>0</v>
      </c>
      <c r="T112" s="65">
        <v>2991.489115270329</v>
      </c>
      <c r="U112" s="62">
        <f t="shared" si="8"/>
        <v>0.30000000000000004</v>
      </c>
      <c r="V112" s="73">
        <f t="shared" si="9"/>
        <v>1</v>
      </c>
      <c r="W112" s="74">
        <f t="shared" si="10"/>
        <v>0</v>
      </c>
      <c r="X112" s="75">
        <f t="shared" si="11"/>
        <v>0</v>
      </c>
      <c r="Y112" s="79">
        <f t="shared" si="12"/>
        <v>0</v>
      </c>
      <c r="Z112" s="73">
        <f t="shared" si="13"/>
        <v>1</v>
      </c>
      <c r="AA112" s="74">
        <f t="shared" si="14"/>
        <v>0</v>
      </c>
      <c r="AB112" s="75">
        <f t="shared" si="15"/>
        <v>0</v>
      </c>
    </row>
    <row r="113" spans="1:28" x14ac:dyDescent="0.25">
      <c r="A113" s="40" t="s">
        <v>222</v>
      </c>
      <c r="B113" s="11" t="s">
        <v>222</v>
      </c>
      <c r="C113" s="12" t="s">
        <v>223</v>
      </c>
      <c r="D113" s="8" t="s">
        <v>472</v>
      </c>
      <c r="E113" s="5" t="s">
        <v>128</v>
      </c>
      <c r="F113" s="68">
        <v>0</v>
      </c>
      <c r="G113" s="29">
        <v>1</v>
      </c>
      <c r="H113" s="30">
        <v>0</v>
      </c>
      <c r="I113" s="29">
        <v>1</v>
      </c>
      <c r="J113" s="30">
        <v>1</v>
      </c>
      <c r="K113" s="50">
        <v>0</v>
      </c>
      <c r="L113" s="50">
        <v>0</v>
      </c>
      <c r="M113" s="52">
        <v>0</v>
      </c>
      <c r="N113" s="56">
        <v>1</v>
      </c>
      <c r="O113" s="72">
        <v>0</v>
      </c>
      <c r="P113" s="22">
        <v>1</v>
      </c>
      <c r="Q113" s="34">
        <v>1</v>
      </c>
      <c r="R113" s="22">
        <v>1</v>
      </c>
      <c r="S113" s="49">
        <v>0</v>
      </c>
      <c r="T113" s="65">
        <v>1063.7765201995148</v>
      </c>
      <c r="U113" s="62">
        <f t="shared" si="8"/>
        <v>0.3</v>
      </c>
      <c r="V113" s="73">
        <f t="shared" si="9"/>
        <v>1</v>
      </c>
      <c r="W113" s="74">
        <f t="shared" si="10"/>
        <v>0</v>
      </c>
      <c r="X113" s="75">
        <f t="shared" si="11"/>
        <v>0</v>
      </c>
      <c r="Y113" s="79">
        <f t="shared" si="12"/>
        <v>0</v>
      </c>
      <c r="Z113" s="73">
        <f t="shared" si="13"/>
        <v>1</v>
      </c>
      <c r="AA113" s="74">
        <f t="shared" si="14"/>
        <v>0</v>
      </c>
      <c r="AB113" s="75">
        <f t="shared" si="15"/>
        <v>0</v>
      </c>
    </row>
    <row r="114" spans="1:28" x14ac:dyDescent="0.25">
      <c r="A114" s="40" t="s">
        <v>224</v>
      </c>
      <c r="B114" s="11" t="s">
        <v>224</v>
      </c>
      <c r="C114" s="12" t="s">
        <v>225</v>
      </c>
      <c r="D114" s="8" t="s">
        <v>472</v>
      </c>
      <c r="E114" s="5" t="s">
        <v>213</v>
      </c>
      <c r="F114" s="68">
        <v>0</v>
      </c>
      <c r="G114" s="29">
        <v>0</v>
      </c>
      <c r="H114" s="30">
        <v>0</v>
      </c>
      <c r="I114" s="29">
        <v>1</v>
      </c>
      <c r="J114" s="30">
        <v>1</v>
      </c>
      <c r="K114" s="50">
        <v>0</v>
      </c>
      <c r="L114" s="50">
        <v>1</v>
      </c>
      <c r="M114" s="52">
        <v>1</v>
      </c>
      <c r="N114" s="56">
        <v>1</v>
      </c>
      <c r="O114" s="72">
        <v>1</v>
      </c>
      <c r="P114" s="22">
        <v>1</v>
      </c>
      <c r="Q114" s="34">
        <v>0</v>
      </c>
      <c r="R114" s="22">
        <v>0</v>
      </c>
      <c r="S114" s="49">
        <v>0</v>
      </c>
      <c r="T114" s="65">
        <v>1889.1945954043781</v>
      </c>
      <c r="U114" s="62">
        <f t="shared" si="8"/>
        <v>0.30000000000000004</v>
      </c>
      <c r="V114" s="73">
        <f t="shared" si="9"/>
        <v>0.66666666666666674</v>
      </c>
      <c r="W114" s="74">
        <f t="shared" si="10"/>
        <v>188.9</v>
      </c>
      <c r="X114" s="75">
        <f t="shared" si="11"/>
        <v>0.12498712444678466</v>
      </c>
      <c r="Y114" s="79">
        <f t="shared" si="12"/>
        <v>0</v>
      </c>
      <c r="Z114" s="73">
        <f t="shared" si="13"/>
        <v>0.66666666666666674</v>
      </c>
      <c r="AA114" s="74">
        <f t="shared" si="14"/>
        <v>0</v>
      </c>
      <c r="AB114" s="75">
        <f t="shared" si="15"/>
        <v>0</v>
      </c>
    </row>
    <row r="115" spans="1:28" x14ac:dyDescent="0.25">
      <c r="A115" s="40" t="s">
        <v>226</v>
      </c>
      <c r="B115" s="11" t="s">
        <v>226</v>
      </c>
      <c r="C115" s="12" t="s">
        <v>227</v>
      </c>
      <c r="D115" s="8" t="s">
        <v>472</v>
      </c>
      <c r="E115" s="5" t="s">
        <v>213</v>
      </c>
      <c r="F115" s="68">
        <v>0</v>
      </c>
      <c r="G115" s="29">
        <v>0</v>
      </c>
      <c r="H115" s="30">
        <v>0</v>
      </c>
      <c r="I115" s="29">
        <v>0</v>
      </c>
      <c r="J115" s="30">
        <v>1</v>
      </c>
      <c r="K115" s="50">
        <v>0</v>
      </c>
      <c r="L115" s="50">
        <v>1</v>
      </c>
      <c r="M115" s="52">
        <v>0</v>
      </c>
      <c r="N115" s="56">
        <v>1</v>
      </c>
      <c r="O115" s="72">
        <v>1</v>
      </c>
      <c r="P115" s="22">
        <v>0</v>
      </c>
      <c r="Q115" s="34">
        <v>0</v>
      </c>
      <c r="R115" s="22">
        <v>0</v>
      </c>
      <c r="S115" s="49">
        <v>0</v>
      </c>
      <c r="T115" s="65">
        <v>1617.0762565844382</v>
      </c>
      <c r="U115" s="62">
        <f t="shared" si="8"/>
        <v>0.15000000000000002</v>
      </c>
      <c r="V115" s="73">
        <f t="shared" si="9"/>
        <v>1</v>
      </c>
      <c r="W115" s="74">
        <f t="shared" si="10"/>
        <v>0</v>
      </c>
      <c r="X115" s="75">
        <f t="shared" si="11"/>
        <v>0</v>
      </c>
      <c r="Y115" s="79">
        <f t="shared" si="12"/>
        <v>0</v>
      </c>
      <c r="Z115" s="73">
        <f t="shared" si="13"/>
        <v>1</v>
      </c>
      <c r="AA115" s="74">
        <f t="shared" si="14"/>
        <v>0</v>
      </c>
      <c r="AB115" s="75">
        <f t="shared" si="15"/>
        <v>0</v>
      </c>
    </row>
    <row r="116" spans="1:28" x14ac:dyDescent="0.25">
      <c r="A116" s="40" t="s">
        <v>228</v>
      </c>
      <c r="B116" s="11" t="s">
        <v>228</v>
      </c>
      <c r="C116" s="12" t="s">
        <v>229</v>
      </c>
      <c r="D116" s="8" t="s">
        <v>472</v>
      </c>
      <c r="E116" s="5" t="s">
        <v>213</v>
      </c>
      <c r="F116" s="68">
        <v>0</v>
      </c>
      <c r="G116" s="29">
        <v>0</v>
      </c>
      <c r="H116" s="30">
        <v>0</v>
      </c>
      <c r="I116" s="29">
        <v>1</v>
      </c>
      <c r="J116" s="30">
        <v>1</v>
      </c>
      <c r="K116" s="50">
        <v>0</v>
      </c>
      <c r="L116" s="50">
        <v>0</v>
      </c>
      <c r="M116" s="52">
        <v>0</v>
      </c>
      <c r="N116" s="56">
        <v>1</v>
      </c>
      <c r="O116" s="72">
        <v>1</v>
      </c>
      <c r="P116" s="22">
        <v>0</v>
      </c>
      <c r="Q116" s="34">
        <v>0</v>
      </c>
      <c r="R116" s="22">
        <v>0</v>
      </c>
      <c r="S116" s="49">
        <v>0</v>
      </c>
      <c r="T116" s="65">
        <v>846.03653384983784</v>
      </c>
      <c r="U116" s="62">
        <f t="shared" si="8"/>
        <v>0.1</v>
      </c>
      <c r="V116" s="73">
        <f t="shared" si="9"/>
        <v>1</v>
      </c>
      <c r="W116" s="74">
        <f t="shared" si="10"/>
        <v>0</v>
      </c>
      <c r="X116" s="75">
        <f t="shared" si="11"/>
        <v>0</v>
      </c>
      <c r="Y116" s="79">
        <f t="shared" si="12"/>
        <v>0</v>
      </c>
      <c r="Z116" s="73">
        <f t="shared" si="13"/>
        <v>1</v>
      </c>
      <c r="AA116" s="74">
        <f t="shared" si="14"/>
        <v>0</v>
      </c>
      <c r="AB116" s="75">
        <f t="shared" si="15"/>
        <v>0</v>
      </c>
    </row>
    <row r="117" spans="1:28" x14ac:dyDescent="0.25">
      <c r="A117" s="40" t="s">
        <v>230</v>
      </c>
      <c r="B117" s="11" t="s">
        <v>230</v>
      </c>
      <c r="C117" s="12" t="s">
        <v>231</v>
      </c>
      <c r="D117" s="8" t="s">
        <v>472</v>
      </c>
      <c r="E117" s="5" t="s">
        <v>213</v>
      </c>
      <c r="F117" s="68">
        <v>0</v>
      </c>
      <c r="G117" s="29">
        <v>0</v>
      </c>
      <c r="H117" s="30">
        <v>0</v>
      </c>
      <c r="I117" s="29">
        <v>1</v>
      </c>
      <c r="J117" s="30">
        <v>1</v>
      </c>
      <c r="K117" s="50">
        <v>1</v>
      </c>
      <c r="L117" s="50">
        <v>0</v>
      </c>
      <c r="M117" s="52">
        <v>1</v>
      </c>
      <c r="N117" s="56">
        <v>1</v>
      </c>
      <c r="O117" s="72">
        <v>1</v>
      </c>
      <c r="P117" s="22">
        <v>0</v>
      </c>
      <c r="Q117" s="34">
        <v>0</v>
      </c>
      <c r="R117" s="22">
        <v>0</v>
      </c>
      <c r="S117" s="49">
        <v>0</v>
      </c>
      <c r="T117" s="65">
        <v>1020.953567629183</v>
      </c>
      <c r="U117" s="62">
        <f t="shared" si="8"/>
        <v>0.30000000000000004</v>
      </c>
      <c r="V117" s="73">
        <f t="shared" si="9"/>
        <v>1</v>
      </c>
      <c r="W117" s="74">
        <f t="shared" si="10"/>
        <v>0</v>
      </c>
      <c r="X117" s="75">
        <f t="shared" si="11"/>
        <v>0</v>
      </c>
      <c r="Y117" s="79">
        <f t="shared" si="12"/>
        <v>0</v>
      </c>
      <c r="Z117" s="73">
        <f t="shared" si="13"/>
        <v>1</v>
      </c>
      <c r="AA117" s="74">
        <f t="shared" si="14"/>
        <v>0</v>
      </c>
      <c r="AB117" s="75">
        <f t="shared" si="15"/>
        <v>0</v>
      </c>
    </row>
    <row r="118" spans="1:28" x14ac:dyDescent="0.25">
      <c r="A118" s="40" t="s">
        <v>232</v>
      </c>
      <c r="B118" s="11" t="s">
        <v>232</v>
      </c>
      <c r="C118" s="12" t="s">
        <v>233</v>
      </c>
      <c r="D118" s="8" t="s">
        <v>472</v>
      </c>
      <c r="E118" s="5" t="s">
        <v>213</v>
      </c>
      <c r="F118" s="68">
        <v>0</v>
      </c>
      <c r="G118" s="29">
        <v>0</v>
      </c>
      <c r="H118" s="30">
        <v>0</v>
      </c>
      <c r="I118" s="29">
        <v>1</v>
      </c>
      <c r="J118" s="30">
        <v>1</v>
      </c>
      <c r="K118" s="50">
        <v>0</v>
      </c>
      <c r="L118" s="50">
        <v>0</v>
      </c>
      <c r="M118" s="52">
        <v>1</v>
      </c>
      <c r="N118" s="56">
        <v>1</v>
      </c>
      <c r="O118" s="72">
        <v>1</v>
      </c>
      <c r="P118" s="22">
        <v>0</v>
      </c>
      <c r="Q118" s="34">
        <v>0</v>
      </c>
      <c r="R118" s="22">
        <v>0</v>
      </c>
      <c r="S118" s="49">
        <v>0</v>
      </c>
      <c r="T118" s="65">
        <v>1149.6490018088048</v>
      </c>
      <c r="U118" s="62">
        <f t="shared" si="8"/>
        <v>0.2</v>
      </c>
      <c r="V118" s="73">
        <f t="shared" si="9"/>
        <v>1</v>
      </c>
      <c r="W118" s="74">
        <f t="shared" si="10"/>
        <v>0</v>
      </c>
      <c r="X118" s="75">
        <f t="shared" si="11"/>
        <v>0</v>
      </c>
      <c r="Y118" s="79">
        <f t="shared" si="12"/>
        <v>0</v>
      </c>
      <c r="Z118" s="73">
        <f t="shared" si="13"/>
        <v>1</v>
      </c>
      <c r="AA118" s="74">
        <f t="shared" si="14"/>
        <v>0</v>
      </c>
      <c r="AB118" s="75">
        <f t="shared" si="15"/>
        <v>0</v>
      </c>
    </row>
    <row r="119" spans="1:28" x14ac:dyDescent="0.25">
      <c r="A119" s="40" t="s">
        <v>234</v>
      </c>
      <c r="B119" s="11" t="s">
        <v>234</v>
      </c>
      <c r="C119" s="12" t="s">
        <v>235</v>
      </c>
      <c r="D119" s="8" t="s">
        <v>472</v>
      </c>
      <c r="E119" s="5" t="s">
        <v>213</v>
      </c>
      <c r="F119" s="68">
        <v>0</v>
      </c>
      <c r="G119" s="29">
        <v>0</v>
      </c>
      <c r="H119" s="30">
        <v>0</v>
      </c>
      <c r="I119" s="29">
        <v>1</v>
      </c>
      <c r="J119" s="30">
        <v>1</v>
      </c>
      <c r="K119" s="50">
        <v>1</v>
      </c>
      <c r="L119" s="50">
        <v>0</v>
      </c>
      <c r="M119" s="52">
        <v>1</v>
      </c>
      <c r="N119" s="56">
        <v>1</v>
      </c>
      <c r="O119" s="72">
        <v>1</v>
      </c>
      <c r="P119" s="22">
        <v>0</v>
      </c>
      <c r="Q119" s="34">
        <v>0</v>
      </c>
      <c r="R119" s="22">
        <v>0</v>
      </c>
      <c r="S119" s="49">
        <v>0</v>
      </c>
      <c r="T119" s="65">
        <v>836.74689863616788</v>
      </c>
      <c r="U119" s="62">
        <f t="shared" si="8"/>
        <v>0.30000000000000004</v>
      </c>
      <c r="V119" s="73">
        <f t="shared" si="9"/>
        <v>1</v>
      </c>
      <c r="W119" s="74">
        <f t="shared" si="10"/>
        <v>0</v>
      </c>
      <c r="X119" s="75">
        <f t="shared" si="11"/>
        <v>0</v>
      </c>
      <c r="Y119" s="79">
        <f t="shared" si="12"/>
        <v>0</v>
      </c>
      <c r="Z119" s="73">
        <f t="shared" si="13"/>
        <v>1</v>
      </c>
      <c r="AA119" s="74">
        <f t="shared" si="14"/>
        <v>0</v>
      </c>
      <c r="AB119" s="75">
        <f t="shared" si="15"/>
        <v>0</v>
      </c>
    </row>
    <row r="120" spans="1:28" x14ac:dyDescent="0.25">
      <c r="A120" s="40" t="s">
        <v>236</v>
      </c>
      <c r="B120" s="11" t="s">
        <v>236</v>
      </c>
      <c r="C120" s="12" t="s">
        <v>237</v>
      </c>
      <c r="D120" s="8" t="s">
        <v>472</v>
      </c>
      <c r="E120" s="5" t="s">
        <v>213</v>
      </c>
      <c r="F120" s="68">
        <v>0</v>
      </c>
      <c r="G120" s="29">
        <v>0</v>
      </c>
      <c r="H120" s="30">
        <v>0</v>
      </c>
      <c r="I120" s="29">
        <v>0</v>
      </c>
      <c r="J120" s="30">
        <v>1</v>
      </c>
      <c r="K120" s="50">
        <v>1</v>
      </c>
      <c r="L120" s="50">
        <v>0</v>
      </c>
      <c r="M120" s="52">
        <v>0</v>
      </c>
      <c r="N120" s="56">
        <v>1</v>
      </c>
      <c r="O120" s="72">
        <v>1</v>
      </c>
      <c r="P120" s="22">
        <v>1</v>
      </c>
      <c r="Q120" s="34">
        <v>1</v>
      </c>
      <c r="R120" s="22">
        <v>0</v>
      </c>
      <c r="S120" s="49">
        <v>0</v>
      </c>
      <c r="T120" s="65">
        <v>1445.3312933658585</v>
      </c>
      <c r="U120" s="62">
        <f t="shared" si="8"/>
        <v>0.15000000000000002</v>
      </c>
      <c r="V120" s="73">
        <f t="shared" si="9"/>
        <v>0.33333333333333337</v>
      </c>
      <c r="W120" s="74">
        <f t="shared" si="10"/>
        <v>144.5</v>
      </c>
      <c r="X120" s="75">
        <f t="shared" si="11"/>
        <v>0.12497134797335227</v>
      </c>
      <c r="Y120" s="79">
        <f t="shared" si="12"/>
        <v>0</v>
      </c>
      <c r="Z120" s="73">
        <f t="shared" si="13"/>
        <v>0.33333333333333337</v>
      </c>
      <c r="AA120" s="74">
        <f t="shared" si="14"/>
        <v>0</v>
      </c>
      <c r="AB120" s="75">
        <f t="shared" si="15"/>
        <v>0</v>
      </c>
    </row>
    <row r="121" spans="1:28" x14ac:dyDescent="0.25">
      <c r="A121" s="40" t="s">
        <v>238</v>
      </c>
      <c r="B121" s="11" t="s">
        <v>238</v>
      </c>
      <c r="C121" s="12" t="s">
        <v>239</v>
      </c>
      <c r="D121" s="8" t="s">
        <v>472</v>
      </c>
      <c r="E121" s="5" t="s">
        <v>213</v>
      </c>
      <c r="F121" s="68">
        <v>0</v>
      </c>
      <c r="G121" s="29">
        <v>0</v>
      </c>
      <c r="H121" s="30">
        <v>0</v>
      </c>
      <c r="I121" s="29">
        <v>0</v>
      </c>
      <c r="J121" s="30">
        <v>1</v>
      </c>
      <c r="K121" s="50">
        <v>0</v>
      </c>
      <c r="L121" s="50">
        <v>0</v>
      </c>
      <c r="M121" s="52">
        <v>0</v>
      </c>
      <c r="N121" s="56">
        <v>1</v>
      </c>
      <c r="O121" s="72">
        <v>0</v>
      </c>
      <c r="P121" s="22">
        <v>1</v>
      </c>
      <c r="Q121" s="34">
        <v>0</v>
      </c>
      <c r="R121" s="22">
        <v>0</v>
      </c>
      <c r="S121" s="49">
        <v>0</v>
      </c>
      <c r="T121" s="65">
        <v>838.55951038517674</v>
      </c>
      <c r="U121" s="62">
        <f t="shared" si="8"/>
        <v>0.05</v>
      </c>
      <c r="V121" s="73">
        <f t="shared" si="9"/>
        <v>1</v>
      </c>
      <c r="W121" s="74">
        <f t="shared" si="10"/>
        <v>0</v>
      </c>
      <c r="X121" s="75">
        <f t="shared" si="11"/>
        <v>0</v>
      </c>
      <c r="Y121" s="79">
        <f t="shared" si="12"/>
        <v>0</v>
      </c>
      <c r="Z121" s="73">
        <f t="shared" si="13"/>
        <v>1</v>
      </c>
      <c r="AA121" s="74">
        <f t="shared" si="14"/>
        <v>0</v>
      </c>
      <c r="AB121" s="75">
        <f t="shared" si="15"/>
        <v>0</v>
      </c>
    </row>
    <row r="122" spans="1:28" x14ac:dyDescent="0.25">
      <c r="A122" s="40" t="s">
        <v>240</v>
      </c>
      <c r="B122" s="11" t="s">
        <v>240</v>
      </c>
      <c r="C122" s="12" t="s">
        <v>241</v>
      </c>
      <c r="D122" s="8" t="s">
        <v>472</v>
      </c>
      <c r="E122" s="5" t="s">
        <v>213</v>
      </c>
      <c r="F122" s="68">
        <v>0</v>
      </c>
      <c r="G122" s="29">
        <v>0</v>
      </c>
      <c r="H122" s="30">
        <v>0</v>
      </c>
      <c r="I122" s="29">
        <v>1</v>
      </c>
      <c r="J122" s="30">
        <v>0</v>
      </c>
      <c r="K122" s="50">
        <v>0</v>
      </c>
      <c r="L122" s="50">
        <v>0</v>
      </c>
      <c r="M122" s="52">
        <v>0</v>
      </c>
      <c r="N122" s="56">
        <v>1</v>
      </c>
      <c r="O122" s="72">
        <v>1</v>
      </c>
      <c r="P122" s="22">
        <v>1</v>
      </c>
      <c r="Q122" s="34">
        <v>0</v>
      </c>
      <c r="R122" s="22">
        <v>0</v>
      </c>
      <c r="S122" s="49">
        <v>0</v>
      </c>
      <c r="T122" s="65">
        <v>1252.7412950336779</v>
      </c>
      <c r="U122" s="62">
        <f t="shared" si="8"/>
        <v>0.05</v>
      </c>
      <c r="V122" s="73">
        <f t="shared" si="9"/>
        <v>0.66666666666666674</v>
      </c>
      <c r="W122" s="74">
        <f t="shared" si="10"/>
        <v>20.9</v>
      </c>
      <c r="X122" s="75">
        <f t="shared" si="11"/>
        <v>2.0854265843689351E-2</v>
      </c>
      <c r="Y122" s="79">
        <f t="shared" si="12"/>
        <v>0</v>
      </c>
      <c r="Z122" s="73">
        <f t="shared" si="13"/>
        <v>0.66666666666666674</v>
      </c>
      <c r="AA122" s="74">
        <f t="shared" si="14"/>
        <v>0</v>
      </c>
      <c r="AB122" s="75">
        <f t="shared" si="15"/>
        <v>0</v>
      </c>
    </row>
    <row r="123" spans="1:28" x14ac:dyDescent="0.25">
      <c r="A123" s="40" t="s">
        <v>242</v>
      </c>
      <c r="B123" s="11" t="s">
        <v>242</v>
      </c>
      <c r="C123" s="12" t="s">
        <v>243</v>
      </c>
      <c r="D123" s="8" t="s">
        <v>244</v>
      </c>
      <c r="E123" s="5" t="s">
        <v>244</v>
      </c>
      <c r="F123" s="68">
        <v>0</v>
      </c>
      <c r="G123" s="29">
        <v>0</v>
      </c>
      <c r="H123" s="30">
        <v>0</v>
      </c>
      <c r="I123" s="29">
        <v>1</v>
      </c>
      <c r="J123" s="30">
        <v>0</v>
      </c>
      <c r="K123" s="50">
        <v>0</v>
      </c>
      <c r="L123" s="50">
        <v>0</v>
      </c>
      <c r="M123" s="52">
        <v>0</v>
      </c>
      <c r="N123" s="56">
        <v>0</v>
      </c>
      <c r="O123" s="72">
        <v>0</v>
      </c>
      <c r="P123" s="22">
        <v>1</v>
      </c>
      <c r="Q123" s="34">
        <v>0</v>
      </c>
      <c r="R123" s="22">
        <v>0</v>
      </c>
      <c r="S123" s="49">
        <v>0</v>
      </c>
      <c r="T123" s="65">
        <v>1019.8206852860526</v>
      </c>
      <c r="U123" s="62">
        <f t="shared" si="8"/>
        <v>0.05</v>
      </c>
      <c r="V123" s="73">
        <f t="shared" si="9"/>
        <v>1</v>
      </c>
      <c r="W123" s="74">
        <f t="shared" si="10"/>
        <v>0</v>
      </c>
      <c r="X123" s="75">
        <f t="shared" si="11"/>
        <v>0</v>
      </c>
      <c r="Y123" s="79">
        <f t="shared" si="12"/>
        <v>0</v>
      </c>
      <c r="Z123" s="73">
        <f t="shared" si="13"/>
        <v>1</v>
      </c>
      <c r="AA123" s="74">
        <f t="shared" si="14"/>
        <v>0</v>
      </c>
      <c r="AB123" s="75">
        <f t="shared" si="15"/>
        <v>0</v>
      </c>
    </row>
    <row r="124" spans="1:28" x14ac:dyDescent="0.25">
      <c r="A124" s="40" t="s">
        <v>245</v>
      </c>
      <c r="B124" s="11" t="s">
        <v>245</v>
      </c>
      <c r="C124" s="12" t="s">
        <v>246</v>
      </c>
      <c r="D124" s="8" t="s">
        <v>244</v>
      </c>
      <c r="E124" s="5" t="s">
        <v>244</v>
      </c>
      <c r="F124" s="68">
        <v>0</v>
      </c>
      <c r="G124" s="29">
        <v>0</v>
      </c>
      <c r="H124" s="30">
        <v>0</v>
      </c>
      <c r="I124" s="29">
        <v>1</v>
      </c>
      <c r="J124" s="30">
        <v>1</v>
      </c>
      <c r="K124" s="50">
        <v>1</v>
      </c>
      <c r="L124" s="50">
        <v>1</v>
      </c>
      <c r="M124" s="52">
        <v>1</v>
      </c>
      <c r="N124" s="56">
        <v>1</v>
      </c>
      <c r="O124" s="72">
        <v>1</v>
      </c>
      <c r="P124" s="22">
        <v>1</v>
      </c>
      <c r="Q124" s="34">
        <v>0</v>
      </c>
      <c r="R124" s="22">
        <v>0</v>
      </c>
      <c r="S124" s="49">
        <v>0</v>
      </c>
      <c r="T124" s="65">
        <v>1959.4333006784675</v>
      </c>
      <c r="U124" s="62">
        <f t="shared" si="8"/>
        <v>0.4</v>
      </c>
      <c r="V124" s="73">
        <f t="shared" si="9"/>
        <v>0.66666666666666674</v>
      </c>
      <c r="W124" s="74">
        <f t="shared" si="10"/>
        <v>261.3</v>
      </c>
      <c r="X124" s="75">
        <f t="shared" si="11"/>
        <v>0.16669360466972966</v>
      </c>
      <c r="Y124" s="79">
        <f t="shared" si="12"/>
        <v>0</v>
      </c>
      <c r="Z124" s="73">
        <f t="shared" si="13"/>
        <v>0.66666666666666674</v>
      </c>
      <c r="AA124" s="74">
        <f t="shared" si="14"/>
        <v>0</v>
      </c>
      <c r="AB124" s="75">
        <f t="shared" si="15"/>
        <v>0</v>
      </c>
    </row>
    <row r="125" spans="1:28" x14ac:dyDescent="0.25">
      <c r="A125" s="40" t="s">
        <v>247</v>
      </c>
      <c r="B125" s="11" t="s">
        <v>247</v>
      </c>
      <c r="C125" s="12" t="s">
        <v>248</v>
      </c>
      <c r="D125" s="8" t="s">
        <v>244</v>
      </c>
      <c r="E125" s="5" t="s">
        <v>244</v>
      </c>
      <c r="F125" s="68">
        <v>1</v>
      </c>
      <c r="G125" s="29">
        <v>0</v>
      </c>
      <c r="H125" s="30">
        <v>0</v>
      </c>
      <c r="I125" s="29">
        <v>0</v>
      </c>
      <c r="J125" s="30">
        <v>1</v>
      </c>
      <c r="K125" s="50">
        <v>0</v>
      </c>
      <c r="L125" s="50">
        <v>1</v>
      </c>
      <c r="M125" s="52">
        <v>1</v>
      </c>
      <c r="N125" s="56">
        <v>1</v>
      </c>
      <c r="O125" s="72">
        <v>0</v>
      </c>
      <c r="P125" s="22">
        <v>0</v>
      </c>
      <c r="Q125" s="34">
        <v>0</v>
      </c>
      <c r="R125" s="22">
        <v>0</v>
      </c>
      <c r="S125" s="49">
        <v>0</v>
      </c>
      <c r="T125" s="65">
        <v>1157.5791782107181</v>
      </c>
      <c r="U125" s="62">
        <f t="shared" si="8"/>
        <v>0.25</v>
      </c>
      <c r="V125" s="73">
        <f t="shared" si="9"/>
        <v>1</v>
      </c>
      <c r="W125" s="74">
        <f t="shared" si="10"/>
        <v>0</v>
      </c>
      <c r="X125" s="75">
        <f t="shared" si="11"/>
        <v>0</v>
      </c>
      <c r="Y125" s="79">
        <f t="shared" si="12"/>
        <v>0.2</v>
      </c>
      <c r="Z125" s="73">
        <f t="shared" si="13"/>
        <v>1</v>
      </c>
      <c r="AA125" s="74">
        <f t="shared" si="14"/>
        <v>0</v>
      </c>
      <c r="AB125" s="75">
        <f t="shared" si="15"/>
        <v>0</v>
      </c>
    </row>
    <row r="126" spans="1:28" x14ac:dyDescent="0.25">
      <c r="A126" s="40" t="s">
        <v>249</v>
      </c>
      <c r="B126" s="11" t="s">
        <v>249</v>
      </c>
      <c r="C126" s="12" t="s">
        <v>250</v>
      </c>
      <c r="D126" s="8" t="s">
        <v>244</v>
      </c>
      <c r="E126" s="5" t="s">
        <v>244</v>
      </c>
      <c r="F126" s="68">
        <v>0</v>
      </c>
      <c r="G126" s="29">
        <v>0</v>
      </c>
      <c r="H126" s="30">
        <v>0</v>
      </c>
      <c r="I126" s="29">
        <v>1</v>
      </c>
      <c r="J126" s="30">
        <v>0</v>
      </c>
      <c r="K126" s="50">
        <v>0</v>
      </c>
      <c r="L126" s="50">
        <v>1</v>
      </c>
      <c r="M126" s="52">
        <v>1</v>
      </c>
      <c r="N126" s="56">
        <v>1</v>
      </c>
      <c r="O126" s="72">
        <v>1</v>
      </c>
      <c r="P126" s="22">
        <v>1</v>
      </c>
      <c r="Q126" s="34">
        <v>0</v>
      </c>
      <c r="R126" s="22">
        <v>0</v>
      </c>
      <c r="S126" s="49">
        <v>0</v>
      </c>
      <c r="T126" s="65">
        <v>1598.2704096884722</v>
      </c>
      <c r="U126" s="62">
        <f t="shared" si="8"/>
        <v>0.25</v>
      </c>
      <c r="V126" s="73">
        <f t="shared" si="9"/>
        <v>0.66666666666666674</v>
      </c>
      <c r="W126" s="74">
        <f t="shared" si="10"/>
        <v>133.19999999999999</v>
      </c>
      <c r="X126" s="75">
        <f t="shared" si="11"/>
        <v>0.10417511266598085</v>
      </c>
      <c r="Y126" s="79">
        <f t="shared" si="12"/>
        <v>0</v>
      </c>
      <c r="Z126" s="73">
        <f t="shared" si="13"/>
        <v>0.66666666666666674</v>
      </c>
      <c r="AA126" s="74">
        <f t="shared" si="14"/>
        <v>0</v>
      </c>
      <c r="AB126" s="75">
        <f t="shared" si="15"/>
        <v>0</v>
      </c>
    </row>
    <row r="127" spans="1:28" x14ac:dyDescent="0.25">
      <c r="A127" s="40" t="s">
        <v>251</v>
      </c>
      <c r="B127" s="11" t="s">
        <v>251</v>
      </c>
      <c r="C127" s="12" t="s">
        <v>252</v>
      </c>
      <c r="D127" s="8" t="s">
        <v>244</v>
      </c>
      <c r="E127" s="5" t="s">
        <v>244</v>
      </c>
      <c r="F127" s="68">
        <v>0</v>
      </c>
      <c r="G127" s="29">
        <v>0</v>
      </c>
      <c r="H127" s="30">
        <v>0</v>
      </c>
      <c r="I127" s="29">
        <v>1</v>
      </c>
      <c r="J127" s="30">
        <v>1</v>
      </c>
      <c r="K127" s="50">
        <v>1</v>
      </c>
      <c r="L127" s="50">
        <v>0</v>
      </c>
      <c r="M127" s="52">
        <v>1</v>
      </c>
      <c r="N127" s="56">
        <v>1</v>
      </c>
      <c r="O127" s="72">
        <v>0</v>
      </c>
      <c r="P127" s="22">
        <v>0</v>
      </c>
      <c r="Q127" s="34">
        <v>1</v>
      </c>
      <c r="R127" s="22">
        <v>0</v>
      </c>
      <c r="S127" s="49">
        <v>0</v>
      </c>
      <c r="T127" s="65">
        <v>1644.2654328195695</v>
      </c>
      <c r="U127" s="62">
        <f t="shared" si="8"/>
        <v>0.30000000000000004</v>
      </c>
      <c r="V127" s="73">
        <f t="shared" si="9"/>
        <v>1</v>
      </c>
      <c r="W127" s="74">
        <f t="shared" si="10"/>
        <v>0</v>
      </c>
      <c r="X127" s="75">
        <f t="shared" si="11"/>
        <v>0</v>
      </c>
      <c r="Y127" s="79">
        <f t="shared" si="12"/>
        <v>0</v>
      </c>
      <c r="Z127" s="73">
        <f t="shared" si="13"/>
        <v>1</v>
      </c>
      <c r="AA127" s="74">
        <f t="shared" si="14"/>
        <v>0</v>
      </c>
      <c r="AB127" s="75">
        <f t="shared" si="15"/>
        <v>0</v>
      </c>
    </row>
    <row r="128" spans="1:28" x14ac:dyDescent="0.25">
      <c r="A128" s="40" t="s">
        <v>253</v>
      </c>
      <c r="B128" s="11" t="s">
        <v>253</v>
      </c>
      <c r="C128" s="12" t="s">
        <v>254</v>
      </c>
      <c r="D128" s="8" t="s">
        <v>244</v>
      </c>
      <c r="E128" s="5" t="s">
        <v>244</v>
      </c>
      <c r="F128" s="68">
        <v>0</v>
      </c>
      <c r="G128" s="29">
        <v>0</v>
      </c>
      <c r="H128" s="30">
        <v>0</v>
      </c>
      <c r="I128" s="29">
        <v>1</v>
      </c>
      <c r="J128" s="30">
        <v>1</v>
      </c>
      <c r="K128" s="50">
        <v>0</v>
      </c>
      <c r="L128" s="50">
        <v>1</v>
      </c>
      <c r="M128" s="52">
        <v>1</v>
      </c>
      <c r="N128" s="56">
        <v>1</v>
      </c>
      <c r="O128" s="72">
        <v>1</v>
      </c>
      <c r="P128" s="22">
        <v>1</v>
      </c>
      <c r="Q128" s="34">
        <v>0</v>
      </c>
      <c r="R128" s="22">
        <v>0</v>
      </c>
      <c r="S128" s="49">
        <v>0</v>
      </c>
      <c r="T128" s="65">
        <v>1243.225083351382</v>
      </c>
      <c r="U128" s="62">
        <f t="shared" si="8"/>
        <v>0.30000000000000004</v>
      </c>
      <c r="V128" s="73">
        <f t="shared" si="9"/>
        <v>0.66666666666666674</v>
      </c>
      <c r="W128" s="74">
        <f t="shared" si="10"/>
        <v>124.3</v>
      </c>
      <c r="X128" s="75">
        <f t="shared" si="11"/>
        <v>0.12497736900638547</v>
      </c>
      <c r="Y128" s="79">
        <f t="shared" si="12"/>
        <v>0</v>
      </c>
      <c r="Z128" s="73">
        <f t="shared" si="13"/>
        <v>0.66666666666666674</v>
      </c>
      <c r="AA128" s="74">
        <f t="shared" si="14"/>
        <v>0</v>
      </c>
      <c r="AB128" s="75">
        <f t="shared" si="15"/>
        <v>0</v>
      </c>
    </row>
    <row r="129" spans="1:28" x14ac:dyDescent="0.25">
      <c r="A129" s="40" t="s">
        <v>255</v>
      </c>
      <c r="B129" s="11" t="s">
        <v>255</v>
      </c>
      <c r="C129" s="12" t="s">
        <v>256</v>
      </c>
      <c r="D129" s="8" t="s">
        <v>244</v>
      </c>
      <c r="E129" s="5" t="s">
        <v>244</v>
      </c>
      <c r="F129" s="68">
        <v>0</v>
      </c>
      <c r="G129" s="29">
        <v>0</v>
      </c>
      <c r="H129" s="30">
        <v>0</v>
      </c>
      <c r="I129" s="29">
        <v>1</v>
      </c>
      <c r="J129" s="30">
        <v>1</v>
      </c>
      <c r="K129" s="50">
        <v>1</v>
      </c>
      <c r="L129" s="50">
        <v>1</v>
      </c>
      <c r="M129" s="52">
        <v>1</v>
      </c>
      <c r="N129" s="56">
        <v>1</v>
      </c>
      <c r="O129" s="72">
        <v>1</v>
      </c>
      <c r="P129" s="22">
        <v>1</v>
      </c>
      <c r="Q129" s="34">
        <v>0</v>
      </c>
      <c r="R129" s="22">
        <v>0</v>
      </c>
      <c r="S129" s="49">
        <v>0</v>
      </c>
      <c r="T129" s="65">
        <v>1399.3362702347613</v>
      </c>
      <c r="U129" s="62">
        <f t="shared" si="8"/>
        <v>0.4</v>
      </c>
      <c r="V129" s="73">
        <f t="shared" si="9"/>
        <v>0.66666666666666674</v>
      </c>
      <c r="W129" s="74">
        <f t="shared" si="10"/>
        <v>186.6</v>
      </c>
      <c r="X129" s="75">
        <f t="shared" si="11"/>
        <v>0.16668616755061205</v>
      </c>
      <c r="Y129" s="79">
        <f t="shared" si="12"/>
        <v>0</v>
      </c>
      <c r="Z129" s="73">
        <f t="shared" si="13"/>
        <v>0.66666666666666674</v>
      </c>
      <c r="AA129" s="74">
        <f t="shared" si="14"/>
        <v>0</v>
      </c>
      <c r="AB129" s="75">
        <f t="shared" si="15"/>
        <v>0</v>
      </c>
    </row>
    <row r="130" spans="1:28" x14ac:dyDescent="0.25">
      <c r="A130" s="40" t="s">
        <v>257</v>
      </c>
      <c r="B130" s="11" t="s">
        <v>257</v>
      </c>
      <c r="C130" s="12" t="s">
        <v>258</v>
      </c>
      <c r="D130" s="8" t="s">
        <v>244</v>
      </c>
      <c r="E130" s="5" t="s">
        <v>244</v>
      </c>
      <c r="F130" s="68">
        <v>0</v>
      </c>
      <c r="G130" s="29">
        <v>0</v>
      </c>
      <c r="H130" s="30">
        <v>0</v>
      </c>
      <c r="I130" s="29">
        <v>1</v>
      </c>
      <c r="J130" s="30">
        <v>1</v>
      </c>
      <c r="K130" s="50">
        <v>1</v>
      </c>
      <c r="L130" s="50">
        <v>1</v>
      </c>
      <c r="M130" s="52">
        <v>1</v>
      </c>
      <c r="N130" s="56">
        <v>1</v>
      </c>
      <c r="O130" s="72">
        <v>0</v>
      </c>
      <c r="P130" s="22">
        <v>0</v>
      </c>
      <c r="Q130" s="34">
        <v>1</v>
      </c>
      <c r="R130" s="22">
        <v>0</v>
      </c>
      <c r="S130" s="49">
        <v>0</v>
      </c>
      <c r="T130" s="65">
        <v>1889.4211718730044</v>
      </c>
      <c r="U130" s="62">
        <f t="shared" si="8"/>
        <v>0.4</v>
      </c>
      <c r="V130" s="73">
        <f t="shared" si="9"/>
        <v>1</v>
      </c>
      <c r="W130" s="74">
        <f t="shared" si="10"/>
        <v>0</v>
      </c>
      <c r="X130" s="75">
        <f t="shared" si="11"/>
        <v>0</v>
      </c>
      <c r="Y130" s="79">
        <f t="shared" si="12"/>
        <v>0</v>
      </c>
      <c r="Z130" s="73">
        <f t="shared" si="13"/>
        <v>1</v>
      </c>
      <c r="AA130" s="74">
        <f t="shared" si="14"/>
        <v>0</v>
      </c>
      <c r="AB130" s="75">
        <f t="shared" si="15"/>
        <v>0</v>
      </c>
    </row>
    <row r="131" spans="1:28" x14ac:dyDescent="0.25">
      <c r="A131" s="40" t="s">
        <v>259</v>
      </c>
      <c r="B131" s="11" t="s">
        <v>259</v>
      </c>
      <c r="C131" s="12" t="s">
        <v>260</v>
      </c>
      <c r="D131" s="8" t="s">
        <v>244</v>
      </c>
      <c r="E131" s="5" t="s">
        <v>244</v>
      </c>
      <c r="F131" s="68">
        <v>0</v>
      </c>
      <c r="G131" s="29">
        <v>0</v>
      </c>
      <c r="H131" s="30">
        <v>0</v>
      </c>
      <c r="I131" s="29">
        <v>1</v>
      </c>
      <c r="J131" s="30">
        <v>1</v>
      </c>
      <c r="K131" s="50">
        <v>1</v>
      </c>
      <c r="L131" s="50">
        <v>1</v>
      </c>
      <c r="M131" s="52">
        <v>1</v>
      </c>
      <c r="N131" s="56">
        <v>0</v>
      </c>
      <c r="O131" s="72">
        <v>1</v>
      </c>
      <c r="P131" s="22">
        <v>0</v>
      </c>
      <c r="Q131" s="34">
        <v>0</v>
      </c>
      <c r="R131" s="22">
        <v>0</v>
      </c>
      <c r="S131" s="49">
        <v>0</v>
      </c>
      <c r="T131" s="65">
        <v>1867.443254416273</v>
      </c>
      <c r="U131" s="62">
        <f t="shared" si="8"/>
        <v>0.4</v>
      </c>
      <c r="V131" s="73">
        <f t="shared" si="9"/>
        <v>1</v>
      </c>
      <c r="W131" s="74">
        <f t="shared" si="10"/>
        <v>0</v>
      </c>
      <c r="X131" s="75">
        <f t="shared" si="11"/>
        <v>0</v>
      </c>
      <c r="Y131" s="79">
        <f t="shared" si="12"/>
        <v>0</v>
      </c>
      <c r="Z131" s="73">
        <f t="shared" si="13"/>
        <v>1</v>
      </c>
      <c r="AA131" s="74">
        <f t="shared" si="14"/>
        <v>0</v>
      </c>
      <c r="AB131" s="75">
        <f t="shared" si="15"/>
        <v>0</v>
      </c>
    </row>
    <row r="132" spans="1:28" x14ac:dyDescent="0.25">
      <c r="A132" s="40" t="s">
        <v>261</v>
      </c>
      <c r="B132" s="11" t="s">
        <v>261</v>
      </c>
      <c r="C132" s="12" t="s">
        <v>262</v>
      </c>
      <c r="D132" s="8" t="s">
        <v>244</v>
      </c>
      <c r="E132" s="5" t="s">
        <v>244</v>
      </c>
      <c r="F132" s="68">
        <v>0</v>
      </c>
      <c r="G132" s="29">
        <v>0</v>
      </c>
      <c r="H132" s="30">
        <v>0</v>
      </c>
      <c r="I132" s="29">
        <v>1</v>
      </c>
      <c r="J132" s="30">
        <v>0</v>
      </c>
      <c r="K132" s="50">
        <v>0</v>
      </c>
      <c r="L132" s="50">
        <v>1</v>
      </c>
      <c r="M132" s="52">
        <v>1</v>
      </c>
      <c r="N132" s="56">
        <v>1</v>
      </c>
      <c r="O132" s="72">
        <v>1</v>
      </c>
      <c r="P132" s="22">
        <v>1</v>
      </c>
      <c r="Q132" s="34">
        <v>0</v>
      </c>
      <c r="R132" s="22">
        <v>0</v>
      </c>
      <c r="S132" s="49">
        <v>0</v>
      </c>
      <c r="T132" s="65">
        <v>1596.4577979394635</v>
      </c>
      <c r="U132" s="62">
        <f t="shared" si="8"/>
        <v>0.25</v>
      </c>
      <c r="V132" s="73">
        <f t="shared" si="9"/>
        <v>0.66666666666666674</v>
      </c>
      <c r="W132" s="74">
        <f t="shared" si="10"/>
        <v>133</v>
      </c>
      <c r="X132" s="75">
        <f t="shared" si="11"/>
        <v>0.10413679598331861</v>
      </c>
      <c r="Y132" s="79">
        <f t="shared" si="12"/>
        <v>0</v>
      </c>
      <c r="Z132" s="73">
        <f t="shared" si="13"/>
        <v>0.66666666666666674</v>
      </c>
      <c r="AA132" s="74">
        <f t="shared" si="14"/>
        <v>0</v>
      </c>
      <c r="AB132" s="75">
        <f t="shared" si="15"/>
        <v>0</v>
      </c>
    </row>
    <row r="133" spans="1:28" x14ac:dyDescent="0.25">
      <c r="A133" s="40" t="s">
        <v>263</v>
      </c>
      <c r="B133" s="11" t="s">
        <v>263</v>
      </c>
      <c r="C133" s="12" t="s">
        <v>264</v>
      </c>
      <c r="D133" s="8" t="s">
        <v>244</v>
      </c>
      <c r="E133" s="5" t="s">
        <v>244</v>
      </c>
      <c r="F133" s="68">
        <v>0</v>
      </c>
      <c r="G133" s="29">
        <v>0</v>
      </c>
      <c r="H133" s="30">
        <v>0</v>
      </c>
      <c r="I133" s="29">
        <v>1</v>
      </c>
      <c r="J133" s="30">
        <v>1</v>
      </c>
      <c r="K133" s="50">
        <v>1</v>
      </c>
      <c r="L133" s="50">
        <v>1</v>
      </c>
      <c r="M133" s="52">
        <v>1</v>
      </c>
      <c r="N133" s="56">
        <v>1</v>
      </c>
      <c r="O133" s="72">
        <v>1</v>
      </c>
      <c r="P133" s="22">
        <v>1</v>
      </c>
      <c r="Q133" s="34">
        <v>1</v>
      </c>
      <c r="R133" s="22">
        <v>0</v>
      </c>
      <c r="S133" s="49">
        <v>0</v>
      </c>
      <c r="T133" s="65">
        <v>1363.9903411290904</v>
      </c>
      <c r="U133" s="62">
        <f t="shared" si="8"/>
        <v>0.4</v>
      </c>
      <c r="V133" s="73">
        <f t="shared" si="9"/>
        <v>0.33333333333333337</v>
      </c>
      <c r="W133" s="74">
        <f t="shared" si="10"/>
        <v>363.7</v>
      </c>
      <c r="X133" s="75">
        <f t="shared" si="11"/>
        <v>0.33330514615203821</v>
      </c>
      <c r="Y133" s="79">
        <f t="shared" si="12"/>
        <v>0</v>
      </c>
      <c r="Z133" s="73">
        <f t="shared" si="13"/>
        <v>0.33333333333333337</v>
      </c>
      <c r="AA133" s="74">
        <f t="shared" si="14"/>
        <v>0</v>
      </c>
      <c r="AB133" s="75">
        <f t="shared" si="15"/>
        <v>0</v>
      </c>
    </row>
    <row r="134" spans="1:28" x14ac:dyDescent="0.25">
      <c r="A134" s="40" t="s">
        <v>265</v>
      </c>
      <c r="B134" s="11" t="s">
        <v>265</v>
      </c>
      <c r="C134" s="12" t="s">
        <v>266</v>
      </c>
      <c r="D134" s="8" t="s">
        <v>244</v>
      </c>
      <c r="E134" s="5" t="s">
        <v>244</v>
      </c>
      <c r="F134" s="68">
        <v>1</v>
      </c>
      <c r="G134" s="29">
        <v>0</v>
      </c>
      <c r="H134" s="30">
        <v>0</v>
      </c>
      <c r="I134" s="29">
        <v>1</v>
      </c>
      <c r="J134" s="30">
        <v>1</v>
      </c>
      <c r="K134" s="50">
        <v>0</v>
      </c>
      <c r="L134" s="50">
        <v>0</v>
      </c>
      <c r="M134" s="52">
        <v>0</v>
      </c>
      <c r="N134" s="56">
        <v>0</v>
      </c>
      <c r="O134" s="72">
        <v>0</v>
      </c>
      <c r="P134" s="22">
        <v>0</v>
      </c>
      <c r="Q134" s="34">
        <v>0</v>
      </c>
      <c r="R134" s="22">
        <v>0</v>
      </c>
      <c r="S134" s="49">
        <v>0</v>
      </c>
      <c r="T134" s="65">
        <v>1374.6394351545168</v>
      </c>
      <c r="U134" s="62">
        <f t="shared" ref="U134:U197" si="16">G134*0.2+H134*0.2+I134*0.05+J134*0.05+K134*0.1+L134*0.1+M134*0.1</f>
        <v>0.1</v>
      </c>
      <c r="V134" s="73">
        <f t="shared" ref="V134:V197" si="17">IF(OR(N134=0,O134=0),1,1-(P134*1/3+Q134*1/3+R134*1/3))</f>
        <v>1</v>
      </c>
      <c r="W134" s="74">
        <f t="shared" ref="W134:W197" si="18">ROUND(T134*U134*(1-V134),1)</f>
        <v>0</v>
      </c>
      <c r="X134" s="75">
        <f t="shared" ref="X134:X197" si="19">W134/(T134*0.8)</f>
        <v>0</v>
      </c>
      <c r="Y134" s="79">
        <f t="shared" ref="Y134:Y197" si="20">F134*0.2</f>
        <v>0.2</v>
      </c>
      <c r="Z134" s="73">
        <f t="shared" ref="Z134:Z197" si="21">IF(OR(N134=0,O134=0),1,1-(P134*1/3+Q134*1/3+R134*1/3))</f>
        <v>1</v>
      </c>
      <c r="AA134" s="74">
        <f t="shared" ref="AA134:AA197" si="22">ROUND(T134*Y134*(1-Z134),1)</f>
        <v>0</v>
      </c>
      <c r="AB134" s="75">
        <f t="shared" ref="AB134:AB197" si="23">AA134/(T134*0.2)</f>
        <v>0</v>
      </c>
    </row>
    <row r="135" spans="1:28" x14ac:dyDescent="0.25">
      <c r="A135" s="40" t="s">
        <v>267</v>
      </c>
      <c r="B135" s="11" t="s">
        <v>267</v>
      </c>
      <c r="C135" s="12" t="s">
        <v>268</v>
      </c>
      <c r="D135" s="8" t="s">
        <v>244</v>
      </c>
      <c r="E135" s="5" t="s">
        <v>244</v>
      </c>
      <c r="F135" s="68">
        <v>0</v>
      </c>
      <c r="G135" s="29">
        <v>0</v>
      </c>
      <c r="H135" s="30">
        <v>0</v>
      </c>
      <c r="I135" s="29">
        <v>1</v>
      </c>
      <c r="J135" s="30">
        <v>0</v>
      </c>
      <c r="K135" s="50">
        <v>1</v>
      </c>
      <c r="L135" s="50">
        <v>1</v>
      </c>
      <c r="M135" s="52">
        <v>1</v>
      </c>
      <c r="N135" s="56">
        <v>1</v>
      </c>
      <c r="O135" s="72">
        <v>1</v>
      </c>
      <c r="P135" s="22">
        <v>1</v>
      </c>
      <c r="Q135" s="34">
        <v>0</v>
      </c>
      <c r="R135" s="22">
        <v>0</v>
      </c>
      <c r="S135" s="49">
        <v>0</v>
      </c>
      <c r="T135" s="65">
        <v>880.24958061237817</v>
      </c>
      <c r="U135" s="62">
        <f t="shared" si="16"/>
        <v>0.35</v>
      </c>
      <c r="V135" s="73">
        <f t="shared" si="17"/>
        <v>0.66666666666666674</v>
      </c>
      <c r="W135" s="74">
        <f t="shared" si="18"/>
        <v>102.7</v>
      </c>
      <c r="X135" s="75">
        <f t="shared" si="19"/>
        <v>0.14583931969691047</v>
      </c>
      <c r="Y135" s="79">
        <f t="shared" si="20"/>
        <v>0</v>
      </c>
      <c r="Z135" s="73">
        <f t="shared" si="21"/>
        <v>0.66666666666666674</v>
      </c>
      <c r="AA135" s="74">
        <f t="shared" si="22"/>
        <v>0</v>
      </c>
      <c r="AB135" s="75">
        <f t="shared" si="23"/>
        <v>0</v>
      </c>
    </row>
    <row r="136" spans="1:28" x14ac:dyDescent="0.25">
      <c r="A136" s="40" t="s">
        <v>269</v>
      </c>
      <c r="B136" s="11" t="s">
        <v>269</v>
      </c>
      <c r="C136" s="12" t="s">
        <v>270</v>
      </c>
      <c r="D136" s="8" t="s">
        <v>244</v>
      </c>
      <c r="E136" s="5" t="s">
        <v>244</v>
      </c>
      <c r="F136" s="68">
        <v>1</v>
      </c>
      <c r="G136" s="29">
        <v>0</v>
      </c>
      <c r="H136" s="30">
        <v>0</v>
      </c>
      <c r="I136" s="29">
        <v>1</v>
      </c>
      <c r="J136" s="30">
        <v>0</v>
      </c>
      <c r="K136" s="50">
        <v>0</v>
      </c>
      <c r="L136" s="50">
        <v>0</v>
      </c>
      <c r="M136" s="52">
        <v>1</v>
      </c>
      <c r="N136" s="56">
        <v>1</v>
      </c>
      <c r="O136" s="72">
        <v>1</v>
      </c>
      <c r="P136" s="22">
        <v>1</v>
      </c>
      <c r="Q136" s="34">
        <v>1</v>
      </c>
      <c r="R136" s="22">
        <v>0</v>
      </c>
      <c r="S136" s="49">
        <v>0</v>
      </c>
      <c r="T136" s="65">
        <v>1433.5493169973015</v>
      </c>
      <c r="U136" s="62">
        <f t="shared" si="16"/>
        <v>0.15000000000000002</v>
      </c>
      <c r="V136" s="73">
        <f t="shared" si="17"/>
        <v>0.33333333333333337</v>
      </c>
      <c r="W136" s="74">
        <f t="shared" si="18"/>
        <v>143.4</v>
      </c>
      <c r="X136" s="75">
        <f t="shared" si="19"/>
        <v>0.12503929782859186</v>
      </c>
      <c r="Y136" s="79">
        <f t="shared" si="20"/>
        <v>0.2</v>
      </c>
      <c r="Z136" s="73">
        <f t="shared" si="21"/>
        <v>0.33333333333333337</v>
      </c>
      <c r="AA136" s="74">
        <f t="shared" si="22"/>
        <v>191.1</v>
      </c>
      <c r="AB136" s="75">
        <f t="shared" si="23"/>
        <v>0.66652747043358163</v>
      </c>
    </row>
    <row r="137" spans="1:28" x14ac:dyDescent="0.25">
      <c r="A137" s="40" t="s">
        <v>271</v>
      </c>
      <c r="B137" s="11" t="s">
        <v>271</v>
      </c>
      <c r="C137" s="12" t="s">
        <v>272</v>
      </c>
      <c r="D137" s="8" t="s">
        <v>244</v>
      </c>
      <c r="E137" s="5" t="s">
        <v>244</v>
      </c>
      <c r="F137" s="68">
        <v>0</v>
      </c>
      <c r="G137" s="29">
        <v>0</v>
      </c>
      <c r="H137" s="30">
        <v>0</v>
      </c>
      <c r="I137" s="29">
        <v>1</v>
      </c>
      <c r="J137" s="30">
        <v>0</v>
      </c>
      <c r="K137" s="50">
        <v>0</v>
      </c>
      <c r="L137" s="50">
        <v>1</v>
      </c>
      <c r="M137" s="52">
        <v>1</v>
      </c>
      <c r="N137" s="56">
        <v>1</v>
      </c>
      <c r="O137" s="72">
        <v>0</v>
      </c>
      <c r="P137" s="22">
        <v>0</v>
      </c>
      <c r="Q137" s="34">
        <v>0</v>
      </c>
      <c r="R137" s="22">
        <v>0</v>
      </c>
      <c r="S137" s="49">
        <v>0</v>
      </c>
      <c r="T137" s="65">
        <v>1186.5809661948581</v>
      </c>
      <c r="U137" s="62">
        <f t="shared" si="16"/>
        <v>0.25</v>
      </c>
      <c r="V137" s="73">
        <f t="shared" si="17"/>
        <v>1</v>
      </c>
      <c r="W137" s="74">
        <f t="shared" si="18"/>
        <v>0</v>
      </c>
      <c r="X137" s="75">
        <f t="shared" si="19"/>
        <v>0</v>
      </c>
      <c r="Y137" s="79">
        <f t="shared" si="20"/>
        <v>0</v>
      </c>
      <c r="Z137" s="73">
        <f t="shared" si="21"/>
        <v>1</v>
      </c>
      <c r="AA137" s="74">
        <f t="shared" si="22"/>
        <v>0</v>
      </c>
      <c r="AB137" s="75">
        <f t="shared" si="23"/>
        <v>0</v>
      </c>
    </row>
    <row r="138" spans="1:28" x14ac:dyDescent="0.25">
      <c r="A138" s="40" t="s">
        <v>273</v>
      </c>
      <c r="B138" s="11" t="s">
        <v>273</v>
      </c>
      <c r="C138" s="12" t="s">
        <v>274</v>
      </c>
      <c r="D138" s="8" t="s">
        <v>244</v>
      </c>
      <c r="E138" s="5" t="s">
        <v>244</v>
      </c>
      <c r="F138" s="68">
        <v>1</v>
      </c>
      <c r="G138" s="29">
        <v>0</v>
      </c>
      <c r="H138" s="30">
        <v>0</v>
      </c>
      <c r="I138" s="29">
        <v>1</v>
      </c>
      <c r="J138" s="30">
        <v>0</v>
      </c>
      <c r="K138" s="50">
        <v>0</v>
      </c>
      <c r="L138" s="50">
        <v>0</v>
      </c>
      <c r="M138" s="52">
        <v>0</v>
      </c>
      <c r="N138" s="56">
        <v>0</v>
      </c>
      <c r="O138" s="72">
        <v>0</v>
      </c>
      <c r="P138" s="22">
        <v>1</v>
      </c>
      <c r="Q138" s="34">
        <v>0</v>
      </c>
      <c r="R138" s="22">
        <v>0</v>
      </c>
      <c r="S138" s="49">
        <v>0</v>
      </c>
      <c r="T138" s="65">
        <v>1297.6034358216448</v>
      </c>
      <c r="U138" s="62">
        <f t="shared" si="16"/>
        <v>0.05</v>
      </c>
      <c r="V138" s="73">
        <f t="shared" si="17"/>
        <v>1</v>
      </c>
      <c r="W138" s="74">
        <f t="shared" si="18"/>
        <v>0</v>
      </c>
      <c r="X138" s="75">
        <f t="shared" si="19"/>
        <v>0</v>
      </c>
      <c r="Y138" s="79">
        <f t="shared" si="20"/>
        <v>0.2</v>
      </c>
      <c r="Z138" s="73">
        <f t="shared" si="21"/>
        <v>1</v>
      </c>
      <c r="AA138" s="74">
        <f t="shared" si="22"/>
        <v>0</v>
      </c>
      <c r="AB138" s="75">
        <f t="shared" si="23"/>
        <v>0</v>
      </c>
    </row>
    <row r="139" spans="1:28" x14ac:dyDescent="0.25">
      <c r="A139" s="40" t="s">
        <v>275</v>
      </c>
      <c r="B139" s="11" t="s">
        <v>275</v>
      </c>
      <c r="C139" s="12" t="s">
        <v>276</v>
      </c>
      <c r="D139" s="8" t="s">
        <v>244</v>
      </c>
      <c r="E139" s="5" t="s">
        <v>244</v>
      </c>
      <c r="F139" s="68">
        <v>1</v>
      </c>
      <c r="G139" s="29">
        <v>0</v>
      </c>
      <c r="H139" s="30">
        <v>0</v>
      </c>
      <c r="I139" s="29">
        <v>1</v>
      </c>
      <c r="J139" s="30">
        <v>0</v>
      </c>
      <c r="K139" s="50">
        <v>0</v>
      </c>
      <c r="L139" s="50">
        <v>1</v>
      </c>
      <c r="M139" s="52">
        <v>1</v>
      </c>
      <c r="N139" s="56">
        <v>1</v>
      </c>
      <c r="O139" s="72">
        <v>1</v>
      </c>
      <c r="P139" s="22">
        <v>0</v>
      </c>
      <c r="Q139" s="34">
        <v>1</v>
      </c>
      <c r="R139" s="22">
        <v>0</v>
      </c>
      <c r="S139" s="49">
        <v>0</v>
      </c>
      <c r="T139" s="65">
        <v>1422.6736465032491</v>
      </c>
      <c r="U139" s="62">
        <f t="shared" si="16"/>
        <v>0.25</v>
      </c>
      <c r="V139" s="73">
        <f t="shared" si="17"/>
        <v>0.66666666666666674</v>
      </c>
      <c r="W139" s="74">
        <f t="shared" si="18"/>
        <v>118.6</v>
      </c>
      <c r="X139" s="75">
        <f t="shared" si="19"/>
        <v>0.10420520571557619</v>
      </c>
      <c r="Y139" s="79">
        <f t="shared" si="20"/>
        <v>0.2</v>
      </c>
      <c r="Z139" s="73">
        <f t="shared" si="21"/>
        <v>0.66666666666666674</v>
      </c>
      <c r="AA139" s="74">
        <f t="shared" si="22"/>
        <v>94.8</v>
      </c>
      <c r="AB139" s="75">
        <f t="shared" si="23"/>
        <v>0.33317549753243247</v>
      </c>
    </row>
    <row r="140" spans="1:28" x14ac:dyDescent="0.25">
      <c r="A140" s="40" t="s">
        <v>277</v>
      </c>
      <c r="B140" s="11" t="s">
        <v>277</v>
      </c>
      <c r="C140" s="12" t="s">
        <v>278</v>
      </c>
      <c r="D140" s="8" t="s">
        <v>244</v>
      </c>
      <c r="E140" s="5" t="s">
        <v>244</v>
      </c>
      <c r="F140" s="68">
        <v>0</v>
      </c>
      <c r="G140" s="29">
        <v>0</v>
      </c>
      <c r="H140" s="30">
        <v>0</v>
      </c>
      <c r="I140" s="29">
        <v>1</v>
      </c>
      <c r="J140" s="30">
        <v>1</v>
      </c>
      <c r="K140" s="50">
        <v>1</v>
      </c>
      <c r="L140" s="50">
        <v>0</v>
      </c>
      <c r="M140" s="52">
        <v>1</v>
      </c>
      <c r="N140" s="56">
        <v>1</v>
      </c>
      <c r="O140" s="72">
        <v>1</v>
      </c>
      <c r="P140" s="22">
        <v>1</v>
      </c>
      <c r="Q140" s="34">
        <v>0</v>
      </c>
      <c r="R140" s="22">
        <v>0</v>
      </c>
      <c r="S140" s="49">
        <v>0</v>
      </c>
      <c r="T140" s="65">
        <v>1128.3508137579518</v>
      </c>
      <c r="U140" s="62">
        <f t="shared" si="16"/>
        <v>0.30000000000000004</v>
      </c>
      <c r="V140" s="73">
        <f t="shared" si="17"/>
        <v>0.66666666666666674</v>
      </c>
      <c r="W140" s="74">
        <f t="shared" si="18"/>
        <v>112.8</v>
      </c>
      <c r="X140" s="75">
        <f t="shared" si="19"/>
        <v>0.12496113644869193</v>
      </c>
      <c r="Y140" s="79">
        <f t="shared" si="20"/>
        <v>0</v>
      </c>
      <c r="Z140" s="73">
        <f t="shared" si="21"/>
        <v>0.66666666666666674</v>
      </c>
      <c r="AA140" s="74">
        <f t="shared" si="22"/>
        <v>0</v>
      </c>
      <c r="AB140" s="75">
        <f t="shared" si="23"/>
        <v>0</v>
      </c>
    </row>
    <row r="141" spans="1:28" x14ac:dyDescent="0.25">
      <c r="A141" s="40" t="s">
        <v>279</v>
      </c>
      <c r="B141" s="11" t="s">
        <v>279</v>
      </c>
      <c r="C141" s="12" t="s">
        <v>280</v>
      </c>
      <c r="D141" s="8" t="s">
        <v>244</v>
      </c>
      <c r="E141" s="5" t="s">
        <v>244</v>
      </c>
      <c r="F141" s="68">
        <v>0</v>
      </c>
      <c r="G141" s="29">
        <v>0</v>
      </c>
      <c r="H141" s="30">
        <v>0</v>
      </c>
      <c r="I141" s="29">
        <v>1</v>
      </c>
      <c r="J141" s="30">
        <v>1</v>
      </c>
      <c r="K141" s="50">
        <v>0</v>
      </c>
      <c r="L141" s="50">
        <v>0</v>
      </c>
      <c r="M141" s="52">
        <v>0</v>
      </c>
      <c r="N141" s="56">
        <v>1</v>
      </c>
      <c r="O141" s="72">
        <v>1</v>
      </c>
      <c r="P141" s="22">
        <v>1</v>
      </c>
      <c r="Q141" s="34">
        <v>1</v>
      </c>
      <c r="R141" s="22">
        <v>0</v>
      </c>
      <c r="S141" s="49">
        <v>0</v>
      </c>
      <c r="T141" s="65">
        <v>963.40314459815488</v>
      </c>
      <c r="U141" s="62">
        <f t="shared" si="16"/>
        <v>0.1</v>
      </c>
      <c r="V141" s="73">
        <f t="shared" si="17"/>
        <v>0.33333333333333337</v>
      </c>
      <c r="W141" s="74">
        <f t="shared" si="18"/>
        <v>64.2</v>
      </c>
      <c r="X141" s="75">
        <f t="shared" si="19"/>
        <v>8.3298461760235462E-2</v>
      </c>
      <c r="Y141" s="79">
        <f t="shared" si="20"/>
        <v>0</v>
      </c>
      <c r="Z141" s="73">
        <f t="shared" si="21"/>
        <v>0.33333333333333337</v>
      </c>
      <c r="AA141" s="74">
        <f t="shared" si="22"/>
        <v>0</v>
      </c>
      <c r="AB141" s="75">
        <f t="shared" si="23"/>
        <v>0</v>
      </c>
    </row>
    <row r="142" spans="1:28" x14ac:dyDescent="0.25">
      <c r="A142" s="40" t="s">
        <v>281</v>
      </c>
      <c r="B142" s="11" t="s">
        <v>281</v>
      </c>
      <c r="C142" s="12" t="s">
        <v>282</v>
      </c>
      <c r="D142" s="8" t="s">
        <v>244</v>
      </c>
      <c r="E142" s="5" t="s">
        <v>244</v>
      </c>
      <c r="F142" s="68">
        <v>0</v>
      </c>
      <c r="G142" s="29">
        <v>0</v>
      </c>
      <c r="H142" s="30">
        <v>0</v>
      </c>
      <c r="I142" s="29">
        <v>1</v>
      </c>
      <c r="J142" s="30">
        <v>1</v>
      </c>
      <c r="K142" s="50">
        <v>1</v>
      </c>
      <c r="L142" s="50">
        <v>0</v>
      </c>
      <c r="M142" s="52">
        <v>1</v>
      </c>
      <c r="N142" s="56">
        <v>1</v>
      </c>
      <c r="O142" s="72">
        <v>0</v>
      </c>
      <c r="P142" s="22">
        <v>0</v>
      </c>
      <c r="Q142" s="34">
        <v>0</v>
      </c>
      <c r="R142" s="22">
        <v>0</v>
      </c>
      <c r="S142" s="49">
        <v>0</v>
      </c>
      <c r="T142" s="65">
        <v>1728.0987262112249</v>
      </c>
      <c r="U142" s="62">
        <f t="shared" si="16"/>
        <v>0.30000000000000004</v>
      </c>
      <c r="V142" s="73">
        <f t="shared" si="17"/>
        <v>1</v>
      </c>
      <c r="W142" s="74">
        <f t="shared" si="18"/>
        <v>0</v>
      </c>
      <c r="X142" s="75">
        <f t="shared" si="19"/>
        <v>0</v>
      </c>
      <c r="Y142" s="79">
        <f t="shared" si="20"/>
        <v>0</v>
      </c>
      <c r="Z142" s="73">
        <f t="shared" si="21"/>
        <v>1</v>
      </c>
      <c r="AA142" s="74">
        <f t="shared" si="22"/>
        <v>0</v>
      </c>
      <c r="AB142" s="75">
        <f t="shared" si="23"/>
        <v>0</v>
      </c>
    </row>
    <row r="143" spans="1:28" x14ac:dyDescent="0.25">
      <c r="A143" s="40" t="s">
        <v>283</v>
      </c>
      <c r="B143" s="11" t="s">
        <v>283</v>
      </c>
      <c r="C143" s="12" t="s">
        <v>284</v>
      </c>
      <c r="D143" s="8" t="s">
        <v>244</v>
      </c>
      <c r="E143" s="5" t="s">
        <v>244</v>
      </c>
      <c r="F143" s="68">
        <v>0</v>
      </c>
      <c r="G143" s="29">
        <v>0</v>
      </c>
      <c r="H143" s="30">
        <v>0</v>
      </c>
      <c r="I143" s="29">
        <v>1</v>
      </c>
      <c r="J143" s="30">
        <v>1</v>
      </c>
      <c r="K143" s="50">
        <v>0</v>
      </c>
      <c r="L143" s="50">
        <v>1</v>
      </c>
      <c r="M143" s="52">
        <v>0</v>
      </c>
      <c r="N143" s="56">
        <v>0</v>
      </c>
      <c r="O143" s="72">
        <v>0</v>
      </c>
      <c r="P143" s="22">
        <v>0</v>
      </c>
      <c r="Q143" s="34">
        <v>0</v>
      </c>
      <c r="R143" s="22">
        <v>0</v>
      </c>
      <c r="S143" s="49">
        <v>0</v>
      </c>
      <c r="T143" s="65">
        <v>1497.2173046812341</v>
      </c>
      <c r="U143" s="62">
        <f t="shared" si="16"/>
        <v>0.2</v>
      </c>
      <c r="V143" s="73">
        <f t="shared" si="17"/>
        <v>1</v>
      </c>
      <c r="W143" s="74">
        <f t="shared" si="18"/>
        <v>0</v>
      </c>
      <c r="X143" s="75">
        <f t="shared" si="19"/>
        <v>0</v>
      </c>
      <c r="Y143" s="79">
        <f t="shared" si="20"/>
        <v>0</v>
      </c>
      <c r="Z143" s="73">
        <f t="shared" si="21"/>
        <v>1</v>
      </c>
      <c r="AA143" s="74">
        <f t="shared" si="22"/>
        <v>0</v>
      </c>
      <c r="AB143" s="75">
        <f t="shared" si="23"/>
        <v>0</v>
      </c>
    </row>
    <row r="144" spans="1:28" x14ac:dyDescent="0.25">
      <c r="A144" s="40" t="s">
        <v>285</v>
      </c>
      <c r="B144" s="11" t="s">
        <v>285</v>
      </c>
      <c r="C144" s="12" t="s">
        <v>286</v>
      </c>
      <c r="D144" s="8" t="s">
        <v>244</v>
      </c>
      <c r="E144" s="5" t="s">
        <v>244</v>
      </c>
      <c r="F144" s="68">
        <v>0</v>
      </c>
      <c r="G144" s="29">
        <v>0</v>
      </c>
      <c r="H144" s="30">
        <v>0</v>
      </c>
      <c r="I144" s="29">
        <v>1</v>
      </c>
      <c r="J144" s="30">
        <v>1</v>
      </c>
      <c r="K144" s="50">
        <v>1</v>
      </c>
      <c r="L144" s="50">
        <v>1</v>
      </c>
      <c r="M144" s="52">
        <v>0</v>
      </c>
      <c r="N144" s="56">
        <v>1</v>
      </c>
      <c r="O144" s="72">
        <v>1</v>
      </c>
      <c r="P144" s="22">
        <v>1</v>
      </c>
      <c r="Q144" s="34">
        <v>0</v>
      </c>
      <c r="R144" s="22">
        <v>0</v>
      </c>
      <c r="S144" s="49">
        <v>0</v>
      </c>
      <c r="T144" s="65">
        <v>1699.3235146957109</v>
      </c>
      <c r="U144" s="62">
        <f t="shared" si="16"/>
        <v>0.30000000000000004</v>
      </c>
      <c r="V144" s="73">
        <f t="shared" si="17"/>
        <v>0.66666666666666674</v>
      </c>
      <c r="W144" s="74">
        <f t="shared" si="18"/>
        <v>169.9</v>
      </c>
      <c r="X144" s="75">
        <f t="shared" si="19"/>
        <v>0.12497620268500133</v>
      </c>
      <c r="Y144" s="79">
        <f t="shared" si="20"/>
        <v>0</v>
      </c>
      <c r="Z144" s="73">
        <f t="shared" si="21"/>
        <v>0.66666666666666674</v>
      </c>
      <c r="AA144" s="74">
        <f t="shared" si="22"/>
        <v>0</v>
      </c>
      <c r="AB144" s="75">
        <f t="shared" si="23"/>
        <v>0</v>
      </c>
    </row>
    <row r="145" spans="1:28" x14ac:dyDescent="0.25">
      <c r="A145" s="40" t="s">
        <v>287</v>
      </c>
      <c r="B145" s="11" t="s">
        <v>287</v>
      </c>
      <c r="C145" s="12" t="s">
        <v>288</v>
      </c>
      <c r="D145" s="8" t="s">
        <v>244</v>
      </c>
      <c r="E145" s="5" t="s">
        <v>244</v>
      </c>
      <c r="F145" s="68">
        <v>0</v>
      </c>
      <c r="G145" s="29">
        <v>0</v>
      </c>
      <c r="H145" s="30">
        <v>0</v>
      </c>
      <c r="I145" s="29">
        <v>1</v>
      </c>
      <c r="J145" s="30">
        <v>0</v>
      </c>
      <c r="K145" s="50">
        <v>0</v>
      </c>
      <c r="L145" s="50">
        <v>0</v>
      </c>
      <c r="M145" s="52">
        <v>0</v>
      </c>
      <c r="N145" s="56">
        <v>0</v>
      </c>
      <c r="O145" s="72">
        <v>0</v>
      </c>
      <c r="P145" s="22">
        <v>1</v>
      </c>
      <c r="Q145" s="34">
        <v>0</v>
      </c>
      <c r="R145" s="22">
        <v>0</v>
      </c>
      <c r="S145" s="49">
        <v>0</v>
      </c>
      <c r="T145" s="65">
        <v>1460.285340295181</v>
      </c>
      <c r="U145" s="62">
        <f t="shared" si="16"/>
        <v>0.05</v>
      </c>
      <c r="V145" s="73">
        <f t="shared" si="17"/>
        <v>1</v>
      </c>
      <c r="W145" s="74">
        <f t="shared" si="18"/>
        <v>0</v>
      </c>
      <c r="X145" s="75">
        <f t="shared" si="19"/>
        <v>0</v>
      </c>
      <c r="Y145" s="79">
        <f t="shared" si="20"/>
        <v>0</v>
      </c>
      <c r="Z145" s="73">
        <f t="shared" si="21"/>
        <v>1</v>
      </c>
      <c r="AA145" s="74">
        <f t="shared" si="22"/>
        <v>0</v>
      </c>
      <c r="AB145" s="75">
        <f t="shared" si="23"/>
        <v>0</v>
      </c>
    </row>
    <row r="146" spans="1:28" x14ac:dyDescent="0.25">
      <c r="A146" s="40" t="s">
        <v>289</v>
      </c>
      <c r="B146" s="11" t="s">
        <v>289</v>
      </c>
      <c r="C146" s="12" t="s">
        <v>290</v>
      </c>
      <c r="D146" s="8" t="s">
        <v>244</v>
      </c>
      <c r="E146" s="5" t="s">
        <v>244</v>
      </c>
      <c r="F146" s="68">
        <v>0</v>
      </c>
      <c r="G146" s="29">
        <v>0</v>
      </c>
      <c r="H146" s="30">
        <v>0</v>
      </c>
      <c r="I146" s="29">
        <v>1</v>
      </c>
      <c r="J146" s="30">
        <v>0</v>
      </c>
      <c r="K146" s="50">
        <v>0</v>
      </c>
      <c r="L146" s="50">
        <v>0</v>
      </c>
      <c r="M146" s="52">
        <v>1</v>
      </c>
      <c r="N146" s="56">
        <v>1</v>
      </c>
      <c r="O146" s="72">
        <v>1</v>
      </c>
      <c r="P146" s="22">
        <v>1</v>
      </c>
      <c r="Q146" s="34">
        <v>1</v>
      </c>
      <c r="R146" s="22">
        <v>0</v>
      </c>
      <c r="S146" s="49">
        <v>0</v>
      </c>
      <c r="T146" s="65">
        <v>971.78647393732035</v>
      </c>
      <c r="U146" s="62">
        <f t="shared" si="16"/>
        <v>0.15000000000000002</v>
      </c>
      <c r="V146" s="73">
        <f t="shared" si="17"/>
        <v>0.33333333333333337</v>
      </c>
      <c r="W146" s="74">
        <f t="shared" si="18"/>
        <v>97.2</v>
      </c>
      <c r="X146" s="75">
        <f t="shared" si="19"/>
        <v>0.12502746566097675</v>
      </c>
      <c r="Y146" s="79">
        <f t="shared" si="20"/>
        <v>0</v>
      </c>
      <c r="Z146" s="73">
        <f t="shared" si="21"/>
        <v>0.33333333333333337</v>
      </c>
      <c r="AA146" s="74">
        <f t="shared" si="22"/>
        <v>0</v>
      </c>
      <c r="AB146" s="75">
        <f t="shared" si="23"/>
        <v>0</v>
      </c>
    </row>
    <row r="147" spans="1:28" x14ac:dyDescent="0.25">
      <c r="A147" s="40" t="s">
        <v>291</v>
      </c>
      <c r="B147" s="11" t="s">
        <v>291</v>
      </c>
      <c r="C147" s="12" t="s">
        <v>292</v>
      </c>
      <c r="D147" s="8" t="s">
        <v>244</v>
      </c>
      <c r="E147" s="5" t="s">
        <v>244</v>
      </c>
      <c r="F147" s="68">
        <v>0</v>
      </c>
      <c r="G147" s="29">
        <v>0</v>
      </c>
      <c r="H147" s="30">
        <v>0</v>
      </c>
      <c r="I147" s="29">
        <v>1</v>
      </c>
      <c r="J147" s="30">
        <v>1</v>
      </c>
      <c r="K147" s="50">
        <v>0</v>
      </c>
      <c r="L147" s="50">
        <v>0</v>
      </c>
      <c r="M147" s="52">
        <v>0</v>
      </c>
      <c r="N147" s="56">
        <v>1</v>
      </c>
      <c r="O147" s="72">
        <v>0</v>
      </c>
      <c r="P147" s="22">
        <v>0</v>
      </c>
      <c r="Q147" s="34">
        <v>0</v>
      </c>
      <c r="R147" s="22">
        <v>0</v>
      </c>
      <c r="S147" s="49">
        <v>0</v>
      </c>
      <c r="T147" s="65">
        <v>1463.0042579186938</v>
      </c>
      <c r="U147" s="62">
        <f t="shared" si="16"/>
        <v>0.1</v>
      </c>
      <c r="V147" s="73">
        <f t="shared" si="17"/>
        <v>1</v>
      </c>
      <c r="W147" s="74">
        <f t="shared" si="18"/>
        <v>0</v>
      </c>
      <c r="X147" s="75">
        <f t="shared" si="19"/>
        <v>0</v>
      </c>
      <c r="Y147" s="79">
        <f t="shared" si="20"/>
        <v>0</v>
      </c>
      <c r="Z147" s="73">
        <f t="shared" si="21"/>
        <v>1</v>
      </c>
      <c r="AA147" s="74">
        <f t="shared" si="22"/>
        <v>0</v>
      </c>
      <c r="AB147" s="75">
        <f t="shared" si="23"/>
        <v>0</v>
      </c>
    </row>
    <row r="148" spans="1:28" x14ac:dyDescent="0.25">
      <c r="A148" s="40" t="s">
        <v>293</v>
      </c>
      <c r="B148" s="11" t="s">
        <v>293</v>
      </c>
      <c r="C148" s="12" t="s">
        <v>294</v>
      </c>
      <c r="D148" s="8" t="s">
        <v>244</v>
      </c>
      <c r="E148" s="5" t="s">
        <v>244</v>
      </c>
      <c r="F148" s="68">
        <v>0</v>
      </c>
      <c r="G148" s="29">
        <v>0</v>
      </c>
      <c r="H148" s="30">
        <v>0</v>
      </c>
      <c r="I148" s="29">
        <v>1</v>
      </c>
      <c r="J148" s="30">
        <v>1</v>
      </c>
      <c r="K148" s="50">
        <v>0</v>
      </c>
      <c r="L148" s="50">
        <v>1</v>
      </c>
      <c r="M148" s="52">
        <v>0</v>
      </c>
      <c r="N148" s="56">
        <v>1</v>
      </c>
      <c r="O148" s="72">
        <v>1</v>
      </c>
      <c r="P148" s="22">
        <v>1</v>
      </c>
      <c r="Q148" s="34">
        <v>0</v>
      </c>
      <c r="R148" s="22">
        <v>0</v>
      </c>
      <c r="S148" s="49">
        <v>0</v>
      </c>
      <c r="T148" s="65">
        <v>996.25673254893866</v>
      </c>
      <c r="U148" s="62">
        <f t="shared" si="16"/>
        <v>0.2</v>
      </c>
      <c r="V148" s="73">
        <f t="shared" si="17"/>
        <v>0.66666666666666674</v>
      </c>
      <c r="W148" s="74">
        <f t="shared" si="18"/>
        <v>66.400000000000006</v>
      </c>
      <c r="X148" s="75">
        <f t="shared" si="19"/>
        <v>8.3311858568466776E-2</v>
      </c>
      <c r="Y148" s="79">
        <f t="shared" si="20"/>
        <v>0</v>
      </c>
      <c r="Z148" s="73">
        <f t="shared" si="21"/>
        <v>0.66666666666666674</v>
      </c>
      <c r="AA148" s="74">
        <f t="shared" si="22"/>
        <v>0</v>
      </c>
      <c r="AB148" s="75">
        <f t="shared" si="23"/>
        <v>0</v>
      </c>
    </row>
    <row r="149" spans="1:28" x14ac:dyDescent="0.25">
      <c r="A149" s="40" t="s">
        <v>295</v>
      </c>
      <c r="B149" s="11" t="s">
        <v>295</v>
      </c>
      <c r="C149" s="12" t="s">
        <v>296</v>
      </c>
      <c r="D149" s="8" t="s">
        <v>244</v>
      </c>
      <c r="E149" s="5" t="s">
        <v>244</v>
      </c>
      <c r="F149" s="68">
        <v>0</v>
      </c>
      <c r="G149" s="29">
        <v>0</v>
      </c>
      <c r="H149" s="30">
        <v>0</v>
      </c>
      <c r="I149" s="29">
        <v>1</v>
      </c>
      <c r="J149" s="30">
        <v>1</v>
      </c>
      <c r="K149" s="50">
        <v>1</v>
      </c>
      <c r="L149" s="50">
        <v>0</v>
      </c>
      <c r="M149" s="52">
        <v>1</v>
      </c>
      <c r="N149" s="56">
        <v>1</v>
      </c>
      <c r="O149" s="72">
        <v>1</v>
      </c>
      <c r="P149" s="22">
        <v>1</v>
      </c>
      <c r="Q149" s="34">
        <v>1</v>
      </c>
      <c r="R149" s="22">
        <v>1</v>
      </c>
      <c r="S149" s="49">
        <v>0</v>
      </c>
      <c r="T149" s="65">
        <v>926.47118021210144</v>
      </c>
      <c r="U149" s="62">
        <f t="shared" si="16"/>
        <v>0.30000000000000004</v>
      </c>
      <c r="V149" s="73">
        <f t="shared" si="17"/>
        <v>0</v>
      </c>
      <c r="W149" s="74">
        <f t="shared" si="18"/>
        <v>277.89999999999998</v>
      </c>
      <c r="X149" s="75">
        <f t="shared" si="19"/>
        <v>0.37494420487043512</v>
      </c>
      <c r="Y149" s="79">
        <f t="shared" si="20"/>
        <v>0</v>
      </c>
      <c r="Z149" s="73">
        <f t="shared" si="21"/>
        <v>0</v>
      </c>
      <c r="AA149" s="74">
        <f t="shared" si="22"/>
        <v>0</v>
      </c>
      <c r="AB149" s="75">
        <f t="shared" si="23"/>
        <v>0</v>
      </c>
    </row>
    <row r="150" spans="1:28" x14ac:dyDescent="0.25">
      <c r="A150" s="40" t="s">
        <v>297</v>
      </c>
      <c r="B150" s="11" t="s">
        <v>297</v>
      </c>
      <c r="C150" s="12" t="s">
        <v>298</v>
      </c>
      <c r="D150" s="8" t="s">
        <v>244</v>
      </c>
      <c r="E150" s="5" t="s">
        <v>244</v>
      </c>
      <c r="F150" s="68">
        <v>1</v>
      </c>
      <c r="G150" s="29">
        <v>0</v>
      </c>
      <c r="H150" s="30">
        <v>0</v>
      </c>
      <c r="I150" s="29">
        <v>1</v>
      </c>
      <c r="J150" s="30">
        <v>1</v>
      </c>
      <c r="K150" s="50">
        <v>1</v>
      </c>
      <c r="L150" s="50">
        <v>0</v>
      </c>
      <c r="M150" s="52">
        <v>0</v>
      </c>
      <c r="N150" s="56">
        <v>0</v>
      </c>
      <c r="O150" s="72">
        <v>1</v>
      </c>
      <c r="P150" s="22">
        <v>1</v>
      </c>
      <c r="Q150" s="34">
        <v>1</v>
      </c>
      <c r="R150" s="22">
        <v>0</v>
      </c>
      <c r="S150" s="49">
        <v>0</v>
      </c>
      <c r="T150" s="65">
        <v>1427.2051758757709</v>
      </c>
      <c r="U150" s="62">
        <f t="shared" si="16"/>
        <v>0.2</v>
      </c>
      <c r="V150" s="73">
        <f t="shared" si="17"/>
        <v>1</v>
      </c>
      <c r="W150" s="74">
        <f t="shared" si="18"/>
        <v>0</v>
      </c>
      <c r="X150" s="75">
        <f t="shared" si="19"/>
        <v>0</v>
      </c>
      <c r="Y150" s="79">
        <f t="shared" si="20"/>
        <v>0.2</v>
      </c>
      <c r="Z150" s="73">
        <f t="shared" si="21"/>
        <v>1</v>
      </c>
      <c r="AA150" s="74">
        <f t="shared" si="22"/>
        <v>0</v>
      </c>
      <c r="AB150" s="75">
        <f t="shared" si="23"/>
        <v>0</v>
      </c>
    </row>
    <row r="151" spans="1:28" x14ac:dyDescent="0.25">
      <c r="A151" s="40" t="s">
        <v>299</v>
      </c>
      <c r="B151" s="11" t="s">
        <v>299</v>
      </c>
      <c r="C151" s="12" t="s">
        <v>300</v>
      </c>
      <c r="D151" s="8" t="s">
        <v>244</v>
      </c>
      <c r="E151" s="5" t="s">
        <v>244</v>
      </c>
      <c r="F151" s="68">
        <v>0</v>
      </c>
      <c r="G151" s="29">
        <v>0</v>
      </c>
      <c r="H151" s="30">
        <v>0</v>
      </c>
      <c r="I151" s="29">
        <v>1</v>
      </c>
      <c r="J151" s="30">
        <v>1</v>
      </c>
      <c r="K151" s="50">
        <v>1</v>
      </c>
      <c r="L151" s="50">
        <v>1</v>
      </c>
      <c r="M151" s="52">
        <v>1</v>
      </c>
      <c r="N151" s="56">
        <v>1</v>
      </c>
      <c r="O151" s="72">
        <v>1</v>
      </c>
      <c r="P151" s="22">
        <v>1</v>
      </c>
      <c r="Q151" s="34">
        <v>1</v>
      </c>
      <c r="R151" s="22">
        <v>0</v>
      </c>
      <c r="S151" s="49">
        <v>0</v>
      </c>
      <c r="T151" s="65">
        <v>1412.7042818837008</v>
      </c>
      <c r="U151" s="62">
        <f t="shared" si="16"/>
        <v>0.4</v>
      </c>
      <c r="V151" s="73">
        <f t="shared" si="17"/>
        <v>0.33333333333333337</v>
      </c>
      <c r="W151" s="74">
        <f t="shared" si="18"/>
        <v>376.7</v>
      </c>
      <c r="X151" s="75">
        <f t="shared" si="19"/>
        <v>0.33331462644973009</v>
      </c>
      <c r="Y151" s="79">
        <f t="shared" si="20"/>
        <v>0</v>
      </c>
      <c r="Z151" s="73">
        <f t="shared" si="21"/>
        <v>0.33333333333333337</v>
      </c>
      <c r="AA151" s="74">
        <f t="shared" si="22"/>
        <v>0</v>
      </c>
      <c r="AB151" s="75">
        <f t="shared" si="23"/>
        <v>0</v>
      </c>
    </row>
    <row r="152" spans="1:28" x14ac:dyDescent="0.25">
      <c r="A152" s="40" t="s">
        <v>301</v>
      </c>
      <c r="B152" s="11" t="s">
        <v>301</v>
      </c>
      <c r="C152" s="12" t="s">
        <v>302</v>
      </c>
      <c r="D152" s="8" t="s">
        <v>244</v>
      </c>
      <c r="E152" s="5" t="s">
        <v>244</v>
      </c>
      <c r="F152" s="68">
        <v>1</v>
      </c>
      <c r="G152" s="29">
        <v>0</v>
      </c>
      <c r="H152" s="30">
        <v>0</v>
      </c>
      <c r="I152" s="29">
        <v>1</v>
      </c>
      <c r="J152" s="30">
        <v>1</v>
      </c>
      <c r="K152" s="50">
        <v>0</v>
      </c>
      <c r="L152" s="50">
        <v>1</v>
      </c>
      <c r="M152" s="52">
        <v>0</v>
      </c>
      <c r="N152" s="56">
        <v>1</v>
      </c>
      <c r="O152" s="72">
        <v>1</v>
      </c>
      <c r="P152" s="22">
        <v>0</v>
      </c>
      <c r="Q152" s="34">
        <v>0</v>
      </c>
      <c r="R152" s="22">
        <v>0</v>
      </c>
      <c r="S152" s="49">
        <v>0</v>
      </c>
      <c r="T152" s="65">
        <v>1695.0185617918148</v>
      </c>
      <c r="U152" s="62">
        <f t="shared" si="16"/>
        <v>0.2</v>
      </c>
      <c r="V152" s="73">
        <f t="shared" si="17"/>
        <v>1</v>
      </c>
      <c r="W152" s="74">
        <f t="shared" si="18"/>
        <v>0</v>
      </c>
      <c r="X152" s="75">
        <f t="shared" si="19"/>
        <v>0</v>
      </c>
      <c r="Y152" s="79">
        <f t="shared" si="20"/>
        <v>0.2</v>
      </c>
      <c r="Z152" s="73">
        <f t="shared" si="21"/>
        <v>1</v>
      </c>
      <c r="AA152" s="74">
        <f t="shared" si="22"/>
        <v>0</v>
      </c>
      <c r="AB152" s="75">
        <f t="shared" si="23"/>
        <v>0</v>
      </c>
    </row>
    <row r="153" spans="1:28" x14ac:dyDescent="0.25">
      <c r="A153" s="40" t="s">
        <v>303</v>
      </c>
      <c r="B153" s="11" t="s">
        <v>303</v>
      </c>
      <c r="C153" s="12" t="s">
        <v>304</v>
      </c>
      <c r="D153" s="8" t="s">
        <v>244</v>
      </c>
      <c r="E153" s="5" t="s">
        <v>244</v>
      </c>
      <c r="F153" s="68">
        <v>1</v>
      </c>
      <c r="G153" s="29">
        <v>0</v>
      </c>
      <c r="H153" s="30">
        <v>0</v>
      </c>
      <c r="I153" s="29">
        <v>1</v>
      </c>
      <c r="J153" s="30">
        <v>0</v>
      </c>
      <c r="K153" s="50">
        <v>0</v>
      </c>
      <c r="L153" s="50">
        <v>1</v>
      </c>
      <c r="M153" s="52">
        <v>0</v>
      </c>
      <c r="N153" s="56">
        <v>1</v>
      </c>
      <c r="O153" s="72">
        <v>1</v>
      </c>
      <c r="P153" s="22">
        <v>1</v>
      </c>
      <c r="Q153" s="34">
        <v>0</v>
      </c>
      <c r="R153" s="22">
        <v>0</v>
      </c>
      <c r="S153" s="49">
        <v>0</v>
      </c>
      <c r="T153" s="65">
        <v>1128.577390226578</v>
      </c>
      <c r="U153" s="62">
        <f t="shared" si="16"/>
        <v>0.15000000000000002</v>
      </c>
      <c r="V153" s="73">
        <f t="shared" si="17"/>
        <v>0.66666666666666674</v>
      </c>
      <c r="W153" s="74">
        <f t="shared" si="18"/>
        <v>56.4</v>
      </c>
      <c r="X153" s="75">
        <f t="shared" si="19"/>
        <v>6.246802444433705E-2</v>
      </c>
      <c r="Y153" s="79">
        <f t="shared" si="20"/>
        <v>0.2</v>
      </c>
      <c r="Z153" s="73">
        <f t="shared" si="21"/>
        <v>0.66666666666666674</v>
      </c>
      <c r="AA153" s="74">
        <f t="shared" si="22"/>
        <v>75.2</v>
      </c>
      <c r="AB153" s="75">
        <f t="shared" si="23"/>
        <v>0.33316279703646429</v>
      </c>
    </row>
    <row r="154" spans="1:28" x14ac:dyDescent="0.25">
      <c r="A154" s="40" t="s">
        <v>305</v>
      </c>
      <c r="B154" s="11" t="s">
        <v>305</v>
      </c>
      <c r="C154" s="12" t="s">
        <v>306</v>
      </c>
      <c r="D154" s="8" t="s">
        <v>244</v>
      </c>
      <c r="E154" s="5" t="s">
        <v>244</v>
      </c>
      <c r="F154" s="68">
        <v>0</v>
      </c>
      <c r="G154" s="29">
        <v>0</v>
      </c>
      <c r="H154" s="30">
        <v>0</v>
      </c>
      <c r="I154" s="29">
        <v>1</v>
      </c>
      <c r="J154" s="30">
        <v>0</v>
      </c>
      <c r="K154" s="50">
        <v>1</v>
      </c>
      <c r="L154" s="50">
        <v>0</v>
      </c>
      <c r="M154" s="52">
        <v>1</v>
      </c>
      <c r="N154" s="56">
        <v>1</v>
      </c>
      <c r="O154" s="72">
        <v>1</v>
      </c>
      <c r="P154" s="22">
        <v>1</v>
      </c>
      <c r="Q154" s="34">
        <v>0</v>
      </c>
      <c r="R154" s="22">
        <v>0</v>
      </c>
      <c r="S154" s="49">
        <v>0</v>
      </c>
      <c r="T154" s="65">
        <v>1020.2738382233047</v>
      </c>
      <c r="U154" s="62">
        <f t="shared" si="16"/>
        <v>0.25</v>
      </c>
      <c r="V154" s="73">
        <f t="shared" si="17"/>
        <v>0.66666666666666674</v>
      </c>
      <c r="W154" s="74">
        <f t="shared" si="18"/>
        <v>85</v>
      </c>
      <c r="X154" s="75">
        <f t="shared" si="19"/>
        <v>0.10413870866768744</v>
      </c>
      <c r="Y154" s="79">
        <f t="shared" si="20"/>
        <v>0</v>
      </c>
      <c r="Z154" s="73">
        <f t="shared" si="21"/>
        <v>0.66666666666666674</v>
      </c>
      <c r="AA154" s="74">
        <f t="shared" si="22"/>
        <v>0</v>
      </c>
      <c r="AB154" s="75">
        <f t="shared" si="23"/>
        <v>0</v>
      </c>
    </row>
    <row r="155" spans="1:28" x14ac:dyDescent="0.25">
      <c r="A155" s="40" t="s">
        <v>307</v>
      </c>
      <c r="B155" s="11" t="s">
        <v>307</v>
      </c>
      <c r="C155" s="12" t="s">
        <v>308</v>
      </c>
      <c r="D155" s="8" t="s">
        <v>471</v>
      </c>
      <c r="E155" s="5" t="s">
        <v>309</v>
      </c>
      <c r="F155" s="68">
        <v>0</v>
      </c>
      <c r="G155" s="29">
        <v>0</v>
      </c>
      <c r="H155" s="30">
        <v>0</v>
      </c>
      <c r="I155" s="29">
        <v>1</v>
      </c>
      <c r="J155" s="30">
        <v>1</v>
      </c>
      <c r="K155" s="50">
        <v>1</v>
      </c>
      <c r="L155" s="50">
        <v>0</v>
      </c>
      <c r="M155" s="52">
        <v>0</v>
      </c>
      <c r="N155" s="56">
        <v>1</v>
      </c>
      <c r="O155" s="72">
        <v>0</v>
      </c>
      <c r="P155" s="22">
        <v>0</v>
      </c>
      <c r="Q155" s="34">
        <v>0</v>
      </c>
      <c r="R155" s="22">
        <v>0</v>
      </c>
      <c r="S155" s="49">
        <v>0</v>
      </c>
      <c r="T155" s="65">
        <v>620.36637109824744</v>
      </c>
      <c r="U155" s="62">
        <f t="shared" si="16"/>
        <v>0.2</v>
      </c>
      <c r="V155" s="73">
        <f t="shared" si="17"/>
        <v>1</v>
      </c>
      <c r="W155" s="74">
        <f t="shared" si="18"/>
        <v>0</v>
      </c>
      <c r="X155" s="75">
        <f t="shared" si="19"/>
        <v>0</v>
      </c>
      <c r="Y155" s="79">
        <f t="shared" si="20"/>
        <v>0</v>
      </c>
      <c r="Z155" s="73">
        <f t="shared" si="21"/>
        <v>1</v>
      </c>
      <c r="AA155" s="74">
        <f t="shared" si="22"/>
        <v>0</v>
      </c>
      <c r="AB155" s="75">
        <f t="shared" si="23"/>
        <v>0</v>
      </c>
    </row>
    <row r="156" spans="1:28" x14ac:dyDescent="0.25">
      <c r="A156" s="40" t="s">
        <v>310</v>
      </c>
      <c r="B156" s="11" t="s">
        <v>310</v>
      </c>
      <c r="C156" s="12" t="s">
        <v>311</v>
      </c>
      <c r="D156" s="8" t="s">
        <v>471</v>
      </c>
      <c r="E156" s="5" t="s">
        <v>309</v>
      </c>
      <c r="F156" s="68">
        <v>0</v>
      </c>
      <c r="G156" s="29">
        <v>0</v>
      </c>
      <c r="H156" s="30">
        <v>0</v>
      </c>
      <c r="I156" s="29">
        <v>1</v>
      </c>
      <c r="J156" s="30">
        <v>1</v>
      </c>
      <c r="K156" s="50">
        <v>1</v>
      </c>
      <c r="L156" s="50">
        <v>0</v>
      </c>
      <c r="M156" s="52">
        <v>0</v>
      </c>
      <c r="N156" s="56">
        <v>1</v>
      </c>
      <c r="O156" s="72">
        <v>1</v>
      </c>
      <c r="P156" s="22">
        <v>1</v>
      </c>
      <c r="Q156" s="34">
        <v>0</v>
      </c>
      <c r="R156" s="22">
        <v>0</v>
      </c>
      <c r="S156" s="49">
        <v>0</v>
      </c>
      <c r="T156" s="65">
        <v>1446.917328646241</v>
      </c>
      <c r="U156" s="62">
        <f t="shared" si="16"/>
        <v>0.2</v>
      </c>
      <c r="V156" s="73">
        <f t="shared" si="17"/>
        <v>0.66666666666666674</v>
      </c>
      <c r="W156" s="74">
        <f t="shared" si="18"/>
        <v>96.5</v>
      </c>
      <c r="X156" s="75">
        <f t="shared" si="19"/>
        <v>8.3366891536822404E-2</v>
      </c>
      <c r="Y156" s="79">
        <f t="shared" si="20"/>
        <v>0</v>
      </c>
      <c r="Z156" s="73">
        <f t="shared" si="21"/>
        <v>0.66666666666666674</v>
      </c>
      <c r="AA156" s="74">
        <f t="shared" si="22"/>
        <v>0</v>
      </c>
      <c r="AB156" s="75">
        <f t="shared" si="23"/>
        <v>0</v>
      </c>
    </row>
    <row r="157" spans="1:28" x14ac:dyDescent="0.25">
      <c r="A157" s="40" t="s">
        <v>312</v>
      </c>
      <c r="B157" s="11" t="s">
        <v>312</v>
      </c>
      <c r="C157" s="12" t="s">
        <v>313</v>
      </c>
      <c r="D157" s="8" t="s">
        <v>471</v>
      </c>
      <c r="E157" s="5" t="s">
        <v>309</v>
      </c>
      <c r="F157" s="68">
        <v>0</v>
      </c>
      <c r="G157" s="29">
        <v>0</v>
      </c>
      <c r="H157" s="30">
        <v>0</v>
      </c>
      <c r="I157" s="29">
        <v>1</v>
      </c>
      <c r="J157" s="30">
        <v>1</v>
      </c>
      <c r="K157" s="50">
        <v>1</v>
      </c>
      <c r="L157" s="50">
        <v>0</v>
      </c>
      <c r="M157" s="52">
        <v>1</v>
      </c>
      <c r="N157" s="56">
        <v>1</v>
      </c>
      <c r="O157" s="72">
        <v>1</v>
      </c>
      <c r="P157" s="22">
        <v>0</v>
      </c>
      <c r="Q157" s="34">
        <v>0</v>
      </c>
      <c r="R157" s="22">
        <v>0</v>
      </c>
      <c r="S157" s="49">
        <v>0</v>
      </c>
      <c r="T157" s="65">
        <v>1031.3760851859834</v>
      </c>
      <c r="U157" s="62">
        <f t="shared" si="16"/>
        <v>0.30000000000000004</v>
      </c>
      <c r="V157" s="73">
        <f t="shared" si="17"/>
        <v>1</v>
      </c>
      <c r="W157" s="74">
        <f t="shared" si="18"/>
        <v>0</v>
      </c>
      <c r="X157" s="75">
        <f t="shared" si="19"/>
        <v>0</v>
      </c>
      <c r="Y157" s="79">
        <f t="shared" si="20"/>
        <v>0</v>
      </c>
      <c r="Z157" s="73">
        <f t="shared" si="21"/>
        <v>1</v>
      </c>
      <c r="AA157" s="74">
        <f t="shared" si="22"/>
        <v>0</v>
      </c>
      <c r="AB157" s="75">
        <f t="shared" si="23"/>
        <v>0</v>
      </c>
    </row>
    <row r="158" spans="1:28" x14ac:dyDescent="0.25">
      <c r="A158" s="40" t="s">
        <v>314</v>
      </c>
      <c r="B158" s="11" t="s">
        <v>314</v>
      </c>
      <c r="C158" s="12" t="s">
        <v>315</v>
      </c>
      <c r="D158" s="8" t="s">
        <v>471</v>
      </c>
      <c r="E158" s="5" t="s">
        <v>309</v>
      </c>
      <c r="F158" s="68">
        <v>1</v>
      </c>
      <c r="G158" s="29">
        <v>0</v>
      </c>
      <c r="H158" s="30">
        <v>0</v>
      </c>
      <c r="I158" s="29">
        <v>1</v>
      </c>
      <c r="J158" s="30">
        <v>1</v>
      </c>
      <c r="K158" s="50">
        <v>0</v>
      </c>
      <c r="L158" s="50">
        <v>0</v>
      </c>
      <c r="M158" s="52">
        <v>1</v>
      </c>
      <c r="N158" s="56">
        <v>1</v>
      </c>
      <c r="O158" s="72">
        <v>1</v>
      </c>
      <c r="P158" s="22">
        <v>0</v>
      </c>
      <c r="Q158" s="34">
        <v>0</v>
      </c>
      <c r="R158" s="22">
        <v>0</v>
      </c>
      <c r="S158" s="49">
        <v>0</v>
      </c>
      <c r="T158" s="65">
        <v>928.51036842973622</v>
      </c>
      <c r="U158" s="62">
        <f t="shared" si="16"/>
        <v>0.2</v>
      </c>
      <c r="V158" s="73">
        <f t="shared" si="17"/>
        <v>1</v>
      </c>
      <c r="W158" s="74">
        <f t="shared" si="18"/>
        <v>0</v>
      </c>
      <c r="X158" s="75">
        <f t="shared" si="19"/>
        <v>0</v>
      </c>
      <c r="Y158" s="79">
        <f t="shared" si="20"/>
        <v>0.2</v>
      </c>
      <c r="Z158" s="73">
        <f t="shared" si="21"/>
        <v>1</v>
      </c>
      <c r="AA158" s="74">
        <f t="shared" si="22"/>
        <v>0</v>
      </c>
      <c r="AB158" s="75">
        <f t="shared" si="23"/>
        <v>0</v>
      </c>
    </row>
    <row r="159" spans="1:28" x14ac:dyDescent="0.25">
      <c r="A159" s="40" t="s">
        <v>316</v>
      </c>
      <c r="B159" s="11" t="s">
        <v>316</v>
      </c>
      <c r="C159" s="12" t="s">
        <v>317</v>
      </c>
      <c r="D159" s="8" t="s">
        <v>471</v>
      </c>
      <c r="E159" s="5" t="s">
        <v>309</v>
      </c>
      <c r="F159" s="68">
        <v>0</v>
      </c>
      <c r="G159" s="29">
        <v>0</v>
      </c>
      <c r="H159" s="30">
        <v>0</v>
      </c>
      <c r="I159" s="29">
        <v>1</v>
      </c>
      <c r="J159" s="30">
        <v>0</v>
      </c>
      <c r="K159" s="50">
        <v>0</v>
      </c>
      <c r="L159" s="50">
        <v>1</v>
      </c>
      <c r="M159" s="52">
        <v>0</v>
      </c>
      <c r="N159" s="56">
        <v>0</v>
      </c>
      <c r="O159" s="72">
        <v>0</v>
      </c>
      <c r="P159" s="22">
        <v>1</v>
      </c>
      <c r="Q159" s="34">
        <v>0</v>
      </c>
      <c r="R159" s="22">
        <v>0</v>
      </c>
      <c r="S159" s="49">
        <v>0</v>
      </c>
      <c r="T159" s="65">
        <v>2389.7020145994211</v>
      </c>
      <c r="U159" s="62">
        <f t="shared" si="16"/>
        <v>0.15000000000000002</v>
      </c>
      <c r="V159" s="73">
        <f t="shared" si="17"/>
        <v>1</v>
      </c>
      <c r="W159" s="74">
        <f t="shared" si="18"/>
        <v>0</v>
      </c>
      <c r="X159" s="75">
        <f t="shared" si="19"/>
        <v>0</v>
      </c>
      <c r="Y159" s="79">
        <f t="shared" si="20"/>
        <v>0</v>
      </c>
      <c r="Z159" s="73">
        <f t="shared" si="21"/>
        <v>1</v>
      </c>
      <c r="AA159" s="74">
        <f t="shared" si="22"/>
        <v>0</v>
      </c>
      <c r="AB159" s="75">
        <f t="shared" si="23"/>
        <v>0</v>
      </c>
    </row>
    <row r="160" spans="1:28" x14ac:dyDescent="0.25">
      <c r="A160" s="40" t="s">
        <v>318</v>
      </c>
      <c r="B160" s="11" t="s">
        <v>318</v>
      </c>
      <c r="C160" s="12" t="s">
        <v>319</v>
      </c>
      <c r="D160" s="8" t="s">
        <v>471</v>
      </c>
      <c r="E160" s="5" t="s">
        <v>309</v>
      </c>
      <c r="F160" s="68">
        <v>0</v>
      </c>
      <c r="G160" s="29">
        <v>0</v>
      </c>
      <c r="H160" s="30">
        <v>0</v>
      </c>
      <c r="I160" s="29">
        <v>1</v>
      </c>
      <c r="J160" s="30">
        <v>0</v>
      </c>
      <c r="K160" s="50">
        <v>1</v>
      </c>
      <c r="L160" s="50">
        <v>1</v>
      </c>
      <c r="M160" s="52">
        <v>1</v>
      </c>
      <c r="N160" s="56">
        <v>1</v>
      </c>
      <c r="O160" s="72">
        <v>0</v>
      </c>
      <c r="P160" s="22">
        <v>0</v>
      </c>
      <c r="Q160" s="34">
        <v>0</v>
      </c>
      <c r="R160" s="22">
        <v>1</v>
      </c>
      <c r="S160" s="49">
        <v>0</v>
      </c>
      <c r="T160" s="65">
        <v>634.64068862169142</v>
      </c>
      <c r="U160" s="62">
        <f t="shared" si="16"/>
        <v>0.35</v>
      </c>
      <c r="V160" s="73">
        <f t="shared" si="17"/>
        <v>1</v>
      </c>
      <c r="W160" s="74">
        <f t="shared" si="18"/>
        <v>0</v>
      </c>
      <c r="X160" s="75">
        <f t="shared" si="19"/>
        <v>0</v>
      </c>
      <c r="Y160" s="79">
        <f t="shared" si="20"/>
        <v>0</v>
      </c>
      <c r="Z160" s="73">
        <f t="shared" si="21"/>
        <v>1</v>
      </c>
      <c r="AA160" s="74">
        <f t="shared" si="22"/>
        <v>0</v>
      </c>
      <c r="AB160" s="75">
        <f t="shared" si="23"/>
        <v>0</v>
      </c>
    </row>
    <row r="161" spans="1:28" x14ac:dyDescent="0.25">
      <c r="A161" s="40" t="s">
        <v>320</v>
      </c>
      <c r="B161" s="11" t="s">
        <v>320</v>
      </c>
      <c r="C161" s="12" t="s">
        <v>321</v>
      </c>
      <c r="D161" s="8" t="s">
        <v>471</v>
      </c>
      <c r="E161" s="5" t="s">
        <v>309</v>
      </c>
      <c r="F161" s="68">
        <v>1</v>
      </c>
      <c r="G161" s="29">
        <v>0</v>
      </c>
      <c r="H161" s="30">
        <v>0</v>
      </c>
      <c r="I161" s="29">
        <v>1</v>
      </c>
      <c r="J161" s="30">
        <v>0</v>
      </c>
      <c r="K161" s="50">
        <v>1</v>
      </c>
      <c r="L161" s="50">
        <v>0</v>
      </c>
      <c r="M161" s="52">
        <v>0</v>
      </c>
      <c r="N161" s="56">
        <v>1</v>
      </c>
      <c r="O161" s="72">
        <v>0</v>
      </c>
      <c r="P161" s="22">
        <v>0</v>
      </c>
      <c r="Q161" s="34">
        <v>0</v>
      </c>
      <c r="R161" s="22">
        <v>0</v>
      </c>
      <c r="S161" s="49">
        <v>0</v>
      </c>
      <c r="T161" s="65">
        <v>1274.266059553157</v>
      </c>
      <c r="U161" s="62">
        <f t="shared" si="16"/>
        <v>0.15000000000000002</v>
      </c>
      <c r="V161" s="73">
        <f t="shared" si="17"/>
        <v>1</v>
      </c>
      <c r="W161" s="74">
        <f t="shared" si="18"/>
        <v>0</v>
      </c>
      <c r="X161" s="75">
        <f t="shared" si="19"/>
        <v>0</v>
      </c>
      <c r="Y161" s="79">
        <f t="shared" si="20"/>
        <v>0.2</v>
      </c>
      <c r="Z161" s="73">
        <f t="shared" si="21"/>
        <v>1</v>
      </c>
      <c r="AA161" s="74">
        <f t="shared" si="22"/>
        <v>0</v>
      </c>
      <c r="AB161" s="75">
        <f t="shared" si="23"/>
        <v>0</v>
      </c>
    </row>
    <row r="162" spans="1:28" x14ac:dyDescent="0.25">
      <c r="A162" s="40" t="s">
        <v>322</v>
      </c>
      <c r="B162" s="11" t="s">
        <v>322</v>
      </c>
      <c r="C162" s="12" t="s">
        <v>323</v>
      </c>
      <c r="D162" s="8" t="s">
        <v>471</v>
      </c>
      <c r="E162" s="5" t="s">
        <v>309</v>
      </c>
      <c r="F162" s="68">
        <v>0</v>
      </c>
      <c r="G162" s="29">
        <v>0</v>
      </c>
      <c r="H162" s="30">
        <v>0</v>
      </c>
      <c r="I162" s="29">
        <v>1</v>
      </c>
      <c r="J162" s="30">
        <v>0</v>
      </c>
      <c r="K162" s="50">
        <v>0</v>
      </c>
      <c r="L162" s="50">
        <v>0</v>
      </c>
      <c r="M162" s="52">
        <v>0</v>
      </c>
      <c r="N162" s="56">
        <v>1</v>
      </c>
      <c r="O162" s="72">
        <v>0</v>
      </c>
      <c r="P162" s="22">
        <v>1</v>
      </c>
      <c r="Q162" s="34">
        <v>0</v>
      </c>
      <c r="R162" s="22">
        <v>0</v>
      </c>
      <c r="S162" s="49">
        <v>0</v>
      </c>
      <c r="T162" s="65">
        <v>865.74868662030804</v>
      </c>
      <c r="U162" s="62">
        <f t="shared" si="16"/>
        <v>0.05</v>
      </c>
      <c r="V162" s="73">
        <f t="shared" si="17"/>
        <v>1</v>
      </c>
      <c r="W162" s="74">
        <f t="shared" si="18"/>
        <v>0</v>
      </c>
      <c r="X162" s="75">
        <f t="shared" si="19"/>
        <v>0</v>
      </c>
      <c r="Y162" s="79">
        <f t="shared" si="20"/>
        <v>0</v>
      </c>
      <c r="Z162" s="73">
        <f t="shared" si="21"/>
        <v>1</v>
      </c>
      <c r="AA162" s="74">
        <f t="shared" si="22"/>
        <v>0</v>
      </c>
      <c r="AB162" s="75">
        <f t="shared" si="23"/>
        <v>0</v>
      </c>
    </row>
    <row r="163" spans="1:28" x14ac:dyDescent="0.25">
      <c r="A163" s="40" t="s">
        <v>324</v>
      </c>
      <c r="B163" s="11" t="s">
        <v>324</v>
      </c>
      <c r="C163" s="12" t="s">
        <v>325</v>
      </c>
      <c r="D163" s="8" t="s">
        <v>471</v>
      </c>
      <c r="E163" s="5" t="s">
        <v>309</v>
      </c>
      <c r="F163" s="68">
        <v>0</v>
      </c>
      <c r="G163" s="29">
        <v>0</v>
      </c>
      <c r="H163" s="30">
        <v>0</v>
      </c>
      <c r="I163" s="29">
        <v>1</v>
      </c>
      <c r="J163" s="30">
        <v>1</v>
      </c>
      <c r="K163" s="50">
        <v>0</v>
      </c>
      <c r="L163" s="50">
        <v>0</v>
      </c>
      <c r="M163" s="52">
        <v>0</v>
      </c>
      <c r="N163" s="56">
        <v>1</v>
      </c>
      <c r="O163" s="72">
        <v>0</v>
      </c>
      <c r="P163" s="22">
        <v>0</v>
      </c>
      <c r="Q163" s="34">
        <v>1</v>
      </c>
      <c r="R163" s="22">
        <v>0</v>
      </c>
      <c r="S163" s="49">
        <v>0</v>
      </c>
      <c r="T163" s="65">
        <v>1111.8107315482471</v>
      </c>
      <c r="U163" s="62">
        <f t="shared" si="16"/>
        <v>0.1</v>
      </c>
      <c r="V163" s="73">
        <f t="shared" si="17"/>
        <v>1</v>
      </c>
      <c r="W163" s="74">
        <f t="shared" si="18"/>
        <v>0</v>
      </c>
      <c r="X163" s="75">
        <f t="shared" si="19"/>
        <v>0</v>
      </c>
      <c r="Y163" s="79">
        <f t="shared" si="20"/>
        <v>0</v>
      </c>
      <c r="Z163" s="73">
        <f t="shared" si="21"/>
        <v>1</v>
      </c>
      <c r="AA163" s="74">
        <f t="shared" si="22"/>
        <v>0</v>
      </c>
      <c r="AB163" s="75">
        <f t="shared" si="23"/>
        <v>0</v>
      </c>
    </row>
    <row r="164" spans="1:28" x14ac:dyDescent="0.25">
      <c r="A164" s="40" t="s">
        <v>326</v>
      </c>
      <c r="B164" s="11" t="s">
        <v>326</v>
      </c>
      <c r="C164" s="12" t="s">
        <v>327</v>
      </c>
      <c r="D164" s="8" t="s">
        <v>471</v>
      </c>
      <c r="E164" s="5" t="s">
        <v>309</v>
      </c>
      <c r="F164" s="68">
        <v>0</v>
      </c>
      <c r="G164" s="29">
        <v>0</v>
      </c>
      <c r="H164" s="30">
        <v>0</v>
      </c>
      <c r="I164" s="29">
        <v>1</v>
      </c>
      <c r="J164" s="30">
        <v>1</v>
      </c>
      <c r="K164" s="50">
        <v>0</v>
      </c>
      <c r="L164" s="50">
        <v>1</v>
      </c>
      <c r="M164" s="52">
        <v>1</v>
      </c>
      <c r="N164" s="56">
        <v>1</v>
      </c>
      <c r="O164" s="72">
        <v>1</v>
      </c>
      <c r="P164" s="22">
        <v>0</v>
      </c>
      <c r="Q164" s="34">
        <v>0</v>
      </c>
      <c r="R164" s="22">
        <v>0</v>
      </c>
      <c r="S164" s="49">
        <v>0</v>
      </c>
      <c r="T164" s="65">
        <v>910.61082740827487</v>
      </c>
      <c r="U164" s="62">
        <f t="shared" si="16"/>
        <v>0.30000000000000004</v>
      </c>
      <c r="V164" s="73">
        <f t="shared" si="17"/>
        <v>1</v>
      </c>
      <c r="W164" s="74">
        <f t="shared" si="18"/>
        <v>0</v>
      </c>
      <c r="X164" s="75">
        <f t="shared" si="19"/>
        <v>0</v>
      </c>
      <c r="Y164" s="79">
        <f t="shared" si="20"/>
        <v>0</v>
      </c>
      <c r="Z164" s="73">
        <f t="shared" si="21"/>
        <v>1</v>
      </c>
      <c r="AA164" s="74">
        <f t="shared" si="22"/>
        <v>0</v>
      </c>
      <c r="AB164" s="75">
        <f t="shared" si="23"/>
        <v>0</v>
      </c>
    </row>
    <row r="165" spans="1:28" x14ac:dyDescent="0.25">
      <c r="A165" s="40" t="s">
        <v>328</v>
      </c>
      <c r="B165" s="11" t="s">
        <v>328</v>
      </c>
      <c r="C165" s="12" t="s">
        <v>329</v>
      </c>
      <c r="D165" s="8" t="s">
        <v>471</v>
      </c>
      <c r="E165" s="5" t="s">
        <v>309</v>
      </c>
      <c r="F165" s="68">
        <v>0</v>
      </c>
      <c r="G165" s="29">
        <v>0</v>
      </c>
      <c r="H165" s="30">
        <v>0</v>
      </c>
      <c r="I165" s="29">
        <v>1</v>
      </c>
      <c r="J165" s="30">
        <v>0</v>
      </c>
      <c r="K165" s="50">
        <v>0</v>
      </c>
      <c r="L165" s="50">
        <v>1</v>
      </c>
      <c r="M165" s="52">
        <v>1</v>
      </c>
      <c r="N165" s="56">
        <v>1</v>
      </c>
      <c r="O165" s="72">
        <v>1</v>
      </c>
      <c r="P165" s="22">
        <v>1</v>
      </c>
      <c r="Q165" s="34">
        <v>0</v>
      </c>
      <c r="R165" s="22">
        <v>1</v>
      </c>
      <c r="S165" s="49">
        <v>0</v>
      </c>
      <c r="T165" s="65">
        <v>1465.7231755422069</v>
      </c>
      <c r="U165" s="62">
        <f t="shared" si="16"/>
        <v>0.25</v>
      </c>
      <c r="V165" s="73">
        <f t="shared" si="17"/>
        <v>0.33333333333333337</v>
      </c>
      <c r="W165" s="74">
        <f t="shared" si="18"/>
        <v>244.3</v>
      </c>
      <c r="X165" s="75">
        <f t="shared" si="19"/>
        <v>0.20834425292281697</v>
      </c>
      <c r="Y165" s="79">
        <f t="shared" si="20"/>
        <v>0</v>
      </c>
      <c r="Z165" s="73">
        <f t="shared" si="21"/>
        <v>0.33333333333333337</v>
      </c>
      <c r="AA165" s="74">
        <f t="shared" si="22"/>
        <v>0</v>
      </c>
      <c r="AB165" s="75">
        <f t="shared" si="23"/>
        <v>0</v>
      </c>
    </row>
    <row r="166" spans="1:28" x14ac:dyDescent="0.25">
      <c r="A166" s="40" t="s">
        <v>330</v>
      </c>
      <c r="B166" s="11" t="s">
        <v>330</v>
      </c>
      <c r="C166" s="12" t="s">
        <v>331</v>
      </c>
      <c r="D166" s="8" t="s">
        <v>471</v>
      </c>
      <c r="E166" s="5" t="s">
        <v>309</v>
      </c>
      <c r="F166" s="68">
        <v>1</v>
      </c>
      <c r="G166" s="29">
        <v>0</v>
      </c>
      <c r="H166" s="30">
        <v>0</v>
      </c>
      <c r="I166" s="29">
        <v>1</v>
      </c>
      <c r="J166" s="30">
        <v>0</v>
      </c>
      <c r="K166" s="50">
        <v>1</v>
      </c>
      <c r="L166" s="50">
        <v>0</v>
      </c>
      <c r="M166" s="52">
        <v>1</v>
      </c>
      <c r="N166" s="56">
        <v>1</v>
      </c>
      <c r="O166" s="72">
        <v>0</v>
      </c>
      <c r="P166" s="22">
        <v>1</v>
      </c>
      <c r="Q166" s="34">
        <v>0</v>
      </c>
      <c r="R166" s="22">
        <v>0</v>
      </c>
      <c r="S166" s="49">
        <v>0</v>
      </c>
      <c r="T166" s="65">
        <v>1130.1634255069607</v>
      </c>
      <c r="U166" s="62">
        <f t="shared" si="16"/>
        <v>0.25</v>
      </c>
      <c r="V166" s="73">
        <f t="shared" si="17"/>
        <v>1</v>
      </c>
      <c r="W166" s="74">
        <f t="shared" si="18"/>
        <v>0</v>
      </c>
      <c r="X166" s="75">
        <f t="shared" si="19"/>
        <v>0</v>
      </c>
      <c r="Y166" s="79">
        <f t="shared" si="20"/>
        <v>0.2</v>
      </c>
      <c r="Z166" s="73">
        <f t="shared" si="21"/>
        <v>1</v>
      </c>
      <c r="AA166" s="74">
        <f t="shared" si="22"/>
        <v>0</v>
      </c>
      <c r="AB166" s="75">
        <f t="shared" si="23"/>
        <v>0</v>
      </c>
    </row>
    <row r="167" spans="1:28" x14ac:dyDescent="0.25">
      <c r="A167" s="40" t="s">
        <v>332</v>
      </c>
      <c r="B167" s="11" t="s">
        <v>332</v>
      </c>
      <c r="C167" s="12" t="s">
        <v>333</v>
      </c>
      <c r="D167" s="8" t="s">
        <v>471</v>
      </c>
      <c r="E167" s="5" t="s">
        <v>309</v>
      </c>
      <c r="F167" s="68">
        <v>1</v>
      </c>
      <c r="G167" s="29">
        <v>0</v>
      </c>
      <c r="H167" s="30">
        <v>0</v>
      </c>
      <c r="I167" s="29">
        <v>1</v>
      </c>
      <c r="J167" s="30">
        <v>1</v>
      </c>
      <c r="K167" s="50">
        <v>0</v>
      </c>
      <c r="L167" s="50">
        <v>1</v>
      </c>
      <c r="M167" s="52">
        <v>1</v>
      </c>
      <c r="N167" s="56">
        <v>1</v>
      </c>
      <c r="O167" s="72">
        <v>0</v>
      </c>
      <c r="P167" s="22">
        <v>1</v>
      </c>
      <c r="Q167" s="34">
        <v>0</v>
      </c>
      <c r="R167" s="22">
        <v>0</v>
      </c>
      <c r="S167" s="49">
        <v>0</v>
      </c>
      <c r="T167" s="65">
        <v>1723.3406203700767</v>
      </c>
      <c r="U167" s="62">
        <f t="shared" si="16"/>
        <v>0.30000000000000004</v>
      </c>
      <c r="V167" s="73">
        <f t="shared" si="17"/>
        <v>1</v>
      </c>
      <c r="W167" s="74">
        <f t="shared" si="18"/>
        <v>0</v>
      </c>
      <c r="X167" s="75">
        <f t="shared" si="19"/>
        <v>0</v>
      </c>
      <c r="Y167" s="79">
        <f t="shared" si="20"/>
        <v>0.2</v>
      </c>
      <c r="Z167" s="73">
        <f t="shared" si="21"/>
        <v>1</v>
      </c>
      <c r="AA167" s="74">
        <f t="shared" si="22"/>
        <v>0</v>
      </c>
      <c r="AB167" s="75">
        <f t="shared" si="23"/>
        <v>0</v>
      </c>
    </row>
    <row r="168" spans="1:28" x14ac:dyDescent="0.25">
      <c r="A168" s="40" t="s">
        <v>334</v>
      </c>
      <c r="B168" s="11" t="s">
        <v>334</v>
      </c>
      <c r="C168" s="12" t="s">
        <v>335</v>
      </c>
      <c r="D168" s="8" t="s">
        <v>471</v>
      </c>
      <c r="E168" s="5" t="s">
        <v>309</v>
      </c>
      <c r="F168" s="68">
        <v>1</v>
      </c>
      <c r="G168" s="29">
        <v>0</v>
      </c>
      <c r="H168" s="30">
        <v>0</v>
      </c>
      <c r="I168" s="29">
        <v>1</v>
      </c>
      <c r="J168" s="30">
        <v>1</v>
      </c>
      <c r="K168" s="50">
        <v>1</v>
      </c>
      <c r="L168" s="50">
        <v>0</v>
      </c>
      <c r="M168" s="52">
        <v>0</v>
      </c>
      <c r="N168" s="56">
        <v>1</v>
      </c>
      <c r="O168" s="72">
        <v>1</v>
      </c>
      <c r="P168" s="22">
        <v>0</v>
      </c>
      <c r="Q168" s="34">
        <v>0</v>
      </c>
      <c r="R168" s="22">
        <v>0</v>
      </c>
      <c r="S168" s="49">
        <v>0</v>
      </c>
      <c r="T168" s="65">
        <v>1000.1085325155823</v>
      </c>
      <c r="U168" s="62">
        <f t="shared" si="16"/>
        <v>0.2</v>
      </c>
      <c r="V168" s="73">
        <f t="shared" si="17"/>
        <v>1</v>
      </c>
      <c r="W168" s="74">
        <f t="shared" si="18"/>
        <v>0</v>
      </c>
      <c r="X168" s="75">
        <f t="shared" si="19"/>
        <v>0</v>
      </c>
      <c r="Y168" s="79">
        <f t="shared" si="20"/>
        <v>0.2</v>
      </c>
      <c r="Z168" s="73">
        <f t="shared" si="21"/>
        <v>1</v>
      </c>
      <c r="AA168" s="74">
        <f t="shared" si="22"/>
        <v>0</v>
      </c>
      <c r="AB168" s="75">
        <f t="shared" si="23"/>
        <v>0</v>
      </c>
    </row>
    <row r="169" spans="1:28" x14ac:dyDescent="0.25">
      <c r="A169" s="40" t="s">
        <v>336</v>
      </c>
      <c r="B169" s="11" t="s">
        <v>336</v>
      </c>
      <c r="C169" s="12" t="s">
        <v>337</v>
      </c>
      <c r="D169" s="8" t="s">
        <v>471</v>
      </c>
      <c r="E169" s="5" t="s">
        <v>309</v>
      </c>
      <c r="F169" s="68">
        <v>0</v>
      </c>
      <c r="G169" s="29">
        <v>0</v>
      </c>
      <c r="H169" s="30">
        <v>0</v>
      </c>
      <c r="I169" s="29">
        <v>1</v>
      </c>
      <c r="J169" s="30">
        <v>1</v>
      </c>
      <c r="K169" s="50">
        <v>0</v>
      </c>
      <c r="L169" s="50">
        <v>0</v>
      </c>
      <c r="M169" s="52">
        <v>0</v>
      </c>
      <c r="N169" s="56">
        <v>1</v>
      </c>
      <c r="O169" s="72">
        <v>1</v>
      </c>
      <c r="P169" s="22">
        <v>1</v>
      </c>
      <c r="Q169" s="34">
        <v>1</v>
      </c>
      <c r="R169" s="22">
        <v>0</v>
      </c>
      <c r="S169" s="49">
        <v>0</v>
      </c>
      <c r="T169" s="65">
        <v>450.20744316005027</v>
      </c>
      <c r="U169" s="62">
        <f t="shared" si="16"/>
        <v>0.1</v>
      </c>
      <c r="V169" s="73">
        <f t="shared" si="17"/>
        <v>0.33333333333333337</v>
      </c>
      <c r="W169" s="74">
        <f t="shared" si="18"/>
        <v>30</v>
      </c>
      <c r="X169" s="75">
        <f t="shared" si="19"/>
        <v>8.3294935634079734E-2</v>
      </c>
      <c r="Y169" s="79">
        <f t="shared" si="20"/>
        <v>0</v>
      </c>
      <c r="Z169" s="73">
        <f t="shared" si="21"/>
        <v>0.33333333333333337</v>
      </c>
      <c r="AA169" s="74">
        <f t="shared" si="22"/>
        <v>0</v>
      </c>
      <c r="AB169" s="75">
        <f t="shared" si="23"/>
        <v>0</v>
      </c>
    </row>
    <row r="170" spans="1:28" x14ac:dyDescent="0.25">
      <c r="A170" s="40" t="s">
        <v>338</v>
      </c>
      <c r="B170" s="11" t="s">
        <v>338</v>
      </c>
      <c r="C170" s="12" t="s">
        <v>339</v>
      </c>
      <c r="D170" s="8" t="s">
        <v>471</v>
      </c>
      <c r="E170" s="5" t="s">
        <v>309</v>
      </c>
      <c r="F170" s="68">
        <v>1</v>
      </c>
      <c r="G170" s="29">
        <v>0</v>
      </c>
      <c r="H170" s="30">
        <v>0</v>
      </c>
      <c r="I170" s="29">
        <v>1</v>
      </c>
      <c r="J170" s="30">
        <v>1</v>
      </c>
      <c r="K170" s="50">
        <v>1</v>
      </c>
      <c r="L170" s="50">
        <v>0</v>
      </c>
      <c r="M170" s="52">
        <v>1</v>
      </c>
      <c r="N170" s="56">
        <v>1</v>
      </c>
      <c r="O170" s="72">
        <v>0</v>
      </c>
      <c r="P170" s="22">
        <v>1</v>
      </c>
      <c r="Q170" s="34">
        <v>0</v>
      </c>
      <c r="R170" s="22">
        <v>1</v>
      </c>
      <c r="S170" s="49">
        <v>0</v>
      </c>
      <c r="T170" s="65">
        <v>544.46325410850568</v>
      </c>
      <c r="U170" s="62">
        <f t="shared" si="16"/>
        <v>0.30000000000000004</v>
      </c>
      <c r="V170" s="73">
        <f t="shared" si="17"/>
        <v>1</v>
      </c>
      <c r="W170" s="74">
        <f t="shared" si="18"/>
        <v>0</v>
      </c>
      <c r="X170" s="75">
        <f t="shared" si="19"/>
        <v>0</v>
      </c>
      <c r="Y170" s="79">
        <f t="shared" si="20"/>
        <v>0.2</v>
      </c>
      <c r="Z170" s="73">
        <f t="shared" si="21"/>
        <v>1</v>
      </c>
      <c r="AA170" s="74">
        <f t="shared" si="22"/>
        <v>0</v>
      </c>
      <c r="AB170" s="75">
        <f t="shared" si="23"/>
        <v>0</v>
      </c>
    </row>
    <row r="171" spans="1:28" x14ac:dyDescent="0.25">
      <c r="A171" s="40" t="s">
        <v>340</v>
      </c>
      <c r="B171" s="11" t="s">
        <v>340</v>
      </c>
      <c r="C171" s="12" t="s">
        <v>341</v>
      </c>
      <c r="D171" s="8" t="s">
        <v>471</v>
      </c>
      <c r="E171" s="5" t="s">
        <v>309</v>
      </c>
      <c r="F171" s="68">
        <v>1</v>
      </c>
      <c r="G171" s="29">
        <v>0</v>
      </c>
      <c r="H171" s="30">
        <v>0</v>
      </c>
      <c r="I171" s="29">
        <v>1</v>
      </c>
      <c r="J171" s="30">
        <v>1</v>
      </c>
      <c r="K171" s="50">
        <v>0</v>
      </c>
      <c r="L171" s="50">
        <v>1</v>
      </c>
      <c r="M171" s="52">
        <v>1</v>
      </c>
      <c r="N171" s="56">
        <v>1</v>
      </c>
      <c r="O171" s="72">
        <v>1</v>
      </c>
      <c r="P171" s="22">
        <v>0</v>
      </c>
      <c r="Q171" s="34">
        <v>0</v>
      </c>
      <c r="R171" s="22">
        <v>0</v>
      </c>
      <c r="S171" s="49">
        <v>0</v>
      </c>
      <c r="T171" s="65">
        <v>699.21498218012846</v>
      </c>
      <c r="U171" s="62">
        <f t="shared" si="16"/>
        <v>0.30000000000000004</v>
      </c>
      <c r="V171" s="73">
        <f t="shared" si="17"/>
        <v>1</v>
      </c>
      <c r="W171" s="74">
        <f t="shared" si="18"/>
        <v>0</v>
      </c>
      <c r="X171" s="75">
        <f t="shared" si="19"/>
        <v>0</v>
      </c>
      <c r="Y171" s="79">
        <f t="shared" si="20"/>
        <v>0.2</v>
      </c>
      <c r="Z171" s="73">
        <f t="shared" si="21"/>
        <v>1</v>
      </c>
      <c r="AA171" s="74">
        <f t="shared" si="22"/>
        <v>0</v>
      </c>
      <c r="AB171" s="75">
        <f t="shared" si="23"/>
        <v>0</v>
      </c>
    </row>
    <row r="172" spans="1:28" x14ac:dyDescent="0.25">
      <c r="A172" s="40" t="s">
        <v>342</v>
      </c>
      <c r="B172" s="11" t="s">
        <v>342</v>
      </c>
      <c r="C172" s="12" t="s">
        <v>343</v>
      </c>
      <c r="D172" s="8" t="s">
        <v>471</v>
      </c>
      <c r="E172" s="5" t="s">
        <v>344</v>
      </c>
      <c r="F172" s="68">
        <v>0</v>
      </c>
      <c r="G172" s="29">
        <v>0</v>
      </c>
      <c r="H172" s="30">
        <v>0</v>
      </c>
      <c r="I172" s="29">
        <v>1</v>
      </c>
      <c r="J172" s="30">
        <v>1</v>
      </c>
      <c r="K172" s="50">
        <v>1</v>
      </c>
      <c r="L172" s="50">
        <v>0</v>
      </c>
      <c r="M172" s="52">
        <v>1</v>
      </c>
      <c r="N172" s="56">
        <v>1</v>
      </c>
      <c r="O172" s="72">
        <v>1</v>
      </c>
      <c r="P172" s="22">
        <v>1</v>
      </c>
      <c r="Q172" s="34">
        <v>1</v>
      </c>
      <c r="R172" s="22">
        <v>0</v>
      </c>
      <c r="S172" s="49">
        <v>0</v>
      </c>
      <c r="T172" s="65">
        <v>678.82310000377981</v>
      </c>
      <c r="U172" s="62">
        <f t="shared" si="16"/>
        <v>0.30000000000000004</v>
      </c>
      <c r="V172" s="73">
        <f t="shared" si="17"/>
        <v>0.33333333333333337</v>
      </c>
      <c r="W172" s="74">
        <f t="shared" si="18"/>
        <v>135.80000000000001</v>
      </c>
      <c r="X172" s="75">
        <f t="shared" si="19"/>
        <v>0.25006514951988934</v>
      </c>
      <c r="Y172" s="79">
        <f t="shared" si="20"/>
        <v>0</v>
      </c>
      <c r="Z172" s="73">
        <f t="shared" si="21"/>
        <v>0.33333333333333337</v>
      </c>
      <c r="AA172" s="74">
        <f t="shared" si="22"/>
        <v>0</v>
      </c>
      <c r="AB172" s="75">
        <f t="shared" si="23"/>
        <v>0</v>
      </c>
    </row>
    <row r="173" spans="1:28" x14ac:dyDescent="0.25">
      <c r="A173" s="40" t="s">
        <v>345</v>
      </c>
      <c r="B173" s="11" t="s">
        <v>345</v>
      </c>
      <c r="C173" s="12" t="s">
        <v>346</v>
      </c>
      <c r="D173" s="8" t="s">
        <v>471</v>
      </c>
      <c r="E173" s="5" t="s">
        <v>344</v>
      </c>
      <c r="F173" s="68">
        <v>0</v>
      </c>
      <c r="G173" s="29">
        <v>0</v>
      </c>
      <c r="H173" s="30">
        <v>0</v>
      </c>
      <c r="I173" s="29">
        <v>1</v>
      </c>
      <c r="J173" s="30">
        <v>1</v>
      </c>
      <c r="K173" s="50">
        <v>1</v>
      </c>
      <c r="L173" s="50">
        <v>1</v>
      </c>
      <c r="M173" s="52">
        <v>0</v>
      </c>
      <c r="N173" s="56">
        <v>1</v>
      </c>
      <c r="O173" s="72">
        <v>1</v>
      </c>
      <c r="P173" s="22">
        <v>0</v>
      </c>
      <c r="Q173" s="34">
        <v>0</v>
      </c>
      <c r="R173" s="22">
        <v>0</v>
      </c>
      <c r="S173" s="49">
        <v>0</v>
      </c>
      <c r="T173" s="65">
        <v>1626.8190447353604</v>
      </c>
      <c r="U173" s="62">
        <f t="shared" si="16"/>
        <v>0.30000000000000004</v>
      </c>
      <c r="V173" s="73">
        <f t="shared" si="17"/>
        <v>1</v>
      </c>
      <c r="W173" s="74">
        <f t="shared" si="18"/>
        <v>0</v>
      </c>
      <c r="X173" s="75">
        <f t="shared" si="19"/>
        <v>0</v>
      </c>
      <c r="Y173" s="79">
        <f t="shared" si="20"/>
        <v>0</v>
      </c>
      <c r="Z173" s="73">
        <f t="shared" si="21"/>
        <v>1</v>
      </c>
      <c r="AA173" s="74">
        <f t="shared" si="22"/>
        <v>0</v>
      </c>
      <c r="AB173" s="75">
        <f t="shared" si="23"/>
        <v>0</v>
      </c>
    </row>
    <row r="174" spans="1:28" x14ac:dyDescent="0.25">
      <c r="A174" s="40" t="s">
        <v>347</v>
      </c>
      <c r="B174" s="11" t="s">
        <v>347</v>
      </c>
      <c r="C174" s="12" t="s">
        <v>348</v>
      </c>
      <c r="D174" s="8" t="s">
        <v>471</v>
      </c>
      <c r="E174" s="5" t="s">
        <v>349</v>
      </c>
      <c r="F174" s="68">
        <v>1</v>
      </c>
      <c r="G174" s="29">
        <v>0</v>
      </c>
      <c r="H174" s="30">
        <v>0</v>
      </c>
      <c r="I174" s="29">
        <v>1</v>
      </c>
      <c r="J174" s="30">
        <v>1</v>
      </c>
      <c r="K174" s="50">
        <v>0</v>
      </c>
      <c r="L174" s="50">
        <v>1</v>
      </c>
      <c r="M174" s="52">
        <v>0</v>
      </c>
      <c r="N174" s="56">
        <v>1</v>
      </c>
      <c r="O174" s="72">
        <v>0</v>
      </c>
      <c r="P174" s="22">
        <v>1</v>
      </c>
      <c r="Q174" s="34">
        <v>1</v>
      </c>
      <c r="R174" s="22">
        <v>0</v>
      </c>
      <c r="S174" s="49">
        <v>0</v>
      </c>
      <c r="T174" s="65">
        <v>1073.0661554131848</v>
      </c>
      <c r="U174" s="62">
        <f t="shared" si="16"/>
        <v>0.2</v>
      </c>
      <c r="V174" s="73">
        <f t="shared" si="17"/>
        <v>1</v>
      </c>
      <c r="W174" s="74">
        <f t="shared" si="18"/>
        <v>0</v>
      </c>
      <c r="X174" s="75">
        <f t="shared" si="19"/>
        <v>0</v>
      </c>
      <c r="Y174" s="79">
        <f t="shared" si="20"/>
        <v>0.2</v>
      </c>
      <c r="Z174" s="73">
        <f t="shared" si="21"/>
        <v>1</v>
      </c>
      <c r="AA174" s="74">
        <f t="shared" si="22"/>
        <v>0</v>
      </c>
      <c r="AB174" s="75">
        <f t="shared" si="23"/>
        <v>0</v>
      </c>
    </row>
    <row r="175" spans="1:28" x14ac:dyDescent="0.25">
      <c r="A175" s="40" t="s">
        <v>350</v>
      </c>
      <c r="B175" s="11" t="s">
        <v>350</v>
      </c>
      <c r="C175" s="12" t="s">
        <v>351</v>
      </c>
      <c r="D175" s="8" t="s">
        <v>471</v>
      </c>
      <c r="E175" s="5" t="s">
        <v>349</v>
      </c>
      <c r="F175" s="68">
        <v>0</v>
      </c>
      <c r="G175" s="29">
        <v>0</v>
      </c>
      <c r="H175" s="30">
        <v>0</v>
      </c>
      <c r="I175" s="29">
        <v>1</v>
      </c>
      <c r="J175" s="30">
        <v>1</v>
      </c>
      <c r="K175" s="50">
        <v>1</v>
      </c>
      <c r="L175" s="50">
        <v>1</v>
      </c>
      <c r="M175" s="52">
        <v>1</v>
      </c>
      <c r="N175" s="56">
        <v>1</v>
      </c>
      <c r="O175" s="72">
        <v>0</v>
      </c>
      <c r="P175" s="22">
        <v>0</v>
      </c>
      <c r="Q175" s="34">
        <v>1</v>
      </c>
      <c r="R175" s="22">
        <v>0</v>
      </c>
      <c r="S175" s="49">
        <v>0</v>
      </c>
      <c r="T175" s="65">
        <v>1009.8513206665043</v>
      </c>
      <c r="U175" s="62">
        <f t="shared" si="16"/>
        <v>0.4</v>
      </c>
      <c r="V175" s="73">
        <f t="shared" si="17"/>
        <v>1</v>
      </c>
      <c r="W175" s="74">
        <f t="shared" si="18"/>
        <v>0</v>
      </c>
      <c r="X175" s="75">
        <f t="shared" si="19"/>
        <v>0</v>
      </c>
      <c r="Y175" s="79">
        <f t="shared" si="20"/>
        <v>0</v>
      </c>
      <c r="Z175" s="73">
        <f t="shared" si="21"/>
        <v>1</v>
      </c>
      <c r="AA175" s="74">
        <f t="shared" si="22"/>
        <v>0</v>
      </c>
      <c r="AB175" s="75">
        <f t="shared" si="23"/>
        <v>0</v>
      </c>
    </row>
    <row r="176" spans="1:28" x14ac:dyDescent="0.25">
      <c r="A176" s="40" t="s">
        <v>352</v>
      </c>
      <c r="B176" s="11" t="s">
        <v>352</v>
      </c>
      <c r="C176" s="12" t="s">
        <v>353</v>
      </c>
      <c r="D176" s="8" t="s">
        <v>471</v>
      </c>
      <c r="E176" s="5" t="s">
        <v>349</v>
      </c>
      <c r="F176" s="68">
        <v>0</v>
      </c>
      <c r="G176" s="29">
        <v>0</v>
      </c>
      <c r="H176" s="30">
        <v>0</v>
      </c>
      <c r="I176" s="29">
        <v>1</v>
      </c>
      <c r="J176" s="30">
        <v>1</v>
      </c>
      <c r="K176" s="50">
        <v>0</v>
      </c>
      <c r="L176" s="50">
        <v>0</v>
      </c>
      <c r="M176" s="52">
        <v>0</v>
      </c>
      <c r="N176" s="56">
        <v>1</v>
      </c>
      <c r="O176" s="72">
        <v>1</v>
      </c>
      <c r="P176" s="22">
        <v>0</v>
      </c>
      <c r="Q176" s="34">
        <v>0</v>
      </c>
      <c r="R176" s="22">
        <v>0</v>
      </c>
      <c r="S176" s="49">
        <v>0</v>
      </c>
      <c r="T176" s="65">
        <v>702.38705274089375</v>
      </c>
      <c r="U176" s="62">
        <f t="shared" si="16"/>
        <v>0.1</v>
      </c>
      <c r="V176" s="73">
        <f t="shared" si="17"/>
        <v>1</v>
      </c>
      <c r="W176" s="74">
        <f t="shared" si="18"/>
        <v>0</v>
      </c>
      <c r="X176" s="75">
        <f t="shared" si="19"/>
        <v>0</v>
      </c>
      <c r="Y176" s="79">
        <f t="shared" si="20"/>
        <v>0</v>
      </c>
      <c r="Z176" s="73">
        <f t="shared" si="21"/>
        <v>1</v>
      </c>
      <c r="AA176" s="74">
        <f t="shared" si="22"/>
        <v>0</v>
      </c>
      <c r="AB176" s="75">
        <f t="shared" si="23"/>
        <v>0</v>
      </c>
    </row>
    <row r="177" spans="1:28" x14ac:dyDescent="0.25">
      <c r="A177" s="40" t="s">
        <v>354</v>
      </c>
      <c r="B177" s="11" t="s">
        <v>354</v>
      </c>
      <c r="C177" s="12" t="s">
        <v>355</v>
      </c>
      <c r="D177" s="8" t="s">
        <v>471</v>
      </c>
      <c r="E177" s="5" t="s">
        <v>344</v>
      </c>
      <c r="F177" s="68">
        <v>0</v>
      </c>
      <c r="G177" s="29">
        <v>0</v>
      </c>
      <c r="H177" s="30">
        <v>0</v>
      </c>
      <c r="I177" s="29">
        <v>1</v>
      </c>
      <c r="J177" s="30">
        <v>1</v>
      </c>
      <c r="K177" s="50">
        <v>1</v>
      </c>
      <c r="L177" s="50">
        <v>0</v>
      </c>
      <c r="M177" s="52">
        <v>0</v>
      </c>
      <c r="N177" s="56">
        <v>1</v>
      </c>
      <c r="O177" s="72">
        <v>1</v>
      </c>
      <c r="P177" s="22">
        <v>1</v>
      </c>
      <c r="Q177" s="34">
        <v>1</v>
      </c>
      <c r="R177" s="22">
        <v>1</v>
      </c>
      <c r="S177" s="49">
        <v>0</v>
      </c>
      <c r="T177" s="65">
        <v>561.90964219271495</v>
      </c>
      <c r="U177" s="62">
        <f t="shared" si="16"/>
        <v>0.2</v>
      </c>
      <c r="V177" s="73">
        <f t="shared" si="17"/>
        <v>0</v>
      </c>
      <c r="W177" s="74">
        <f t="shared" si="18"/>
        <v>112.4</v>
      </c>
      <c r="X177" s="75">
        <f t="shared" si="19"/>
        <v>0.25004020121764259</v>
      </c>
      <c r="Y177" s="79">
        <f t="shared" si="20"/>
        <v>0</v>
      </c>
      <c r="Z177" s="73">
        <f t="shared" si="21"/>
        <v>0</v>
      </c>
      <c r="AA177" s="74">
        <f t="shared" si="22"/>
        <v>0</v>
      </c>
      <c r="AB177" s="75">
        <f t="shared" si="23"/>
        <v>0</v>
      </c>
    </row>
    <row r="178" spans="1:28" x14ac:dyDescent="0.25">
      <c r="A178" s="40" t="s">
        <v>356</v>
      </c>
      <c r="B178" s="11" t="s">
        <v>356</v>
      </c>
      <c r="C178" s="12" t="s">
        <v>357</v>
      </c>
      <c r="D178" s="8" t="s">
        <v>471</v>
      </c>
      <c r="E178" s="5" t="s">
        <v>344</v>
      </c>
      <c r="F178" s="68">
        <v>0</v>
      </c>
      <c r="G178" s="29">
        <v>0</v>
      </c>
      <c r="H178" s="30">
        <v>0</v>
      </c>
      <c r="I178" s="29">
        <v>1</v>
      </c>
      <c r="J178" s="30">
        <v>1</v>
      </c>
      <c r="K178" s="50">
        <v>1</v>
      </c>
      <c r="L178" s="50">
        <v>1</v>
      </c>
      <c r="M178" s="52">
        <v>1</v>
      </c>
      <c r="N178" s="56">
        <v>1</v>
      </c>
      <c r="O178" s="72">
        <v>1</v>
      </c>
      <c r="P178" s="22">
        <v>1</v>
      </c>
      <c r="Q178" s="34">
        <v>0</v>
      </c>
      <c r="R178" s="22">
        <v>1</v>
      </c>
      <c r="S178" s="49">
        <v>0</v>
      </c>
      <c r="T178" s="65">
        <v>504.81237209893914</v>
      </c>
      <c r="U178" s="62">
        <f t="shared" si="16"/>
        <v>0.4</v>
      </c>
      <c r="V178" s="73">
        <f t="shared" si="17"/>
        <v>0.33333333333333337</v>
      </c>
      <c r="W178" s="74">
        <f t="shared" si="18"/>
        <v>134.6</v>
      </c>
      <c r="X178" s="75">
        <f t="shared" si="19"/>
        <v>0.33329214832917037</v>
      </c>
      <c r="Y178" s="79">
        <f t="shared" si="20"/>
        <v>0</v>
      </c>
      <c r="Z178" s="73">
        <f t="shared" si="21"/>
        <v>0.33333333333333337</v>
      </c>
      <c r="AA178" s="74">
        <f t="shared" si="22"/>
        <v>0</v>
      </c>
      <c r="AB178" s="75">
        <f t="shared" si="23"/>
        <v>0</v>
      </c>
    </row>
    <row r="179" spans="1:28" x14ac:dyDescent="0.25">
      <c r="A179" s="40" t="s">
        <v>358</v>
      </c>
      <c r="B179" s="11" t="s">
        <v>358</v>
      </c>
      <c r="C179" s="12" t="s">
        <v>359</v>
      </c>
      <c r="D179" s="8" t="s">
        <v>471</v>
      </c>
      <c r="E179" s="5" t="s">
        <v>344</v>
      </c>
      <c r="F179" s="68">
        <v>0</v>
      </c>
      <c r="G179" s="29">
        <v>1</v>
      </c>
      <c r="H179" s="30">
        <v>0</v>
      </c>
      <c r="I179" s="29">
        <v>1</v>
      </c>
      <c r="J179" s="30">
        <v>1</v>
      </c>
      <c r="K179" s="50">
        <v>1</v>
      </c>
      <c r="L179" s="50">
        <v>1</v>
      </c>
      <c r="M179" s="52">
        <v>1</v>
      </c>
      <c r="N179" s="56">
        <v>1</v>
      </c>
      <c r="O179" s="72">
        <v>1</v>
      </c>
      <c r="P179" s="22">
        <v>0</v>
      </c>
      <c r="Q179" s="34">
        <v>0</v>
      </c>
      <c r="R179" s="22">
        <v>0</v>
      </c>
      <c r="S179" s="49">
        <v>0</v>
      </c>
      <c r="T179" s="65">
        <v>3313.4542771880097</v>
      </c>
      <c r="U179" s="62">
        <f t="shared" si="16"/>
        <v>0.6</v>
      </c>
      <c r="V179" s="73">
        <f t="shared" si="17"/>
        <v>1</v>
      </c>
      <c r="W179" s="74">
        <f t="shared" si="18"/>
        <v>0</v>
      </c>
      <c r="X179" s="75">
        <f t="shared" si="19"/>
        <v>0</v>
      </c>
      <c r="Y179" s="79">
        <f t="shared" si="20"/>
        <v>0</v>
      </c>
      <c r="Z179" s="73">
        <f t="shared" si="21"/>
        <v>1</v>
      </c>
      <c r="AA179" s="74">
        <f t="shared" si="22"/>
        <v>0</v>
      </c>
      <c r="AB179" s="75">
        <f t="shared" si="23"/>
        <v>0</v>
      </c>
    </row>
    <row r="180" spans="1:28" x14ac:dyDescent="0.25">
      <c r="A180" s="40" t="s">
        <v>360</v>
      </c>
      <c r="B180" s="11" t="s">
        <v>360</v>
      </c>
      <c r="C180" s="12" t="s">
        <v>361</v>
      </c>
      <c r="D180" s="8" t="s">
        <v>471</v>
      </c>
      <c r="E180" s="5" t="s">
        <v>349</v>
      </c>
      <c r="F180" s="68">
        <v>1</v>
      </c>
      <c r="G180" s="29">
        <v>0</v>
      </c>
      <c r="H180" s="30">
        <v>0</v>
      </c>
      <c r="I180" s="29">
        <v>1</v>
      </c>
      <c r="J180" s="30">
        <v>1</v>
      </c>
      <c r="K180" s="50">
        <v>1</v>
      </c>
      <c r="L180" s="50">
        <v>1</v>
      </c>
      <c r="M180" s="52">
        <v>1</v>
      </c>
      <c r="N180" s="56">
        <v>1</v>
      </c>
      <c r="O180" s="72">
        <v>1</v>
      </c>
      <c r="P180" s="22">
        <v>0</v>
      </c>
      <c r="Q180" s="34">
        <v>1</v>
      </c>
      <c r="R180" s="22">
        <v>0</v>
      </c>
      <c r="S180" s="49">
        <v>0</v>
      </c>
      <c r="T180" s="65">
        <v>1061.7373319818801</v>
      </c>
      <c r="U180" s="62">
        <f t="shared" si="16"/>
        <v>0.4</v>
      </c>
      <c r="V180" s="73">
        <f t="shared" si="17"/>
        <v>0.66666666666666674</v>
      </c>
      <c r="W180" s="74">
        <f t="shared" si="18"/>
        <v>141.6</v>
      </c>
      <c r="X180" s="75">
        <f t="shared" si="19"/>
        <v>0.16670789908988592</v>
      </c>
      <c r="Y180" s="79">
        <f t="shared" si="20"/>
        <v>0.2</v>
      </c>
      <c r="Z180" s="73">
        <f t="shared" si="21"/>
        <v>0.66666666666666674</v>
      </c>
      <c r="AA180" s="74">
        <f t="shared" si="22"/>
        <v>70.8</v>
      </c>
      <c r="AB180" s="75">
        <f t="shared" si="23"/>
        <v>0.33341579817977185</v>
      </c>
    </row>
    <row r="181" spans="1:28" x14ac:dyDescent="0.25">
      <c r="A181" s="40" t="s">
        <v>362</v>
      </c>
      <c r="B181" s="11" t="s">
        <v>362</v>
      </c>
      <c r="C181" s="12" t="s">
        <v>363</v>
      </c>
      <c r="D181" s="8" t="s">
        <v>471</v>
      </c>
      <c r="E181" s="5" t="s">
        <v>344</v>
      </c>
      <c r="F181" s="68">
        <v>0</v>
      </c>
      <c r="G181" s="29">
        <v>0</v>
      </c>
      <c r="H181" s="30">
        <v>0</v>
      </c>
      <c r="I181" s="29">
        <v>0</v>
      </c>
      <c r="J181" s="30">
        <v>1</v>
      </c>
      <c r="K181" s="50">
        <v>1</v>
      </c>
      <c r="L181" s="50">
        <v>0</v>
      </c>
      <c r="M181" s="52">
        <v>0</v>
      </c>
      <c r="N181" s="56">
        <v>1</v>
      </c>
      <c r="O181" s="72">
        <v>1</v>
      </c>
      <c r="P181" s="22">
        <v>1</v>
      </c>
      <c r="Q181" s="34">
        <v>1</v>
      </c>
      <c r="R181" s="22">
        <v>0</v>
      </c>
      <c r="S181" s="49">
        <v>0</v>
      </c>
      <c r="T181" s="65">
        <v>716.88794673296388</v>
      </c>
      <c r="U181" s="62">
        <f t="shared" si="16"/>
        <v>0.15000000000000002</v>
      </c>
      <c r="V181" s="73">
        <f t="shared" si="17"/>
        <v>0.33333333333333337</v>
      </c>
      <c r="W181" s="74">
        <f t="shared" si="18"/>
        <v>71.7</v>
      </c>
      <c r="X181" s="75">
        <f t="shared" si="19"/>
        <v>0.12501953814183006</v>
      </c>
      <c r="Y181" s="79">
        <f t="shared" si="20"/>
        <v>0</v>
      </c>
      <c r="Z181" s="73">
        <f t="shared" si="21"/>
        <v>0.33333333333333337</v>
      </c>
      <c r="AA181" s="74">
        <f t="shared" si="22"/>
        <v>0</v>
      </c>
      <c r="AB181" s="75">
        <f t="shared" si="23"/>
        <v>0</v>
      </c>
    </row>
    <row r="182" spans="1:28" x14ac:dyDescent="0.25">
      <c r="A182" s="40" t="s">
        <v>364</v>
      </c>
      <c r="B182" s="11" t="s">
        <v>364</v>
      </c>
      <c r="C182" s="12" t="s">
        <v>365</v>
      </c>
      <c r="D182" s="8" t="s">
        <v>471</v>
      </c>
      <c r="E182" s="5" t="s">
        <v>349</v>
      </c>
      <c r="F182" s="68">
        <v>0</v>
      </c>
      <c r="G182" s="29">
        <v>0</v>
      </c>
      <c r="H182" s="30">
        <v>0</v>
      </c>
      <c r="I182" s="29">
        <v>1</v>
      </c>
      <c r="J182" s="30">
        <v>1</v>
      </c>
      <c r="K182" s="50">
        <v>1</v>
      </c>
      <c r="L182" s="50">
        <v>1</v>
      </c>
      <c r="M182" s="52">
        <v>0</v>
      </c>
      <c r="N182" s="56">
        <v>1</v>
      </c>
      <c r="O182" s="72">
        <v>0</v>
      </c>
      <c r="P182" s="22">
        <v>0</v>
      </c>
      <c r="Q182" s="34">
        <v>1</v>
      </c>
      <c r="R182" s="22">
        <v>0</v>
      </c>
      <c r="S182" s="49">
        <v>0</v>
      </c>
      <c r="T182" s="65">
        <v>1028.8837440310963</v>
      </c>
      <c r="U182" s="62">
        <f t="shared" si="16"/>
        <v>0.30000000000000004</v>
      </c>
      <c r="V182" s="73">
        <f t="shared" si="17"/>
        <v>1</v>
      </c>
      <c r="W182" s="74">
        <f t="shared" si="18"/>
        <v>0</v>
      </c>
      <c r="X182" s="75">
        <f t="shared" si="19"/>
        <v>0</v>
      </c>
      <c r="Y182" s="79">
        <f t="shared" si="20"/>
        <v>0</v>
      </c>
      <c r="Z182" s="73">
        <f t="shared" si="21"/>
        <v>1</v>
      </c>
      <c r="AA182" s="74">
        <f t="shared" si="22"/>
        <v>0</v>
      </c>
      <c r="AB182" s="75">
        <f t="shared" si="23"/>
        <v>0</v>
      </c>
    </row>
    <row r="183" spans="1:28" x14ac:dyDescent="0.25">
      <c r="A183" s="40" t="s">
        <v>366</v>
      </c>
      <c r="B183" s="11" t="s">
        <v>366</v>
      </c>
      <c r="C183" s="12" t="s">
        <v>367</v>
      </c>
      <c r="D183" s="8" t="s">
        <v>471</v>
      </c>
      <c r="E183" s="5" t="s">
        <v>344</v>
      </c>
      <c r="F183" s="68">
        <v>0</v>
      </c>
      <c r="G183" s="29">
        <v>0</v>
      </c>
      <c r="H183" s="30">
        <v>0</v>
      </c>
      <c r="I183" s="29">
        <v>1</v>
      </c>
      <c r="J183" s="30">
        <v>1</v>
      </c>
      <c r="K183" s="50">
        <v>1</v>
      </c>
      <c r="L183" s="50">
        <v>0</v>
      </c>
      <c r="M183" s="52">
        <v>0</v>
      </c>
      <c r="N183" s="56">
        <v>1</v>
      </c>
      <c r="O183" s="72">
        <v>1</v>
      </c>
      <c r="P183" s="22">
        <v>1</v>
      </c>
      <c r="Q183" s="34">
        <v>1</v>
      </c>
      <c r="R183" s="22">
        <v>1</v>
      </c>
      <c r="S183" s="49">
        <v>0</v>
      </c>
      <c r="T183" s="65">
        <v>608.58439472969053</v>
      </c>
      <c r="U183" s="62">
        <f t="shared" si="16"/>
        <v>0.2</v>
      </c>
      <c r="V183" s="73">
        <f t="shared" si="17"/>
        <v>0</v>
      </c>
      <c r="W183" s="74">
        <f t="shared" si="18"/>
        <v>121.7</v>
      </c>
      <c r="X183" s="75">
        <f t="shared" si="19"/>
        <v>0.24996533154217337</v>
      </c>
      <c r="Y183" s="79">
        <f t="shared" si="20"/>
        <v>0</v>
      </c>
      <c r="Z183" s="73">
        <f t="shared" si="21"/>
        <v>0</v>
      </c>
      <c r="AA183" s="74">
        <f t="shared" si="22"/>
        <v>0</v>
      </c>
      <c r="AB183" s="75">
        <f t="shared" si="23"/>
        <v>0</v>
      </c>
    </row>
    <row r="184" spans="1:28" x14ac:dyDescent="0.25">
      <c r="A184" s="40" t="s">
        <v>368</v>
      </c>
      <c r="B184" s="11" t="s">
        <v>368</v>
      </c>
      <c r="C184" s="12" t="s">
        <v>369</v>
      </c>
      <c r="D184" s="8" t="s">
        <v>471</v>
      </c>
      <c r="E184" s="5" t="s">
        <v>349</v>
      </c>
      <c r="F184" s="68">
        <v>1</v>
      </c>
      <c r="G184" s="29">
        <v>0</v>
      </c>
      <c r="H184" s="30">
        <v>0</v>
      </c>
      <c r="I184" s="29">
        <v>1</v>
      </c>
      <c r="J184" s="30">
        <v>1</v>
      </c>
      <c r="K184" s="50">
        <v>0</v>
      </c>
      <c r="L184" s="50">
        <v>0</v>
      </c>
      <c r="M184" s="52">
        <v>1</v>
      </c>
      <c r="N184" s="56">
        <v>1</v>
      </c>
      <c r="O184" s="72">
        <v>1</v>
      </c>
      <c r="P184" s="22">
        <v>1</v>
      </c>
      <c r="Q184" s="34">
        <v>1</v>
      </c>
      <c r="R184" s="22">
        <v>1</v>
      </c>
      <c r="S184" s="49">
        <v>0</v>
      </c>
      <c r="T184" s="65">
        <v>1303.267847537297</v>
      </c>
      <c r="U184" s="62">
        <f t="shared" si="16"/>
        <v>0.2</v>
      </c>
      <c r="V184" s="73">
        <f t="shared" si="17"/>
        <v>0</v>
      </c>
      <c r="W184" s="74">
        <f t="shared" si="18"/>
        <v>260.7</v>
      </c>
      <c r="X184" s="75">
        <f t="shared" si="19"/>
        <v>0.25004453276107858</v>
      </c>
      <c r="Y184" s="79">
        <f t="shared" si="20"/>
        <v>0.2</v>
      </c>
      <c r="Z184" s="73">
        <f t="shared" si="21"/>
        <v>0</v>
      </c>
      <c r="AA184" s="74">
        <f t="shared" si="22"/>
        <v>260.7</v>
      </c>
      <c r="AB184" s="75">
        <f t="shared" si="23"/>
        <v>1.0001781310443143</v>
      </c>
    </row>
    <row r="185" spans="1:28" x14ac:dyDescent="0.25">
      <c r="A185" s="40" t="s">
        <v>370</v>
      </c>
      <c r="B185" s="11" t="s">
        <v>370</v>
      </c>
      <c r="C185" s="12" t="s">
        <v>371</v>
      </c>
      <c r="D185" s="8" t="s">
        <v>471</v>
      </c>
      <c r="E185" s="5" t="s">
        <v>344</v>
      </c>
      <c r="F185" s="68">
        <v>0</v>
      </c>
      <c r="G185" s="29">
        <v>0</v>
      </c>
      <c r="H185" s="30">
        <v>0</v>
      </c>
      <c r="I185" s="29">
        <v>1</v>
      </c>
      <c r="J185" s="30">
        <v>1</v>
      </c>
      <c r="K185" s="50">
        <v>1</v>
      </c>
      <c r="L185" s="50">
        <v>1</v>
      </c>
      <c r="M185" s="52">
        <v>0</v>
      </c>
      <c r="N185" s="56">
        <v>1</v>
      </c>
      <c r="O185" s="72">
        <v>1</v>
      </c>
      <c r="P185" s="22">
        <v>0</v>
      </c>
      <c r="Q185" s="34">
        <v>0</v>
      </c>
      <c r="R185" s="22">
        <v>0</v>
      </c>
      <c r="S185" s="49">
        <v>0</v>
      </c>
      <c r="T185" s="65">
        <v>1005.5463677626085</v>
      </c>
      <c r="U185" s="62">
        <f t="shared" si="16"/>
        <v>0.30000000000000004</v>
      </c>
      <c r="V185" s="73">
        <f t="shared" si="17"/>
        <v>1</v>
      </c>
      <c r="W185" s="74">
        <f t="shared" si="18"/>
        <v>0</v>
      </c>
      <c r="X185" s="75">
        <f t="shared" si="19"/>
        <v>0</v>
      </c>
      <c r="Y185" s="79">
        <f t="shared" si="20"/>
        <v>0</v>
      </c>
      <c r="Z185" s="73">
        <f t="shared" si="21"/>
        <v>1</v>
      </c>
      <c r="AA185" s="74">
        <f t="shared" si="22"/>
        <v>0</v>
      </c>
      <c r="AB185" s="75">
        <f t="shared" si="23"/>
        <v>0</v>
      </c>
    </row>
    <row r="186" spans="1:28" x14ac:dyDescent="0.25">
      <c r="A186" s="40" t="s">
        <v>372</v>
      </c>
      <c r="B186" s="11" t="s">
        <v>372</v>
      </c>
      <c r="C186" s="12" t="s">
        <v>373</v>
      </c>
      <c r="D186" s="8" t="s">
        <v>471</v>
      </c>
      <c r="E186" s="5" t="s">
        <v>349</v>
      </c>
      <c r="F186" s="68">
        <v>0</v>
      </c>
      <c r="G186" s="29">
        <v>0</v>
      </c>
      <c r="H186" s="30">
        <v>0</v>
      </c>
      <c r="I186" s="29">
        <v>1</v>
      </c>
      <c r="J186" s="30">
        <v>0</v>
      </c>
      <c r="K186" s="50">
        <v>0</v>
      </c>
      <c r="L186" s="50">
        <v>1</v>
      </c>
      <c r="M186" s="52">
        <v>0</v>
      </c>
      <c r="N186" s="56">
        <v>1</v>
      </c>
      <c r="O186" s="72">
        <v>0</v>
      </c>
      <c r="P186" s="22">
        <v>1</v>
      </c>
      <c r="Q186" s="34">
        <v>1</v>
      </c>
      <c r="R186" s="22">
        <v>0</v>
      </c>
      <c r="S186" s="49">
        <v>0</v>
      </c>
      <c r="T186" s="65">
        <v>2698.9788942740411</v>
      </c>
      <c r="U186" s="62">
        <f t="shared" si="16"/>
        <v>0.15000000000000002</v>
      </c>
      <c r="V186" s="73">
        <f t="shared" si="17"/>
        <v>1</v>
      </c>
      <c r="W186" s="74">
        <f t="shared" si="18"/>
        <v>0</v>
      </c>
      <c r="X186" s="75">
        <f t="shared" si="19"/>
        <v>0</v>
      </c>
      <c r="Y186" s="79">
        <f t="shared" si="20"/>
        <v>0</v>
      </c>
      <c r="Z186" s="73">
        <f t="shared" si="21"/>
        <v>1</v>
      </c>
      <c r="AA186" s="74">
        <f t="shared" si="22"/>
        <v>0</v>
      </c>
      <c r="AB186" s="75">
        <f t="shared" si="23"/>
        <v>0</v>
      </c>
    </row>
    <row r="187" spans="1:28" x14ac:dyDescent="0.25">
      <c r="A187" s="40" t="s">
        <v>374</v>
      </c>
      <c r="B187" s="11" t="s">
        <v>374</v>
      </c>
      <c r="C187" s="12" t="s">
        <v>375</v>
      </c>
      <c r="D187" s="8" t="s">
        <v>471</v>
      </c>
      <c r="E187" s="5" t="s">
        <v>344</v>
      </c>
      <c r="F187" s="68">
        <v>1</v>
      </c>
      <c r="G187" s="29">
        <v>0</v>
      </c>
      <c r="H187" s="30">
        <v>0</v>
      </c>
      <c r="I187" s="29">
        <v>1</v>
      </c>
      <c r="J187" s="30">
        <v>1</v>
      </c>
      <c r="K187" s="50">
        <v>1</v>
      </c>
      <c r="L187" s="50">
        <v>0</v>
      </c>
      <c r="M187" s="52">
        <v>1</v>
      </c>
      <c r="N187" s="56">
        <v>1</v>
      </c>
      <c r="O187" s="72">
        <v>1</v>
      </c>
      <c r="P187" s="22">
        <v>1</v>
      </c>
      <c r="Q187" s="34">
        <v>1</v>
      </c>
      <c r="R187" s="22">
        <v>0</v>
      </c>
      <c r="S187" s="49">
        <v>0</v>
      </c>
      <c r="T187" s="65">
        <v>722.3257819799901</v>
      </c>
      <c r="U187" s="62">
        <f t="shared" si="16"/>
        <v>0.30000000000000004</v>
      </c>
      <c r="V187" s="73">
        <f t="shared" si="17"/>
        <v>0.33333333333333337</v>
      </c>
      <c r="W187" s="74">
        <f t="shared" si="18"/>
        <v>144.5</v>
      </c>
      <c r="X187" s="75">
        <f t="shared" si="19"/>
        <v>0.25006029759159787</v>
      </c>
      <c r="Y187" s="79">
        <f t="shared" si="20"/>
        <v>0.2</v>
      </c>
      <c r="Z187" s="73">
        <f t="shared" si="21"/>
        <v>0.33333333333333337</v>
      </c>
      <c r="AA187" s="74">
        <f t="shared" si="22"/>
        <v>96.3</v>
      </c>
      <c r="AB187" s="75">
        <f t="shared" si="23"/>
        <v>0.66659672409884774</v>
      </c>
    </row>
    <row r="188" spans="1:28" x14ac:dyDescent="0.25">
      <c r="A188" s="40" t="s">
        <v>376</v>
      </c>
      <c r="B188" s="11" t="s">
        <v>376</v>
      </c>
      <c r="C188" s="12" t="s">
        <v>377</v>
      </c>
      <c r="D188" s="8" t="s">
        <v>471</v>
      </c>
      <c r="E188" s="5" t="s">
        <v>344</v>
      </c>
      <c r="F188" s="68">
        <v>0</v>
      </c>
      <c r="G188" s="29">
        <v>0</v>
      </c>
      <c r="H188" s="30">
        <v>0</v>
      </c>
      <c r="I188" s="29">
        <v>1</v>
      </c>
      <c r="J188" s="30">
        <v>1</v>
      </c>
      <c r="K188" s="50">
        <v>0</v>
      </c>
      <c r="L188" s="50">
        <v>1</v>
      </c>
      <c r="M188" s="52">
        <v>1</v>
      </c>
      <c r="N188" s="56">
        <v>1</v>
      </c>
      <c r="O188" s="72">
        <v>1</v>
      </c>
      <c r="P188" s="22">
        <v>1</v>
      </c>
      <c r="Q188" s="34">
        <v>1</v>
      </c>
      <c r="R188" s="22">
        <v>0</v>
      </c>
      <c r="S188" s="49">
        <v>0</v>
      </c>
      <c r="T188" s="65">
        <v>759.71089930329572</v>
      </c>
      <c r="U188" s="62">
        <f t="shared" si="16"/>
        <v>0.30000000000000004</v>
      </c>
      <c r="V188" s="73">
        <f t="shared" si="17"/>
        <v>0.33333333333333337</v>
      </c>
      <c r="W188" s="74">
        <f t="shared" si="18"/>
        <v>151.9</v>
      </c>
      <c r="X188" s="75">
        <f t="shared" si="19"/>
        <v>0.24993059882927537</v>
      </c>
      <c r="Y188" s="79">
        <f t="shared" si="20"/>
        <v>0</v>
      </c>
      <c r="Z188" s="73">
        <f t="shared" si="21"/>
        <v>0.33333333333333337</v>
      </c>
      <c r="AA188" s="74">
        <f t="shared" si="22"/>
        <v>0</v>
      </c>
      <c r="AB188" s="75">
        <f t="shared" si="23"/>
        <v>0</v>
      </c>
    </row>
    <row r="189" spans="1:28" x14ac:dyDescent="0.25">
      <c r="A189" s="40" t="s">
        <v>378</v>
      </c>
      <c r="B189" s="11" t="s">
        <v>378</v>
      </c>
      <c r="C189" s="12" t="s">
        <v>379</v>
      </c>
      <c r="D189" s="8" t="s">
        <v>471</v>
      </c>
      <c r="E189" s="5" t="s">
        <v>344</v>
      </c>
      <c r="F189" s="68">
        <v>0</v>
      </c>
      <c r="G189" s="29">
        <v>0</v>
      </c>
      <c r="H189" s="30">
        <v>1</v>
      </c>
      <c r="I189" s="29">
        <v>1</v>
      </c>
      <c r="J189" s="30">
        <v>1</v>
      </c>
      <c r="K189" s="50">
        <v>1</v>
      </c>
      <c r="L189" s="50">
        <v>0</v>
      </c>
      <c r="M189" s="52">
        <v>0</v>
      </c>
      <c r="N189" s="56">
        <v>1</v>
      </c>
      <c r="O189" s="72">
        <v>0</v>
      </c>
      <c r="P189" s="22">
        <v>1</v>
      </c>
      <c r="Q189" s="34">
        <v>1</v>
      </c>
      <c r="R189" s="22">
        <v>0</v>
      </c>
      <c r="S189" s="49">
        <v>0</v>
      </c>
      <c r="T189" s="65">
        <v>950.48828588646757</v>
      </c>
      <c r="U189" s="62">
        <f t="shared" si="16"/>
        <v>0.4</v>
      </c>
      <c r="V189" s="73">
        <f t="shared" si="17"/>
        <v>1</v>
      </c>
      <c r="W189" s="74">
        <f t="shared" si="18"/>
        <v>0</v>
      </c>
      <c r="X189" s="75">
        <f t="shared" si="19"/>
        <v>0</v>
      </c>
      <c r="Y189" s="79">
        <f t="shared" si="20"/>
        <v>0</v>
      </c>
      <c r="Z189" s="73">
        <f t="shared" si="21"/>
        <v>1</v>
      </c>
      <c r="AA189" s="74">
        <f t="shared" si="22"/>
        <v>0</v>
      </c>
      <c r="AB189" s="75">
        <f t="shared" si="23"/>
        <v>0</v>
      </c>
    </row>
    <row r="190" spans="1:28" x14ac:dyDescent="0.25">
      <c r="A190" s="40" t="s">
        <v>380</v>
      </c>
      <c r="B190" s="11" t="s">
        <v>380</v>
      </c>
      <c r="C190" s="12" t="s">
        <v>381</v>
      </c>
      <c r="D190" s="8" t="s">
        <v>471</v>
      </c>
      <c r="E190" s="5" t="s">
        <v>382</v>
      </c>
      <c r="F190" s="68">
        <v>0</v>
      </c>
      <c r="G190" s="29">
        <v>0</v>
      </c>
      <c r="H190" s="30">
        <v>0</v>
      </c>
      <c r="I190" s="29">
        <v>1</v>
      </c>
      <c r="J190" s="30">
        <v>1</v>
      </c>
      <c r="K190" s="50">
        <v>0</v>
      </c>
      <c r="L190" s="50">
        <v>1</v>
      </c>
      <c r="M190" s="52">
        <v>1</v>
      </c>
      <c r="N190" s="56">
        <v>1</v>
      </c>
      <c r="O190" s="72">
        <v>0</v>
      </c>
      <c r="P190" s="22">
        <v>0</v>
      </c>
      <c r="Q190" s="34">
        <v>1</v>
      </c>
      <c r="R190" s="22">
        <v>0</v>
      </c>
      <c r="S190" s="49">
        <v>0</v>
      </c>
      <c r="T190" s="65">
        <v>2328.0732151331235</v>
      </c>
      <c r="U190" s="62">
        <f t="shared" si="16"/>
        <v>0.30000000000000004</v>
      </c>
      <c r="V190" s="73">
        <f t="shared" si="17"/>
        <v>1</v>
      </c>
      <c r="W190" s="74">
        <f t="shared" si="18"/>
        <v>0</v>
      </c>
      <c r="X190" s="75">
        <f t="shared" si="19"/>
        <v>0</v>
      </c>
      <c r="Y190" s="79">
        <f t="shared" si="20"/>
        <v>0</v>
      </c>
      <c r="Z190" s="73">
        <f t="shared" si="21"/>
        <v>1</v>
      </c>
      <c r="AA190" s="74">
        <f t="shared" si="22"/>
        <v>0</v>
      </c>
      <c r="AB190" s="75">
        <f t="shared" si="23"/>
        <v>0</v>
      </c>
    </row>
    <row r="191" spans="1:28" x14ac:dyDescent="0.25">
      <c r="A191" s="40" t="s">
        <v>383</v>
      </c>
      <c r="B191" s="11" t="s">
        <v>383</v>
      </c>
      <c r="C191" s="12" t="s">
        <v>384</v>
      </c>
      <c r="D191" s="8" t="s">
        <v>471</v>
      </c>
      <c r="E191" s="5" t="s">
        <v>349</v>
      </c>
      <c r="F191" s="68">
        <v>0</v>
      </c>
      <c r="G191" s="29">
        <v>0</v>
      </c>
      <c r="H191" s="30">
        <v>0</v>
      </c>
      <c r="I191" s="29">
        <v>1</v>
      </c>
      <c r="J191" s="30">
        <v>1</v>
      </c>
      <c r="K191" s="50">
        <v>1</v>
      </c>
      <c r="L191" s="50">
        <v>1</v>
      </c>
      <c r="M191" s="52">
        <v>1</v>
      </c>
      <c r="N191" s="56">
        <v>1</v>
      </c>
      <c r="O191" s="72">
        <v>1</v>
      </c>
      <c r="P191" s="22">
        <v>0</v>
      </c>
      <c r="Q191" s="34">
        <v>1</v>
      </c>
      <c r="R191" s="22">
        <v>1</v>
      </c>
      <c r="S191" s="49">
        <v>0</v>
      </c>
      <c r="T191" s="65">
        <v>3809.8833199477831</v>
      </c>
      <c r="U191" s="62">
        <f t="shared" si="16"/>
        <v>0.4</v>
      </c>
      <c r="V191" s="73">
        <f t="shared" si="17"/>
        <v>0.33333333333333337</v>
      </c>
      <c r="W191" s="74">
        <f t="shared" si="18"/>
        <v>1016</v>
      </c>
      <c r="X191" s="75">
        <f t="shared" si="19"/>
        <v>0.3333435418745071</v>
      </c>
      <c r="Y191" s="79">
        <f t="shared" si="20"/>
        <v>0</v>
      </c>
      <c r="Z191" s="73">
        <f t="shared" si="21"/>
        <v>0.33333333333333337</v>
      </c>
      <c r="AA191" s="74">
        <f t="shared" si="22"/>
        <v>0</v>
      </c>
      <c r="AB191" s="75">
        <f t="shared" si="23"/>
        <v>0</v>
      </c>
    </row>
    <row r="192" spans="1:28" x14ac:dyDescent="0.25">
      <c r="A192" s="40" t="s">
        <v>385</v>
      </c>
      <c r="B192" s="11" t="s">
        <v>385</v>
      </c>
      <c r="C192" s="12" t="s">
        <v>386</v>
      </c>
      <c r="D192" s="8" t="s">
        <v>471</v>
      </c>
      <c r="E192" s="5" t="s">
        <v>344</v>
      </c>
      <c r="F192" s="68">
        <v>0</v>
      </c>
      <c r="G192" s="29">
        <v>0</v>
      </c>
      <c r="H192" s="30">
        <v>0</v>
      </c>
      <c r="I192" s="29">
        <v>1</v>
      </c>
      <c r="J192" s="30">
        <v>1</v>
      </c>
      <c r="K192" s="50">
        <v>1</v>
      </c>
      <c r="L192" s="50">
        <v>0</v>
      </c>
      <c r="M192" s="52">
        <v>0</v>
      </c>
      <c r="N192" s="56">
        <v>1</v>
      </c>
      <c r="O192" s="72">
        <v>1</v>
      </c>
      <c r="P192" s="22">
        <v>0</v>
      </c>
      <c r="Q192" s="34">
        <v>0</v>
      </c>
      <c r="R192" s="22">
        <v>0</v>
      </c>
      <c r="S192" s="49">
        <v>0</v>
      </c>
      <c r="T192" s="65">
        <v>3073.0566439757235</v>
      </c>
      <c r="U192" s="62">
        <f t="shared" si="16"/>
        <v>0.2</v>
      </c>
      <c r="V192" s="73">
        <f t="shared" si="17"/>
        <v>1</v>
      </c>
      <c r="W192" s="74">
        <f t="shared" si="18"/>
        <v>0</v>
      </c>
      <c r="X192" s="75">
        <f t="shared" si="19"/>
        <v>0</v>
      </c>
      <c r="Y192" s="79">
        <f t="shared" si="20"/>
        <v>0</v>
      </c>
      <c r="Z192" s="73">
        <f t="shared" si="21"/>
        <v>1</v>
      </c>
      <c r="AA192" s="74">
        <f t="shared" si="22"/>
        <v>0</v>
      </c>
      <c r="AB192" s="75">
        <f t="shared" si="23"/>
        <v>0</v>
      </c>
    </row>
    <row r="193" spans="1:28" x14ac:dyDescent="0.25">
      <c r="A193" s="40" t="s">
        <v>387</v>
      </c>
      <c r="B193" s="11" t="s">
        <v>387</v>
      </c>
      <c r="C193" s="12" t="s">
        <v>388</v>
      </c>
      <c r="D193" s="8" t="s">
        <v>471</v>
      </c>
      <c r="E193" s="5" t="s">
        <v>382</v>
      </c>
      <c r="F193" s="68">
        <v>0</v>
      </c>
      <c r="G193" s="29">
        <v>1</v>
      </c>
      <c r="H193" s="30">
        <v>0</v>
      </c>
      <c r="I193" s="29">
        <v>1</v>
      </c>
      <c r="J193" s="30">
        <v>1</v>
      </c>
      <c r="K193" s="50">
        <v>0</v>
      </c>
      <c r="L193" s="50">
        <v>0</v>
      </c>
      <c r="M193" s="52">
        <v>1</v>
      </c>
      <c r="N193" s="56">
        <v>1</v>
      </c>
      <c r="O193" s="72">
        <v>0</v>
      </c>
      <c r="P193" s="22">
        <v>0</v>
      </c>
      <c r="Q193" s="34">
        <v>0</v>
      </c>
      <c r="R193" s="22">
        <v>0</v>
      </c>
      <c r="S193" s="49">
        <v>0</v>
      </c>
      <c r="T193" s="65">
        <v>2764.6860701756082</v>
      </c>
      <c r="U193" s="62">
        <f t="shared" si="16"/>
        <v>0.4</v>
      </c>
      <c r="V193" s="73">
        <f t="shared" si="17"/>
        <v>1</v>
      </c>
      <c r="W193" s="74">
        <f t="shared" si="18"/>
        <v>0</v>
      </c>
      <c r="X193" s="75">
        <f t="shared" si="19"/>
        <v>0</v>
      </c>
      <c r="Y193" s="79">
        <f t="shared" si="20"/>
        <v>0</v>
      </c>
      <c r="Z193" s="73">
        <f t="shared" si="21"/>
        <v>1</v>
      </c>
      <c r="AA193" s="74">
        <f t="shared" si="22"/>
        <v>0</v>
      </c>
      <c r="AB193" s="75">
        <f t="shared" si="23"/>
        <v>0</v>
      </c>
    </row>
    <row r="194" spans="1:28" x14ac:dyDescent="0.25">
      <c r="A194" s="40" t="s">
        <v>389</v>
      </c>
      <c r="B194" s="11" t="s">
        <v>389</v>
      </c>
      <c r="C194" s="12" t="s">
        <v>390</v>
      </c>
      <c r="D194" s="8" t="s">
        <v>471</v>
      </c>
      <c r="E194" s="5" t="s">
        <v>382</v>
      </c>
      <c r="F194" s="68">
        <v>0</v>
      </c>
      <c r="G194" s="29">
        <v>1</v>
      </c>
      <c r="H194" s="30">
        <v>0</v>
      </c>
      <c r="I194" s="29">
        <v>1</v>
      </c>
      <c r="J194" s="30">
        <v>1</v>
      </c>
      <c r="K194" s="50">
        <v>1</v>
      </c>
      <c r="L194" s="50">
        <v>0</v>
      </c>
      <c r="M194" s="52">
        <v>1</v>
      </c>
      <c r="N194" s="56">
        <v>1</v>
      </c>
      <c r="O194" s="72">
        <v>0</v>
      </c>
      <c r="P194" s="22">
        <v>0</v>
      </c>
      <c r="Q194" s="34">
        <v>0</v>
      </c>
      <c r="R194" s="22">
        <v>0</v>
      </c>
      <c r="S194" s="49">
        <v>0</v>
      </c>
      <c r="T194" s="65">
        <v>1048.1427438643143</v>
      </c>
      <c r="U194" s="62">
        <f t="shared" si="16"/>
        <v>0.5</v>
      </c>
      <c r="V194" s="73">
        <f t="shared" si="17"/>
        <v>1</v>
      </c>
      <c r="W194" s="74">
        <f t="shared" si="18"/>
        <v>0</v>
      </c>
      <c r="X194" s="75">
        <f t="shared" si="19"/>
        <v>0</v>
      </c>
      <c r="Y194" s="79">
        <f t="shared" si="20"/>
        <v>0</v>
      </c>
      <c r="Z194" s="73">
        <f t="shared" si="21"/>
        <v>1</v>
      </c>
      <c r="AA194" s="74">
        <f t="shared" si="22"/>
        <v>0</v>
      </c>
      <c r="AB194" s="75">
        <f t="shared" si="23"/>
        <v>0</v>
      </c>
    </row>
    <row r="195" spans="1:28" x14ac:dyDescent="0.25">
      <c r="A195" s="40" t="s">
        <v>391</v>
      </c>
      <c r="B195" s="11" t="s">
        <v>391</v>
      </c>
      <c r="C195" s="12" t="s">
        <v>392</v>
      </c>
      <c r="D195" s="8" t="s">
        <v>471</v>
      </c>
      <c r="E195" s="5" t="s">
        <v>382</v>
      </c>
      <c r="F195" s="68">
        <v>0</v>
      </c>
      <c r="G195" s="29">
        <v>0</v>
      </c>
      <c r="H195" s="30">
        <v>0</v>
      </c>
      <c r="I195" s="29">
        <v>1</v>
      </c>
      <c r="J195" s="30">
        <v>1</v>
      </c>
      <c r="K195" s="50">
        <v>1</v>
      </c>
      <c r="L195" s="50">
        <v>1</v>
      </c>
      <c r="M195" s="52">
        <v>0</v>
      </c>
      <c r="N195" s="56">
        <v>1</v>
      </c>
      <c r="O195" s="72">
        <v>0</v>
      </c>
      <c r="P195" s="22">
        <v>0</v>
      </c>
      <c r="Q195" s="34">
        <v>0</v>
      </c>
      <c r="R195" s="22">
        <v>0</v>
      </c>
      <c r="S195" s="49">
        <v>0</v>
      </c>
      <c r="T195" s="65">
        <v>2687.4234943741103</v>
      </c>
      <c r="U195" s="62">
        <f t="shared" si="16"/>
        <v>0.30000000000000004</v>
      </c>
      <c r="V195" s="73">
        <f t="shared" si="17"/>
        <v>1</v>
      </c>
      <c r="W195" s="74">
        <f t="shared" si="18"/>
        <v>0</v>
      </c>
      <c r="X195" s="75">
        <f t="shared" si="19"/>
        <v>0</v>
      </c>
      <c r="Y195" s="79">
        <f t="shared" si="20"/>
        <v>0</v>
      </c>
      <c r="Z195" s="73">
        <f t="shared" si="21"/>
        <v>1</v>
      </c>
      <c r="AA195" s="74">
        <f t="shared" si="22"/>
        <v>0</v>
      </c>
      <c r="AB195" s="75">
        <f t="shared" si="23"/>
        <v>0</v>
      </c>
    </row>
    <row r="196" spans="1:28" x14ac:dyDescent="0.25">
      <c r="A196" s="40" t="s">
        <v>393</v>
      </c>
      <c r="B196" s="11" t="s">
        <v>393</v>
      </c>
      <c r="C196" s="12" t="s">
        <v>394</v>
      </c>
      <c r="D196" s="8" t="s">
        <v>471</v>
      </c>
      <c r="E196" s="5" t="s">
        <v>382</v>
      </c>
      <c r="F196" s="68">
        <v>0</v>
      </c>
      <c r="G196" s="29">
        <v>0</v>
      </c>
      <c r="H196" s="30">
        <v>0</v>
      </c>
      <c r="I196" s="29">
        <v>1</v>
      </c>
      <c r="J196" s="30">
        <v>1</v>
      </c>
      <c r="K196" s="50">
        <v>1</v>
      </c>
      <c r="L196" s="50">
        <v>1</v>
      </c>
      <c r="M196" s="52">
        <v>0</v>
      </c>
      <c r="N196" s="56">
        <v>1</v>
      </c>
      <c r="O196" s="72">
        <v>0</v>
      </c>
      <c r="P196" s="22">
        <v>0</v>
      </c>
      <c r="Q196" s="34">
        <v>1</v>
      </c>
      <c r="R196" s="22">
        <v>0</v>
      </c>
      <c r="S196" s="49">
        <v>0</v>
      </c>
      <c r="T196" s="65">
        <v>1289.8998358883573</v>
      </c>
      <c r="U196" s="62">
        <f t="shared" si="16"/>
        <v>0.30000000000000004</v>
      </c>
      <c r="V196" s="73">
        <f t="shared" si="17"/>
        <v>1</v>
      </c>
      <c r="W196" s="74">
        <f t="shared" si="18"/>
        <v>0</v>
      </c>
      <c r="X196" s="75">
        <f t="shared" si="19"/>
        <v>0</v>
      </c>
      <c r="Y196" s="79">
        <f t="shared" si="20"/>
        <v>0</v>
      </c>
      <c r="Z196" s="73">
        <f t="shared" si="21"/>
        <v>1</v>
      </c>
      <c r="AA196" s="74">
        <f t="shared" si="22"/>
        <v>0</v>
      </c>
      <c r="AB196" s="75">
        <f t="shared" si="23"/>
        <v>0</v>
      </c>
    </row>
    <row r="197" spans="1:28" x14ac:dyDescent="0.25">
      <c r="A197" s="40" t="s">
        <v>395</v>
      </c>
      <c r="B197" s="11" t="s">
        <v>395</v>
      </c>
      <c r="C197" s="12" t="s">
        <v>396</v>
      </c>
      <c r="D197" s="8" t="s">
        <v>471</v>
      </c>
      <c r="E197" s="5" t="s">
        <v>344</v>
      </c>
      <c r="F197" s="68">
        <v>1</v>
      </c>
      <c r="G197" s="29">
        <v>1</v>
      </c>
      <c r="H197" s="30">
        <v>0</v>
      </c>
      <c r="I197" s="29">
        <v>1</v>
      </c>
      <c r="J197" s="30">
        <v>1</v>
      </c>
      <c r="K197" s="50">
        <v>0</v>
      </c>
      <c r="L197" s="50">
        <v>0</v>
      </c>
      <c r="M197" s="52">
        <v>0</v>
      </c>
      <c r="N197" s="56">
        <v>1</v>
      </c>
      <c r="O197" s="72">
        <v>1</v>
      </c>
      <c r="P197" s="22">
        <v>0</v>
      </c>
      <c r="Q197" s="34">
        <v>1</v>
      </c>
      <c r="R197" s="22">
        <v>0</v>
      </c>
      <c r="S197" s="49">
        <v>0</v>
      </c>
      <c r="T197" s="65">
        <v>1130.6165784442128</v>
      </c>
      <c r="U197" s="62">
        <f t="shared" si="16"/>
        <v>0.3</v>
      </c>
      <c r="V197" s="73">
        <f t="shared" si="17"/>
        <v>0.66666666666666674</v>
      </c>
      <c r="W197" s="74">
        <f t="shared" si="18"/>
        <v>113.1</v>
      </c>
      <c r="X197" s="75">
        <f t="shared" si="19"/>
        <v>0.12504239075862422</v>
      </c>
      <c r="Y197" s="79">
        <f t="shared" si="20"/>
        <v>0.2</v>
      </c>
      <c r="Z197" s="73">
        <f t="shared" si="21"/>
        <v>0.66666666666666674</v>
      </c>
      <c r="AA197" s="74">
        <f t="shared" si="22"/>
        <v>75.400000000000006</v>
      </c>
      <c r="AB197" s="75">
        <f t="shared" si="23"/>
        <v>0.33344637535633131</v>
      </c>
    </row>
    <row r="198" spans="1:28" x14ac:dyDescent="0.25">
      <c r="A198" s="40" t="s">
        <v>397</v>
      </c>
      <c r="B198" s="11" t="s">
        <v>397</v>
      </c>
      <c r="C198" s="12" t="s">
        <v>398</v>
      </c>
      <c r="D198" s="8" t="s">
        <v>6</v>
      </c>
      <c r="E198" s="5" t="s">
        <v>466</v>
      </c>
      <c r="F198" s="68">
        <v>0</v>
      </c>
      <c r="G198" s="29">
        <v>0</v>
      </c>
      <c r="H198" s="30">
        <v>0</v>
      </c>
      <c r="I198" s="29">
        <v>1</v>
      </c>
      <c r="J198" s="30">
        <v>0</v>
      </c>
      <c r="K198" s="50">
        <v>0</v>
      </c>
      <c r="L198" s="50">
        <v>1</v>
      </c>
      <c r="M198" s="52">
        <v>0</v>
      </c>
      <c r="N198" s="56">
        <v>1</v>
      </c>
      <c r="O198" s="72">
        <v>0</v>
      </c>
      <c r="P198" s="22">
        <v>0</v>
      </c>
      <c r="Q198" s="34">
        <v>0</v>
      </c>
      <c r="R198" s="22">
        <v>0</v>
      </c>
      <c r="S198" s="49">
        <v>0</v>
      </c>
      <c r="T198" s="65">
        <v>1608.4663507766468</v>
      </c>
      <c r="U198" s="62">
        <f t="shared" ref="U198:U213" si="24">G198*0.2+H198*0.2+I198*0.05+J198*0.05+K198*0.1+L198*0.1+M198*0.1</f>
        <v>0.15000000000000002</v>
      </c>
      <c r="V198" s="73">
        <f t="shared" ref="V198:V213" si="25">IF(OR(N198=0,O198=0),1,1-(P198*1/3+Q198*1/3+R198*1/3))</f>
        <v>1</v>
      </c>
      <c r="W198" s="74">
        <f t="shared" ref="W198:W213" si="26">ROUND(T198*U198*(1-V198),1)</f>
        <v>0</v>
      </c>
      <c r="X198" s="75">
        <f t="shared" ref="X198:X213" si="27">W198/(T198*0.8)</f>
        <v>0</v>
      </c>
      <c r="Y198" s="79">
        <f t="shared" ref="Y198:Y213" si="28">F198*0.2</f>
        <v>0</v>
      </c>
      <c r="Z198" s="73">
        <f t="shared" ref="Z198:Z213" si="29">IF(OR(N198=0,O198=0),1,1-(P198*1/3+Q198*1/3+R198*1/3))</f>
        <v>1</v>
      </c>
      <c r="AA198" s="74">
        <f t="shared" ref="AA198:AA213" si="30">ROUND(T198*Y198*(1-Z198),1)</f>
        <v>0</v>
      </c>
      <c r="AB198" s="75">
        <f t="shared" ref="AB198:AB213" si="31">AA198/(T198*0.2)</f>
        <v>0</v>
      </c>
    </row>
    <row r="199" spans="1:28" x14ac:dyDescent="0.25">
      <c r="A199" s="40" t="s">
        <v>399</v>
      </c>
      <c r="B199" s="11" t="s">
        <v>399</v>
      </c>
      <c r="C199" s="12" t="s">
        <v>400</v>
      </c>
      <c r="D199" s="8" t="s">
        <v>472</v>
      </c>
      <c r="E199" s="5" t="s">
        <v>168</v>
      </c>
      <c r="F199" s="68">
        <v>0</v>
      </c>
      <c r="G199" s="29">
        <v>0</v>
      </c>
      <c r="H199" s="30">
        <v>0</v>
      </c>
      <c r="I199" s="29">
        <v>1</v>
      </c>
      <c r="J199" s="30">
        <v>1</v>
      </c>
      <c r="K199" s="50">
        <v>1</v>
      </c>
      <c r="L199" s="50">
        <v>1</v>
      </c>
      <c r="M199" s="52">
        <v>1</v>
      </c>
      <c r="N199" s="56">
        <v>1</v>
      </c>
      <c r="O199" s="72">
        <v>1</v>
      </c>
      <c r="P199" s="22">
        <v>1</v>
      </c>
      <c r="Q199" s="34">
        <v>1</v>
      </c>
      <c r="R199" s="22">
        <v>0</v>
      </c>
      <c r="S199" s="49">
        <v>0</v>
      </c>
      <c r="T199" s="65">
        <v>3336.1119240506191</v>
      </c>
      <c r="U199" s="62">
        <f t="shared" si="24"/>
        <v>0.4</v>
      </c>
      <c r="V199" s="73">
        <f t="shared" si="25"/>
        <v>0.33333333333333337</v>
      </c>
      <c r="W199" s="74">
        <f t="shared" si="26"/>
        <v>889.6</v>
      </c>
      <c r="X199" s="75">
        <f t="shared" si="27"/>
        <v>0.33332215025023465</v>
      </c>
      <c r="Y199" s="79">
        <f t="shared" si="28"/>
        <v>0</v>
      </c>
      <c r="Z199" s="73">
        <f t="shared" si="29"/>
        <v>0.33333333333333337</v>
      </c>
      <c r="AA199" s="74">
        <f t="shared" si="30"/>
        <v>0</v>
      </c>
      <c r="AB199" s="75">
        <f t="shared" si="31"/>
        <v>0</v>
      </c>
    </row>
    <row r="200" spans="1:28" x14ac:dyDescent="0.25">
      <c r="A200" s="40" t="s">
        <v>427</v>
      </c>
      <c r="B200" s="11" t="s">
        <v>427</v>
      </c>
      <c r="C200" s="12" t="s">
        <v>428</v>
      </c>
      <c r="D200" s="8" t="s">
        <v>6</v>
      </c>
      <c r="E200" s="5" t="s">
        <v>467</v>
      </c>
      <c r="F200" s="68">
        <v>0</v>
      </c>
      <c r="G200" s="29">
        <v>0</v>
      </c>
      <c r="H200" s="30">
        <v>0</v>
      </c>
      <c r="I200" s="29">
        <v>0</v>
      </c>
      <c r="J200" s="30">
        <v>1</v>
      </c>
      <c r="K200" s="50">
        <v>1</v>
      </c>
      <c r="L200" s="50">
        <v>0</v>
      </c>
      <c r="M200" s="52">
        <v>1</v>
      </c>
      <c r="N200" s="56">
        <v>1</v>
      </c>
      <c r="O200" s="72">
        <v>0</v>
      </c>
      <c r="P200" s="22">
        <v>1</v>
      </c>
      <c r="Q200" s="34">
        <v>1</v>
      </c>
      <c r="R200" s="22">
        <v>1</v>
      </c>
      <c r="S200" s="49">
        <v>0</v>
      </c>
      <c r="T200" s="65">
        <v>2409.4141673698919</v>
      </c>
      <c r="U200" s="62">
        <f t="shared" si="24"/>
        <v>0.25</v>
      </c>
      <c r="V200" s="73">
        <f t="shared" si="25"/>
        <v>1</v>
      </c>
      <c r="W200" s="74">
        <f t="shared" si="26"/>
        <v>0</v>
      </c>
      <c r="X200" s="75">
        <f t="shared" si="27"/>
        <v>0</v>
      </c>
      <c r="Y200" s="79">
        <f t="shared" si="28"/>
        <v>0</v>
      </c>
      <c r="Z200" s="73">
        <f t="shared" si="29"/>
        <v>1</v>
      </c>
      <c r="AA200" s="74">
        <f t="shared" si="30"/>
        <v>0</v>
      </c>
      <c r="AB200" s="75">
        <f t="shared" si="31"/>
        <v>0</v>
      </c>
    </row>
    <row r="201" spans="1:28" x14ac:dyDescent="0.25">
      <c r="A201" s="40" t="s">
        <v>401</v>
      </c>
      <c r="B201" s="11" t="s">
        <v>401</v>
      </c>
      <c r="C201" s="12" t="s">
        <v>402</v>
      </c>
      <c r="D201" s="8" t="s">
        <v>6</v>
      </c>
      <c r="E201" s="5" t="s">
        <v>466</v>
      </c>
      <c r="F201" s="68">
        <v>0</v>
      </c>
      <c r="G201" s="29">
        <v>0</v>
      </c>
      <c r="H201" s="30">
        <v>0</v>
      </c>
      <c r="I201" s="29">
        <v>1</v>
      </c>
      <c r="J201" s="30">
        <v>1</v>
      </c>
      <c r="K201" s="50">
        <v>0</v>
      </c>
      <c r="L201" s="50">
        <v>0</v>
      </c>
      <c r="M201" s="52">
        <v>1</v>
      </c>
      <c r="N201" s="56">
        <v>1</v>
      </c>
      <c r="O201" s="72">
        <v>0</v>
      </c>
      <c r="P201" s="22">
        <v>1</v>
      </c>
      <c r="Q201" s="34">
        <v>1</v>
      </c>
      <c r="R201" s="22">
        <v>0</v>
      </c>
      <c r="S201" s="49">
        <v>0</v>
      </c>
      <c r="T201" s="65">
        <v>2405.5623674032481</v>
      </c>
      <c r="U201" s="62">
        <f t="shared" si="24"/>
        <v>0.2</v>
      </c>
      <c r="V201" s="73">
        <f t="shared" si="25"/>
        <v>1</v>
      </c>
      <c r="W201" s="74">
        <f t="shared" si="26"/>
        <v>0</v>
      </c>
      <c r="X201" s="75">
        <f t="shared" si="27"/>
        <v>0</v>
      </c>
      <c r="Y201" s="79">
        <f t="shared" si="28"/>
        <v>0</v>
      </c>
      <c r="Z201" s="73">
        <f t="shared" si="29"/>
        <v>1</v>
      </c>
      <c r="AA201" s="74">
        <f t="shared" si="30"/>
        <v>0</v>
      </c>
      <c r="AB201" s="75">
        <f t="shared" si="31"/>
        <v>0</v>
      </c>
    </row>
    <row r="202" spans="1:28" x14ac:dyDescent="0.25">
      <c r="A202" s="40" t="s">
        <v>403</v>
      </c>
      <c r="B202" s="11" t="s">
        <v>403</v>
      </c>
      <c r="C202" s="12" t="s">
        <v>404</v>
      </c>
      <c r="D202" s="8" t="s">
        <v>6</v>
      </c>
      <c r="E202" s="5" t="s">
        <v>467</v>
      </c>
      <c r="F202" s="68">
        <v>0</v>
      </c>
      <c r="G202" s="29">
        <v>0</v>
      </c>
      <c r="H202" s="30">
        <v>0</v>
      </c>
      <c r="I202" s="29">
        <v>0</v>
      </c>
      <c r="J202" s="30">
        <v>1</v>
      </c>
      <c r="K202" s="50">
        <v>1</v>
      </c>
      <c r="L202" s="50">
        <v>1</v>
      </c>
      <c r="M202" s="52">
        <v>1</v>
      </c>
      <c r="N202" s="56">
        <v>1</v>
      </c>
      <c r="O202" s="72">
        <v>1</v>
      </c>
      <c r="P202" s="22">
        <v>1</v>
      </c>
      <c r="Q202" s="34">
        <v>1</v>
      </c>
      <c r="R202" s="22">
        <v>0</v>
      </c>
      <c r="S202" s="49">
        <v>0</v>
      </c>
      <c r="T202" s="65">
        <v>1065.1359790112715</v>
      </c>
      <c r="U202" s="62">
        <f t="shared" si="24"/>
        <v>0.35</v>
      </c>
      <c r="V202" s="73">
        <f t="shared" si="25"/>
        <v>0.33333333333333337</v>
      </c>
      <c r="W202" s="74">
        <f t="shared" si="26"/>
        <v>248.5</v>
      </c>
      <c r="X202" s="75">
        <f t="shared" si="27"/>
        <v>0.29162943147253584</v>
      </c>
      <c r="Y202" s="79">
        <f t="shared" si="28"/>
        <v>0</v>
      </c>
      <c r="Z202" s="73">
        <f t="shared" si="29"/>
        <v>0.33333333333333337</v>
      </c>
      <c r="AA202" s="74">
        <f t="shared" si="30"/>
        <v>0</v>
      </c>
      <c r="AB202" s="75">
        <f t="shared" si="31"/>
        <v>0</v>
      </c>
    </row>
    <row r="203" spans="1:28" x14ac:dyDescent="0.25">
      <c r="A203" s="40" t="s">
        <v>405</v>
      </c>
      <c r="B203" s="11" t="s">
        <v>405</v>
      </c>
      <c r="C203" s="12" t="s">
        <v>406</v>
      </c>
      <c r="D203" s="8" t="s">
        <v>472</v>
      </c>
      <c r="E203" s="5" t="s">
        <v>128</v>
      </c>
      <c r="F203" s="68">
        <v>0</v>
      </c>
      <c r="G203" s="29">
        <v>0</v>
      </c>
      <c r="H203" s="30">
        <v>0</v>
      </c>
      <c r="I203" s="29">
        <v>0</v>
      </c>
      <c r="J203" s="30">
        <v>0</v>
      </c>
      <c r="K203" s="50">
        <v>0</v>
      </c>
      <c r="L203" s="50">
        <v>1</v>
      </c>
      <c r="M203" s="52">
        <v>0</v>
      </c>
      <c r="N203" s="56">
        <v>1</v>
      </c>
      <c r="O203" s="72">
        <v>1</v>
      </c>
      <c r="P203" s="22">
        <v>1</v>
      </c>
      <c r="Q203" s="34">
        <v>0</v>
      </c>
      <c r="R203" s="22">
        <v>0</v>
      </c>
      <c r="S203" s="49">
        <v>0</v>
      </c>
      <c r="T203" s="65">
        <v>789.16584022468805</v>
      </c>
      <c r="U203" s="62">
        <f t="shared" si="24"/>
        <v>0.1</v>
      </c>
      <c r="V203" s="73">
        <f t="shared" si="25"/>
        <v>0.66666666666666674</v>
      </c>
      <c r="W203" s="74">
        <f t="shared" si="26"/>
        <v>26.3</v>
      </c>
      <c r="X203" s="75">
        <f t="shared" si="27"/>
        <v>4.1657910573828137E-2</v>
      </c>
      <c r="Y203" s="79">
        <f t="shared" si="28"/>
        <v>0</v>
      </c>
      <c r="Z203" s="73">
        <f t="shared" si="29"/>
        <v>0.66666666666666674</v>
      </c>
      <c r="AA203" s="74">
        <f t="shared" si="30"/>
        <v>0</v>
      </c>
      <c r="AB203" s="75">
        <f t="shared" si="31"/>
        <v>0</v>
      </c>
    </row>
    <row r="204" spans="1:28" x14ac:dyDescent="0.25">
      <c r="A204" s="40" t="s">
        <v>407</v>
      </c>
      <c r="B204" s="11" t="s">
        <v>407</v>
      </c>
      <c r="C204" s="12" t="s">
        <v>408</v>
      </c>
      <c r="D204" s="8" t="s">
        <v>472</v>
      </c>
      <c r="E204" s="5" t="s">
        <v>213</v>
      </c>
      <c r="F204" s="68">
        <v>0</v>
      </c>
      <c r="G204" s="29">
        <v>0</v>
      </c>
      <c r="H204" s="30">
        <v>0</v>
      </c>
      <c r="I204" s="29">
        <v>0</v>
      </c>
      <c r="J204" s="30">
        <v>1</v>
      </c>
      <c r="K204" s="50">
        <v>1</v>
      </c>
      <c r="L204" s="50">
        <v>1</v>
      </c>
      <c r="M204" s="52">
        <v>0</v>
      </c>
      <c r="N204" s="56">
        <v>1</v>
      </c>
      <c r="O204" s="72">
        <v>1</v>
      </c>
      <c r="P204" s="22">
        <v>0</v>
      </c>
      <c r="Q204" s="34">
        <v>0</v>
      </c>
      <c r="R204" s="22">
        <v>0</v>
      </c>
      <c r="S204" s="49">
        <v>0</v>
      </c>
      <c r="T204" s="65">
        <v>1305.080459286306</v>
      </c>
      <c r="U204" s="62">
        <f t="shared" si="24"/>
        <v>0.25</v>
      </c>
      <c r="V204" s="73">
        <f t="shared" si="25"/>
        <v>1</v>
      </c>
      <c r="W204" s="74">
        <f t="shared" si="26"/>
        <v>0</v>
      </c>
      <c r="X204" s="75">
        <f t="shared" si="27"/>
        <v>0</v>
      </c>
      <c r="Y204" s="79">
        <f t="shared" si="28"/>
        <v>0</v>
      </c>
      <c r="Z204" s="73">
        <f t="shared" si="29"/>
        <v>1</v>
      </c>
      <c r="AA204" s="74">
        <f t="shared" si="30"/>
        <v>0</v>
      </c>
      <c r="AB204" s="75">
        <f t="shared" si="31"/>
        <v>0</v>
      </c>
    </row>
    <row r="205" spans="1:28" x14ac:dyDescent="0.25">
      <c r="A205" s="40" t="s">
        <v>409</v>
      </c>
      <c r="B205" s="11" t="s">
        <v>409</v>
      </c>
      <c r="C205" s="12" t="s">
        <v>410</v>
      </c>
      <c r="D205" s="8" t="s">
        <v>472</v>
      </c>
      <c r="E205" s="5" t="s">
        <v>213</v>
      </c>
      <c r="F205" s="68">
        <v>0</v>
      </c>
      <c r="G205" s="29">
        <v>0</v>
      </c>
      <c r="H205" s="30">
        <v>0</v>
      </c>
      <c r="I205" s="29">
        <v>1</v>
      </c>
      <c r="J205" s="30">
        <v>0</v>
      </c>
      <c r="K205" s="50">
        <v>0</v>
      </c>
      <c r="L205" s="50">
        <v>0</v>
      </c>
      <c r="M205" s="52">
        <v>0</v>
      </c>
      <c r="N205" s="56">
        <v>1</v>
      </c>
      <c r="O205" s="72">
        <v>1</v>
      </c>
      <c r="P205" s="22">
        <v>0</v>
      </c>
      <c r="Q205" s="34">
        <v>0</v>
      </c>
      <c r="R205" s="22">
        <v>0</v>
      </c>
      <c r="S205" s="49">
        <v>0</v>
      </c>
      <c r="T205" s="65">
        <v>883.87480411039564</v>
      </c>
      <c r="U205" s="62">
        <f t="shared" si="24"/>
        <v>0.05</v>
      </c>
      <c r="V205" s="73">
        <f t="shared" si="25"/>
        <v>1</v>
      </c>
      <c r="W205" s="74">
        <f t="shared" si="26"/>
        <v>0</v>
      </c>
      <c r="X205" s="75">
        <f t="shared" si="27"/>
        <v>0</v>
      </c>
      <c r="Y205" s="79">
        <f t="shared" si="28"/>
        <v>0</v>
      </c>
      <c r="Z205" s="73">
        <f t="shared" si="29"/>
        <v>1</v>
      </c>
      <c r="AA205" s="74">
        <f t="shared" si="30"/>
        <v>0</v>
      </c>
      <c r="AB205" s="75">
        <f t="shared" si="31"/>
        <v>0</v>
      </c>
    </row>
    <row r="206" spans="1:28" x14ac:dyDescent="0.25">
      <c r="A206" s="40" t="s">
        <v>411</v>
      </c>
      <c r="B206" s="11" t="s">
        <v>411</v>
      </c>
      <c r="C206" s="12" t="s">
        <v>412</v>
      </c>
      <c r="D206" s="8" t="s">
        <v>472</v>
      </c>
      <c r="E206" s="5" t="s">
        <v>213</v>
      </c>
      <c r="F206" s="68">
        <v>0</v>
      </c>
      <c r="G206" s="29">
        <v>0</v>
      </c>
      <c r="H206" s="30">
        <v>0</v>
      </c>
      <c r="I206" s="29">
        <v>1</v>
      </c>
      <c r="J206" s="30">
        <v>0</v>
      </c>
      <c r="K206" s="50">
        <v>0</v>
      </c>
      <c r="L206" s="50">
        <v>0</v>
      </c>
      <c r="M206" s="52">
        <v>0</v>
      </c>
      <c r="N206" s="56">
        <v>1</v>
      </c>
      <c r="O206" s="72">
        <v>1</v>
      </c>
      <c r="P206" s="22">
        <v>0</v>
      </c>
      <c r="Q206" s="34">
        <v>0</v>
      </c>
      <c r="R206" s="22">
        <v>0</v>
      </c>
      <c r="S206" s="49">
        <v>0</v>
      </c>
      <c r="T206" s="65">
        <v>887.50002760841312</v>
      </c>
      <c r="U206" s="62">
        <f t="shared" si="24"/>
        <v>0.05</v>
      </c>
      <c r="V206" s="73">
        <f t="shared" si="25"/>
        <v>1</v>
      </c>
      <c r="W206" s="74">
        <f t="shared" si="26"/>
        <v>0</v>
      </c>
      <c r="X206" s="75">
        <f t="shared" si="27"/>
        <v>0</v>
      </c>
      <c r="Y206" s="79">
        <f t="shared" si="28"/>
        <v>0</v>
      </c>
      <c r="Z206" s="73">
        <f t="shared" si="29"/>
        <v>1</v>
      </c>
      <c r="AA206" s="74">
        <f t="shared" si="30"/>
        <v>0</v>
      </c>
      <c r="AB206" s="75">
        <f t="shared" si="31"/>
        <v>0</v>
      </c>
    </row>
    <row r="207" spans="1:28" x14ac:dyDescent="0.25">
      <c r="A207" s="40" t="s">
        <v>413</v>
      </c>
      <c r="B207" s="11" t="s">
        <v>413</v>
      </c>
      <c r="C207" s="12" t="s">
        <v>414</v>
      </c>
      <c r="D207" s="8" t="s">
        <v>471</v>
      </c>
      <c r="E207" s="5" t="s">
        <v>309</v>
      </c>
      <c r="F207" s="68">
        <v>1</v>
      </c>
      <c r="G207" s="29">
        <v>0</v>
      </c>
      <c r="H207" s="30">
        <v>0</v>
      </c>
      <c r="I207" s="29">
        <v>1</v>
      </c>
      <c r="J207" s="30">
        <v>1</v>
      </c>
      <c r="K207" s="50">
        <v>1</v>
      </c>
      <c r="L207" s="50">
        <v>1</v>
      </c>
      <c r="M207" s="52">
        <v>1</v>
      </c>
      <c r="N207" s="56">
        <v>1</v>
      </c>
      <c r="O207" s="72">
        <v>1</v>
      </c>
      <c r="P207" s="22">
        <v>1</v>
      </c>
      <c r="Q207" s="34">
        <v>1</v>
      </c>
      <c r="R207" s="22">
        <v>0</v>
      </c>
      <c r="S207" s="49">
        <v>0</v>
      </c>
      <c r="T207" s="65">
        <v>1445.3312933658585</v>
      </c>
      <c r="U207" s="62">
        <f t="shared" si="24"/>
        <v>0.4</v>
      </c>
      <c r="V207" s="73">
        <f t="shared" si="25"/>
        <v>0.33333333333333337</v>
      </c>
      <c r="W207" s="74">
        <f t="shared" si="26"/>
        <v>385.4</v>
      </c>
      <c r="X207" s="75">
        <f t="shared" si="27"/>
        <v>0.33331458483688553</v>
      </c>
      <c r="Y207" s="79">
        <f t="shared" si="28"/>
        <v>0.2</v>
      </c>
      <c r="Z207" s="73">
        <f t="shared" si="29"/>
        <v>0.33333333333333337</v>
      </c>
      <c r="AA207" s="74">
        <f t="shared" si="30"/>
        <v>192.7</v>
      </c>
      <c r="AB207" s="75">
        <f t="shared" si="31"/>
        <v>0.66662916967377106</v>
      </c>
    </row>
    <row r="208" spans="1:28" x14ac:dyDescent="0.25">
      <c r="A208" s="40" t="s">
        <v>415</v>
      </c>
      <c r="B208" s="11" t="s">
        <v>415</v>
      </c>
      <c r="C208" s="12" t="s">
        <v>416</v>
      </c>
      <c r="D208" s="8" t="s">
        <v>471</v>
      </c>
      <c r="E208" s="5" t="s">
        <v>309</v>
      </c>
      <c r="F208" s="68">
        <v>0</v>
      </c>
      <c r="G208" s="29">
        <v>0</v>
      </c>
      <c r="H208" s="30">
        <v>0</v>
      </c>
      <c r="I208" s="29">
        <v>1</v>
      </c>
      <c r="J208" s="30">
        <v>1</v>
      </c>
      <c r="K208" s="50">
        <v>1</v>
      </c>
      <c r="L208" s="50">
        <v>1</v>
      </c>
      <c r="M208" s="52">
        <v>1</v>
      </c>
      <c r="N208" s="56">
        <v>1</v>
      </c>
      <c r="O208" s="72">
        <v>1</v>
      </c>
      <c r="P208" s="22">
        <v>0</v>
      </c>
      <c r="Q208" s="34">
        <v>0</v>
      </c>
      <c r="R208" s="22">
        <v>0</v>
      </c>
      <c r="S208" s="49">
        <v>0</v>
      </c>
      <c r="T208" s="65">
        <v>2389.4754381307953</v>
      </c>
      <c r="U208" s="62">
        <f t="shared" si="24"/>
        <v>0.4</v>
      </c>
      <c r="V208" s="73">
        <f t="shared" si="25"/>
        <v>1</v>
      </c>
      <c r="W208" s="74">
        <f t="shared" si="26"/>
        <v>0</v>
      </c>
      <c r="X208" s="75">
        <f t="shared" si="27"/>
        <v>0</v>
      </c>
      <c r="Y208" s="79">
        <f t="shared" si="28"/>
        <v>0</v>
      </c>
      <c r="Z208" s="73">
        <f t="shared" si="29"/>
        <v>1</v>
      </c>
      <c r="AA208" s="74">
        <f t="shared" si="30"/>
        <v>0</v>
      </c>
      <c r="AB208" s="75">
        <f t="shared" si="31"/>
        <v>0</v>
      </c>
    </row>
    <row r="209" spans="1:28" x14ac:dyDescent="0.25">
      <c r="A209" s="40" t="s">
        <v>417</v>
      </c>
      <c r="B209" s="11" t="s">
        <v>417</v>
      </c>
      <c r="C209" s="12" t="s">
        <v>418</v>
      </c>
      <c r="D209" s="8" t="s">
        <v>471</v>
      </c>
      <c r="E209" s="5" t="s">
        <v>309</v>
      </c>
      <c r="F209" s="68">
        <v>0</v>
      </c>
      <c r="G209" s="29">
        <v>0</v>
      </c>
      <c r="H209" s="30">
        <v>0</v>
      </c>
      <c r="I209" s="29">
        <v>1</v>
      </c>
      <c r="J209" s="30">
        <v>0</v>
      </c>
      <c r="K209" s="50">
        <v>0</v>
      </c>
      <c r="L209" s="50">
        <v>1</v>
      </c>
      <c r="M209" s="52">
        <v>0</v>
      </c>
      <c r="N209" s="56">
        <v>1</v>
      </c>
      <c r="O209" s="72">
        <v>1</v>
      </c>
      <c r="P209" s="22">
        <v>1</v>
      </c>
      <c r="Q209" s="34">
        <v>0</v>
      </c>
      <c r="R209" s="22">
        <v>0</v>
      </c>
      <c r="S209" s="49">
        <v>0</v>
      </c>
      <c r="T209" s="65">
        <v>832.89509866952426</v>
      </c>
      <c r="U209" s="62">
        <f t="shared" si="24"/>
        <v>0.15000000000000002</v>
      </c>
      <c r="V209" s="73">
        <f t="shared" si="25"/>
        <v>0.66666666666666674</v>
      </c>
      <c r="W209" s="74">
        <f t="shared" si="26"/>
        <v>41.6</v>
      </c>
      <c r="X209" s="75">
        <f t="shared" si="27"/>
        <v>6.2432832277516545E-2</v>
      </c>
      <c r="Y209" s="79">
        <f t="shared" si="28"/>
        <v>0</v>
      </c>
      <c r="Z209" s="73">
        <f t="shared" si="29"/>
        <v>0.66666666666666674</v>
      </c>
      <c r="AA209" s="74">
        <f t="shared" si="30"/>
        <v>0</v>
      </c>
      <c r="AB209" s="75">
        <f t="shared" si="31"/>
        <v>0</v>
      </c>
    </row>
    <row r="210" spans="1:28" x14ac:dyDescent="0.25">
      <c r="A210" s="40" t="s">
        <v>419</v>
      </c>
      <c r="B210" s="11" t="s">
        <v>419</v>
      </c>
      <c r="C210" s="12" t="s">
        <v>420</v>
      </c>
      <c r="D210" s="8" t="s">
        <v>471</v>
      </c>
      <c r="E210" s="5" t="s">
        <v>349</v>
      </c>
      <c r="F210" s="68">
        <v>0</v>
      </c>
      <c r="G210" s="29">
        <v>0</v>
      </c>
      <c r="H210" s="30">
        <v>0</v>
      </c>
      <c r="I210" s="29">
        <v>1</v>
      </c>
      <c r="J210" s="30">
        <v>1</v>
      </c>
      <c r="K210" s="50">
        <v>1</v>
      </c>
      <c r="L210" s="50">
        <v>1</v>
      </c>
      <c r="M210" s="52">
        <v>1</v>
      </c>
      <c r="N210" s="56">
        <v>1</v>
      </c>
      <c r="O210" s="72">
        <v>1</v>
      </c>
      <c r="P210" s="22">
        <v>1</v>
      </c>
      <c r="Q210" s="34">
        <v>1</v>
      </c>
      <c r="R210" s="22">
        <v>0</v>
      </c>
      <c r="S210" s="49">
        <v>0</v>
      </c>
      <c r="T210" s="65">
        <v>1060.6044496387497</v>
      </c>
      <c r="U210" s="62">
        <f t="shared" si="24"/>
        <v>0.4</v>
      </c>
      <c r="V210" s="73">
        <f t="shared" si="25"/>
        <v>0.33333333333333337</v>
      </c>
      <c r="W210" s="74">
        <f t="shared" si="26"/>
        <v>282.8</v>
      </c>
      <c r="X210" s="75">
        <f t="shared" si="27"/>
        <v>0.33330050625415059</v>
      </c>
      <c r="Y210" s="79">
        <f t="shared" si="28"/>
        <v>0</v>
      </c>
      <c r="Z210" s="73">
        <f t="shared" si="29"/>
        <v>0.33333333333333337</v>
      </c>
      <c r="AA210" s="74">
        <f t="shared" si="30"/>
        <v>0</v>
      </c>
      <c r="AB210" s="75">
        <f t="shared" si="31"/>
        <v>0</v>
      </c>
    </row>
    <row r="211" spans="1:28" x14ac:dyDescent="0.25">
      <c r="A211" s="40" t="s">
        <v>421</v>
      </c>
      <c r="B211" s="11" t="s">
        <v>421</v>
      </c>
      <c r="C211" s="12" t="s">
        <v>422</v>
      </c>
      <c r="D211" s="8" t="s">
        <v>471</v>
      </c>
      <c r="E211" s="5" t="s">
        <v>344</v>
      </c>
      <c r="F211" s="68">
        <v>0</v>
      </c>
      <c r="G211" s="29">
        <v>0</v>
      </c>
      <c r="H211" s="30">
        <v>0</v>
      </c>
      <c r="I211" s="29">
        <v>1</v>
      </c>
      <c r="J211" s="30">
        <v>1</v>
      </c>
      <c r="K211" s="50">
        <v>0</v>
      </c>
      <c r="L211" s="50">
        <v>1</v>
      </c>
      <c r="M211" s="52">
        <v>0</v>
      </c>
      <c r="N211" s="56">
        <v>1</v>
      </c>
      <c r="O211" s="72">
        <v>1</v>
      </c>
      <c r="P211" s="22">
        <v>1</v>
      </c>
      <c r="Q211" s="34">
        <v>1</v>
      </c>
      <c r="R211" s="22">
        <v>0</v>
      </c>
      <c r="S211" s="49">
        <v>0</v>
      </c>
      <c r="T211" s="65">
        <v>2369.763285360325</v>
      </c>
      <c r="U211" s="62">
        <f t="shared" si="24"/>
        <v>0.2</v>
      </c>
      <c r="V211" s="73">
        <f t="shared" si="25"/>
        <v>0.33333333333333337</v>
      </c>
      <c r="W211" s="74">
        <f t="shared" si="26"/>
        <v>316</v>
      </c>
      <c r="X211" s="75">
        <f t="shared" si="27"/>
        <v>0.1666833149286216</v>
      </c>
      <c r="Y211" s="79">
        <f t="shared" si="28"/>
        <v>0</v>
      </c>
      <c r="Z211" s="73">
        <f t="shared" si="29"/>
        <v>0.33333333333333337</v>
      </c>
      <c r="AA211" s="74">
        <f t="shared" si="30"/>
        <v>0</v>
      </c>
      <c r="AB211" s="75">
        <f t="shared" si="31"/>
        <v>0</v>
      </c>
    </row>
    <row r="212" spans="1:28" x14ac:dyDescent="0.25">
      <c r="A212" s="40" t="s">
        <v>423</v>
      </c>
      <c r="B212" s="11" t="s">
        <v>423</v>
      </c>
      <c r="C212" s="12" t="s">
        <v>424</v>
      </c>
      <c r="D212" s="8" t="s">
        <v>471</v>
      </c>
      <c r="E212" s="5" t="s">
        <v>382</v>
      </c>
      <c r="F212" s="68">
        <v>0</v>
      </c>
      <c r="G212" s="29">
        <v>1</v>
      </c>
      <c r="H212" s="30">
        <v>0</v>
      </c>
      <c r="I212" s="29">
        <v>1</v>
      </c>
      <c r="J212" s="30">
        <v>0</v>
      </c>
      <c r="K212" s="50">
        <v>1</v>
      </c>
      <c r="L212" s="50">
        <v>0</v>
      </c>
      <c r="M212" s="52">
        <v>0</v>
      </c>
      <c r="N212" s="56">
        <v>1</v>
      </c>
      <c r="O212" s="72">
        <v>0</v>
      </c>
      <c r="P212" s="22">
        <v>0</v>
      </c>
      <c r="Q212" s="34">
        <v>0</v>
      </c>
      <c r="R212" s="22">
        <v>0</v>
      </c>
      <c r="S212" s="49">
        <v>0</v>
      </c>
      <c r="T212" s="65">
        <v>4393.7708795972294</v>
      </c>
      <c r="U212" s="62">
        <f t="shared" si="24"/>
        <v>0.35</v>
      </c>
      <c r="V212" s="73">
        <f t="shared" si="25"/>
        <v>1</v>
      </c>
      <c r="W212" s="74">
        <f t="shared" si="26"/>
        <v>0</v>
      </c>
      <c r="X212" s="75">
        <f t="shared" si="27"/>
        <v>0</v>
      </c>
      <c r="Y212" s="79">
        <f t="shared" si="28"/>
        <v>0</v>
      </c>
      <c r="Z212" s="73">
        <f t="shared" si="29"/>
        <v>1</v>
      </c>
      <c r="AA212" s="74">
        <f t="shared" si="30"/>
        <v>0</v>
      </c>
      <c r="AB212" s="75">
        <f t="shared" si="31"/>
        <v>0</v>
      </c>
    </row>
    <row r="213" spans="1:28" ht="15.75" thickBot="1" x14ac:dyDescent="0.3">
      <c r="A213" s="41" t="s">
        <v>425</v>
      </c>
      <c r="B213" s="13" t="s">
        <v>425</v>
      </c>
      <c r="C213" s="14" t="s">
        <v>426</v>
      </c>
      <c r="D213" s="8" t="s">
        <v>471</v>
      </c>
      <c r="E213" s="5" t="s">
        <v>382</v>
      </c>
      <c r="F213" s="68">
        <v>0</v>
      </c>
      <c r="G213" s="29">
        <v>1</v>
      </c>
      <c r="H213" s="30">
        <v>0</v>
      </c>
      <c r="I213" s="32">
        <v>1</v>
      </c>
      <c r="J213" s="30">
        <v>0</v>
      </c>
      <c r="K213" s="50">
        <v>0</v>
      </c>
      <c r="L213" s="50">
        <v>1</v>
      </c>
      <c r="M213" s="52">
        <v>0</v>
      </c>
      <c r="N213" s="57">
        <v>1</v>
      </c>
      <c r="O213" s="72">
        <v>0</v>
      </c>
      <c r="P213" s="58">
        <v>0</v>
      </c>
      <c r="Q213" s="59">
        <v>1</v>
      </c>
      <c r="R213" s="22">
        <v>0</v>
      </c>
      <c r="S213" s="49">
        <v>0</v>
      </c>
      <c r="T213" s="65">
        <v>1373.2799763427604</v>
      </c>
      <c r="U213" s="62">
        <f t="shared" si="24"/>
        <v>0.35</v>
      </c>
      <c r="V213" s="73">
        <f t="shared" si="25"/>
        <v>1</v>
      </c>
      <c r="W213" s="74">
        <f t="shared" si="26"/>
        <v>0</v>
      </c>
      <c r="X213" s="75">
        <f t="shared" si="27"/>
        <v>0</v>
      </c>
      <c r="Y213" s="79">
        <f t="shared" si="28"/>
        <v>0</v>
      </c>
      <c r="Z213" s="73">
        <f t="shared" si="29"/>
        <v>1</v>
      </c>
      <c r="AA213" s="74">
        <f t="shared" si="30"/>
        <v>0</v>
      </c>
      <c r="AB213" s="75">
        <f t="shared" si="31"/>
        <v>0</v>
      </c>
    </row>
    <row r="214" spans="1:28" s="19" customFormat="1" ht="21" customHeight="1" thickBot="1" x14ac:dyDescent="0.3">
      <c r="A214" s="42"/>
      <c r="B214" s="15"/>
      <c r="C214" s="16" t="s">
        <v>431</v>
      </c>
      <c r="D214" s="17"/>
      <c r="E214" s="18"/>
      <c r="F214" s="69">
        <f>SUM(F5:F213)</f>
        <v>33</v>
      </c>
      <c r="G214" s="69">
        <f>SUM(G5:G213)</f>
        <v>26</v>
      </c>
      <c r="H214" s="69">
        <f t="shared" ref="H214:M214" si="32">SUM(H5:H213)</f>
        <v>6</v>
      </c>
      <c r="I214" s="69">
        <f t="shared" si="32"/>
        <v>183</v>
      </c>
      <c r="J214" s="69">
        <f t="shared" si="32"/>
        <v>174</v>
      </c>
      <c r="K214" s="69">
        <f t="shared" si="32"/>
        <v>110</v>
      </c>
      <c r="L214" s="69">
        <f t="shared" si="32"/>
        <v>115</v>
      </c>
      <c r="M214" s="142">
        <f t="shared" si="32"/>
        <v>110</v>
      </c>
      <c r="N214" s="143">
        <f t="shared" ref="N214" si="33">SUM(N5:N213)</f>
        <v>196</v>
      </c>
      <c r="O214" s="69">
        <f t="shared" ref="O214" si="34">SUM(O5:O213)</f>
        <v>129</v>
      </c>
      <c r="P214" s="69">
        <f t="shared" ref="P214" si="35">SUM(P5:P213)</f>
        <v>120</v>
      </c>
      <c r="Q214" s="69">
        <f t="shared" ref="Q214" si="36">SUM(Q5:Q213)</f>
        <v>76</v>
      </c>
      <c r="R214" s="69">
        <f t="shared" ref="R214" si="37">SUM(R5:R213)</f>
        <v>20</v>
      </c>
      <c r="S214" s="51">
        <f t="shared" ref="S214" si="38">SUM(S5:S213)</f>
        <v>0</v>
      </c>
      <c r="T214" s="66">
        <f>SUM(T5:T213)</f>
        <v>274311.14588330308</v>
      </c>
      <c r="U214" s="67">
        <f>AVERAGE(U5:U213)</f>
        <v>0.27631578947368396</v>
      </c>
      <c r="V214" s="76">
        <f>AVERAGE(V5:V213)</f>
        <v>0.77830940988835773</v>
      </c>
      <c r="W214" s="77">
        <f>SUM(W5:W213)</f>
        <v>17212.5</v>
      </c>
      <c r="X214" s="80">
        <f>AVERAGE(X5:X213)</f>
        <v>8.0540775013143523E-2</v>
      </c>
      <c r="Y214" s="81">
        <f>AVERAGE(Y5:Y213)</f>
        <v>3.1578947368421068E-2</v>
      </c>
      <c r="Z214" s="76">
        <f>AVERAGE(Z5:Z213)</f>
        <v>0.77830940988835773</v>
      </c>
      <c r="AA214" s="77">
        <f>SUM(AA5:AA213)</f>
        <v>1804.0000000000002</v>
      </c>
      <c r="AB214" s="82">
        <f>AVERAGE(AB5:AB213)</f>
        <v>3.8277983061668151E-2</v>
      </c>
    </row>
    <row r="215" spans="1:28" x14ac:dyDescent="0.25">
      <c r="P215" s="3"/>
      <c r="R215" s="3"/>
      <c r="S215" s="3"/>
      <c r="W215" s="78"/>
      <c r="Z215" s="78"/>
      <c r="AA215" s="78"/>
    </row>
  </sheetData>
  <mergeCells count="15">
    <mergeCell ref="B2:B4"/>
    <mergeCell ref="AB2:AB4"/>
    <mergeCell ref="AA2:AA4"/>
    <mergeCell ref="Z2:Z4"/>
    <mergeCell ref="Y2:Y4"/>
    <mergeCell ref="X2:X4"/>
    <mergeCell ref="W2:W4"/>
    <mergeCell ref="V2:V4"/>
    <mergeCell ref="U2:U4"/>
    <mergeCell ref="T2:T4"/>
    <mergeCell ref="Y1:AB1"/>
    <mergeCell ref="U1:X1"/>
    <mergeCell ref="F1:M1"/>
    <mergeCell ref="N1:S1"/>
    <mergeCell ref="C2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218"/>
  <sheetViews>
    <sheetView workbookViewId="0">
      <selection activeCell="F29" sqref="F29"/>
    </sheetView>
  </sheetViews>
  <sheetFormatPr defaultRowHeight="15" x14ac:dyDescent="0.25"/>
  <cols>
    <col min="2" max="2" width="44.42578125" customWidth="1"/>
    <col min="3" max="3" width="10.28515625" customWidth="1"/>
    <col min="4" max="4" width="18.42578125" customWidth="1"/>
    <col min="5" max="5" width="9.7109375" customWidth="1"/>
    <col min="12" max="12" width="9.140625" style="37"/>
    <col min="13" max="15" width="9.140625" style="37" customWidth="1"/>
    <col min="16" max="16" width="9.140625" style="37"/>
  </cols>
  <sheetData>
    <row r="3" spans="2:7" ht="30" x14ac:dyDescent="0.25">
      <c r="B3" s="36" t="s">
        <v>447</v>
      </c>
      <c r="C3" s="46" t="s">
        <v>453</v>
      </c>
      <c r="D3" s="36" t="s">
        <v>452</v>
      </c>
      <c r="E3" s="45"/>
      <c r="F3" s="45"/>
      <c r="G3" s="45"/>
    </row>
    <row r="4" spans="2:7" x14ac:dyDescent="0.25">
      <c r="B4" s="23" t="s">
        <v>450</v>
      </c>
      <c r="C4" s="47">
        <v>209</v>
      </c>
      <c r="E4" s="1"/>
      <c r="F4" s="1"/>
    </row>
    <row r="5" spans="2:7" x14ac:dyDescent="0.25">
      <c r="B5" s="23" t="s">
        <v>465</v>
      </c>
      <c r="C5" s="47">
        <v>0</v>
      </c>
      <c r="E5" s="64"/>
      <c r="F5" s="1"/>
    </row>
    <row r="6" spans="2:7" x14ac:dyDescent="0.25">
      <c r="E6" s="1"/>
      <c r="F6" s="1"/>
    </row>
    <row r="7" spans="2:7" x14ac:dyDescent="0.25">
      <c r="E7" s="1"/>
      <c r="F7" s="1"/>
    </row>
    <row r="8" spans="2:7" x14ac:dyDescent="0.25">
      <c r="B8" s="44" t="s">
        <v>451</v>
      </c>
      <c r="C8" s="44"/>
      <c r="D8" s="37"/>
      <c r="E8" s="37"/>
    </row>
    <row r="9" spans="2:7" x14ac:dyDescent="0.25">
      <c r="B9" s="44">
        <v>0</v>
      </c>
      <c r="C9" s="44">
        <v>0</v>
      </c>
      <c r="D9" s="37"/>
      <c r="E9" s="37"/>
    </row>
    <row r="10" spans="2:7" x14ac:dyDescent="0.25">
      <c r="B10" s="44">
        <v>1</v>
      </c>
      <c r="C10" s="44">
        <v>4.7846889952153108E-3</v>
      </c>
      <c r="D10" s="37"/>
      <c r="E10" s="37"/>
    </row>
    <row r="11" spans="2:7" x14ac:dyDescent="0.25">
      <c r="B11" s="44">
        <v>2</v>
      </c>
      <c r="C11" s="44">
        <v>9.5693779904306216E-3</v>
      </c>
      <c r="D11" s="37"/>
      <c r="E11" s="37"/>
    </row>
    <row r="12" spans="2:7" x14ac:dyDescent="0.25">
      <c r="B12" s="44">
        <v>3</v>
      </c>
      <c r="C12" s="44">
        <v>1.4354066985645933E-2</v>
      </c>
      <c r="D12" s="37"/>
      <c r="E12" s="37"/>
    </row>
    <row r="13" spans="2:7" x14ac:dyDescent="0.25">
      <c r="B13" s="44">
        <v>4</v>
      </c>
      <c r="C13" s="44">
        <v>1.9138755980861243E-2</v>
      </c>
      <c r="D13" s="37"/>
      <c r="E13" s="37"/>
    </row>
    <row r="14" spans="2:7" x14ac:dyDescent="0.25">
      <c r="B14" s="44">
        <v>5</v>
      </c>
      <c r="C14" s="44">
        <v>2.3923444976076555E-2</v>
      </c>
      <c r="D14" s="37"/>
      <c r="E14" s="37"/>
    </row>
    <row r="15" spans="2:7" x14ac:dyDescent="0.25">
      <c r="B15" s="44">
        <v>6</v>
      </c>
      <c r="C15" s="44">
        <v>2.8708133971291867E-2</v>
      </c>
      <c r="D15" s="37"/>
      <c r="E15" s="37"/>
    </row>
    <row r="16" spans="2:7" x14ac:dyDescent="0.25">
      <c r="B16" s="44">
        <v>7</v>
      </c>
      <c r="C16" s="44">
        <v>3.3492822966507178E-2</v>
      </c>
      <c r="D16" s="37"/>
      <c r="E16" s="37"/>
    </row>
    <row r="17" spans="2:5" x14ac:dyDescent="0.25">
      <c r="B17" s="44">
        <v>8</v>
      </c>
      <c r="C17" s="44">
        <v>3.8277511961722487E-2</v>
      </c>
      <c r="D17" s="37"/>
      <c r="E17" s="37"/>
    </row>
    <row r="18" spans="2:5" x14ac:dyDescent="0.25">
      <c r="B18" s="44">
        <v>9</v>
      </c>
      <c r="C18" s="44">
        <v>4.3062200956937802E-2</v>
      </c>
      <c r="D18" s="37"/>
      <c r="E18" s="37"/>
    </row>
    <row r="19" spans="2:5" x14ac:dyDescent="0.25">
      <c r="B19" s="44">
        <v>10</v>
      </c>
      <c r="C19" s="44">
        <v>4.784688995215311E-2</v>
      </c>
      <c r="D19" s="37"/>
      <c r="E19" s="37"/>
    </row>
    <row r="20" spans="2:5" x14ac:dyDescent="0.25">
      <c r="B20" s="44">
        <v>11</v>
      </c>
      <c r="C20" s="44">
        <v>5.2631578947368418E-2</v>
      </c>
      <c r="D20" s="37"/>
      <c r="E20" s="37"/>
    </row>
    <row r="21" spans="2:5" x14ac:dyDescent="0.25">
      <c r="B21" s="44">
        <v>12</v>
      </c>
      <c r="C21" s="44">
        <v>5.7416267942583733E-2</v>
      </c>
      <c r="D21" s="37"/>
      <c r="E21" s="37"/>
    </row>
    <row r="22" spans="2:5" x14ac:dyDescent="0.25">
      <c r="B22" s="44">
        <v>13</v>
      </c>
      <c r="C22" s="44">
        <v>6.2200956937799042E-2</v>
      </c>
      <c r="D22" s="37"/>
      <c r="E22" s="37"/>
    </row>
    <row r="23" spans="2:5" x14ac:dyDescent="0.25">
      <c r="B23" s="44">
        <v>14</v>
      </c>
      <c r="C23" s="44">
        <v>6.6985645933014357E-2</v>
      </c>
      <c r="D23" s="37"/>
      <c r="E23" s="37"/>
    </row>
    <row r="24" spans="2:5" x14ac:dyDescent="0.25">
      <c r="B24" s="44">
        <v>15</v>
      </c>
      <c r="C24" s="44">
        <v>7.1770334928229665E-2</v>
      </c>
      <c r="D24" s="37"/>
      <c r="E24" s="37"/>
    </row>
    <row r="25" spans="2:5" x14ac:dyDescent="0.25">
      <c r="B25" s="44">
        <v>16</v>
      </c>
      <c r="C25" s="44">
        <v>7.6555023923444973E-2</v>
      </c>
      <c r="D25" s="37"/>
      <c r="E25" s="37"/>
    </row>
    <row r="26" spans="2:5" x14ac:dyDescent="0.25">
      <c r="B26" s="44">
        <v>17</v>
      </c>
      <c r="C26" s="44">
        <v>8.1339712918660281E-2</v>
      </c>
      <c r="D26" s="37"/>
      <c r="E26" s="37"/>
    </row>
    <row r="27" spans="2:5" x14ac:dyDescent="0.25">
      <c r="B27" s="44">
        <v>18</v>
      </c>
      <c r="C27" s="44">
        <v>8.6124401913875603E-2</v>
      </c>
      <c r="D27" s="37"/>
      <c r="E27" s="37"/>
    </row>
    <row r="28" spans="2:5" x14ac:dyDescent="0.25">
      <c r="B28" s="44">
        <v>19</v>
      </c>
      <c r="C28" s="44">
        <v>9.0909090909090912E-2</v>
      </c>
      <c r="D28" s="37"/>
      <c r="E28" s="37"/>
    </row>
    <row r="29" spans="2:5" x14ac:dyDescent="0.25">
      <c r="B29" s="44">
        <v>20</v>
      </c>
      <c r="C29" s="44">
        <v>9.569377990430622E-2</v>
      </c>
      <c r="D29" s="37"/>
      <c r="E29" s="37"/>
    </row>
    <row r="30" spans="2:5" x14ac:dyDescent="0.25">
      <c r="B30" s="44">
        <v>21</v>
      </c>
      <c r="C30" s="44">
        <v>0.10047846889952153</v>
      </c>
      <c r="D30" s="37"/>
      <c r="E30" s="37"/>
    </row>
    <row r="31" spans="2:5" x14ac:dyDescent="0.25">
      <c r="B31" s="44">
        <v>22</v>
      </c>
      <c r="C31" s="44">
        <v>0.10526315789473684</v>
      </c>
      <c r="D31" s="37"/>
      <c r="E31" s="37"/>
    </row>
    <row r="32" spans="2:5" x14ac:dyDescent="0.25">
      <c r="B32" s="44">
        <v>23</v>
      </c>
      <c r="C32" s="44">
        <v>0.11004784688995216</v>
      </c>
      <c r="D32" s="37"/>
      <c r="E32" s="37"/>
    </row>
    <row r="33" spans="2:5" x14ac:dyDescent="0.25">
      <c r="B33" s="44">
        <v>24</v>
      </c>
      <c r="C33" s="44">
        <v>0.11483253588516747</v>
      </c>
      <c r="D33" s="37"/>
      <c r="E33" s="37"/>
    </row>
    <row r="34" spans="2:5" x14ac:dyDescent="0.25">
      <c r="B34" s="44">
        <v>25</v>
      </c>
      <c r="C34" s="44">
        <v>0.11961722488038277</v>
      </c>
      <c r="D34" s="37"/>
      <c r="E34" s="37"/>
    </row>
    <row r="35" spans="2:5" x14ac:dyDescent="0.25">
      <c r="B35" s="44">
        <v>26</v>
      </c>
      <c r="C35" s="44">
        <v>0.12440191387559808</v>
      </c>
      <c r="D35" s="37"/>
      <c r="E35" s="37"/>
    </row>
    <row r="36" spans="2:5" x14ac:dyDescent="0.25">
      <c r="B36" s="44">
        <v>27</v>
      </c>
      <c r="C36" s="44">
        <v>0.12918660287081341</v>
      </c>
      <c r="D36" s="37"/>
      <c r="E36" s="37"/>
    </row>
    <row r="37" spans="2:5" x14ac:dyDescent="0.25">
      <c r="B37" s="44">
        <v>28</v>
      </c>
      <c r="C37" s="44">
        <v>0.13397129186602871</v>
      </c>
      <c r="D37" s="37"/>
      <c r="E37" s="37"/>
    </row>
    <row r="38" spans="2:5" x14ac:dyDescent="0.25">
      <c r="B38" s="44">
        <v>29</v>
      </c>
      <c r="C38" s="44">
        <v>0.13875598086124402</v>
      </c>
      <c r="D38" s="37"/>
      <c r="E38" s="37"/>
    </row>
    <row r="39" spans="2:5" x14ac:dyDescent="0.25">
      <c r="B39" s="44">
        <v>30</v>
      </c>
      <c r="C39" s="44">
        <v>0.14354066985645933</v>
      </c>
      <c r="D39" s="37"/>
      <c r="E39" s="37"/>
    </row>
    <row r="40" spans="2:5" x14ac:dyDescent="0.25">
      <c r="B40" s="44">
        <v>31</v>
      </c>
      <c r="C40" s="44">
        <v>0.14832535885167464</v>
      </c>
      <c r="D40" s="37"/>
      <c r="E40" s="37"/>
    </row>
    <row r="41" spans="2:5" x14ac:dyDescent="0.25">
      <c r="B41" s="44">
        <v>32</v>
      </c>
      <c r="C41" s="44">
        <v>0.15311004784688995</v>
      </c>
      <c r="D41" s="37"/>
      <c r="E41" s="37"/>
    </row>
    <row r="42" spans="2:5" x14ac:dyDescent="0.25">
      <c r="B42" s="44">
        <v>33</v>
      </c>
      <c r="C42" s="44">
        <v>0.15789473684210525</v>
      </c>
      <c r="D42" s="37"/>
      <c r="E42" s="37"/>
    </row>
    <row r="43" spans="2:5" x14ac:dyDescent="0.25">
      <c r="B43" s="44">
        <v>34</v>
      </c>
      <c r="C43" s="44">
        <v>0.16267942583732056</v>
      </c>
      <c r="D43" s="37"/>
      <c r="E43" s="37"/>
    </row>
    <row r="44" spans="2:5" x14ac:dyDescent="0.25">
      <c r="B44" s="44">
        <v>35</v>
      </c>
      <c r="C44" s="44">
        <v>0.1674641148325359</v>
      </c>
      <c r="D44" s="37"/>
      <c r="E44" s="37"/>
    </row>
    <row r="45" spans="2:5" x14ac:dyDescent="0.25">
      <c r="B45" s="44">
        <v>36</v>
      </c>
      <c r="C45" s="44">
        <v>0.17224880382775121</v>
      </c>
      <c r="D45" s="37"/>
      <c r="E45" s="37"/>
    </row>
    <row r="46" spans="2:5" x14ac:dyDescent="0.25">
      <c r="B46" s="44">
        <v>37</v>
      </c>
      <c r="C46" s="44">
        <v>0.17703349282296652</v>
      </c>
      <c r="D46" s="37"/>
      <c r="E46" s="37"/>
    </row>
    <row r="47" spans="2:5" x14ac:dyDescent="0.25">
      <c r="B47" s="44">
        <v>38</v>
      </c>
      <c r="C47" s="44">
        <v>0.18181818181818182</v>
      </c>
      <c r="D47" s="37"/>
      <c r="E47" s="37"/>
    </row>
    <row r="48" spans="2:5" x14ac:dyDescent="0.25">
      <c r="B48" s="44">
        <v>39</v>
      </c>
      <c r="C48" s="44">
        <v>0.18660287081339713</v>
      </c>
      <c r="D48" s="37"/>
      <c r="E48" s="37"/>
    </row>
    <row r="49" spans="2:5" x14ac:dyDescent="0.25">
      <c r="B49" s="44">
        <v>40</v>
      </c>
      <c r="C49" s="44">
        <v>0.19138755980861244</v>
      </c>
      <c r="D49" s="37"/>
      <c r="E49" s="37"/>
    </row>
    <row r="50" spans="2:5" x14ac:dyDescent="0.25">
      <c r="B50" s="44">
        <v>41</v>
      </c>
      <c r="C50" s="44">
        <v>0.19617224880382775</v>
      </c>
      <c r="D50" s="37"/>
      <c r="E50" s="37"/>
    </row>
    <row r="51" spans="2:5" x14ac:dyDescent="0.25">
      <c r="B51" s="44">
        <v>42</v>
      </c>
      <c r="C51" s="44">
        <v>0.20095693779904306</v>
      </c>
      <c r="D51" s="37"/>
      <c r="E51" s="37"/>
    </row>
    <row r="52" spans="2:5" x14ac:dyDescent="0.25">
      <c r="B52" s="44">
        <v>43</v>
      </c>
      <c r="C52" s="44">
        <v>0.20574162679425836</v>
      </c>
      <c r="D52" s="37"/>
      <c r="E52" s="37"/>
    </row>
    <row r="53" spans="2:5" x14ac:dyDescent="0.25">
      <c r="B53" s="44">
        <v>44</v>
      </c>
      <c r="C53" s="44">
        <v>0.21052631578947367</v>
      </c>
      <c r="D53" s="37"/>
      <c r="E53" s="37"/>
    </row>
    <row r="54" spans="2:5" x14ac:dyDescent="0.25">
      <c r="B54" s="44">
        <v>45</v>
      </c>
      <c r="C54" s="44">
        <v>0.21531100478468901</v>
      </c>
      <c r="D54" s="37"/>
      <c r="E54" s="37"/>
    </row>
    <row r="55" spans="2:5" x14ac:dyDescent="0.25">
      <c r="B55" s="44">
        <v>46</v>
      </c>
      <c r="C55" s="44">
        <v>0.22009569377990432</v>
      </c>
      <c r="D55" s="37"/>
      <c r="E55" s="37"/>
    </row>
    <row r="56" spans="2:5" x14ac:dyDescent="0.25">
      <c r="B56" s="44">
        <v>47</v>
      </c>
      <c r="C56" s="44">
        <v>0.22488038277511962</v>
      </c>
      <c r="D56" s="37"/>
      <c r="E56" s="37"/>
    </row>
    <row r="57" spans="2:5" x14ac:dyDescent="0.25">
      <c r="B57" s="44">
        <v>48</v>
      </c>
      <c r="C57" s="44">
        <v>0.22966507177033493</v>
      </c>
      <c r="D57" s="37"/>
      <c r="E57" s="37"/>
    </row>
    <row r="58" spans="2:5" x14ac:dyDescent="0.25">
      <c r="B58" s="44">
        <v>49</v>
      </c>
      <c r="C58" s="44">
        <v>0.23444976076555024</v>
      </c>
      <c r="D58" s="37"/>
      <c r="E58" s="37"/>
    </row>
    <row r="59" spans="2:5" x14ac:dyDescent="0.25">
      <c r="B59" s="44">
        <v>50</v>
      </c>
      <c r="C59" s="44">
        <v>0.23923444976076555</v>
      </c>
      <c r="D59" s="37"/>
      <c r="E59" s="37"/>
    </row>
    <row r="60" spans="2:5" x14ac:dyDescent="0.25">
      <c r="B60" s="44">
        <v>51</v>
      </c>
      <c r="C60" s="44">
        <v>0.24401913875598086</v>
      </c>
      <c r="D60" s="37"/>
      <c r="E60" s="37"/>
    </row>
    <row r="61" spans="2:5" x14ac:dyDescent="0.25">
      <c r="B61" s="44">
        <v>52</v>
      </c>
      <c r="C61" s="44">
        <v>0.24880382775119617</v>
      </c>
      <c r="D61" s="37"/>
      <c r="E61" s="37"/>
    </row>
    <row r="62" spans="2:5" x14ac:dyDescent="0.25">
      <c r="B62" s="44">
        <v>53</v>
      </c>
      <c r="C62" s="44">
        <v>0.25358851674641147</v>
      </c>
      <c r="D62" s="37"/>
      <c r="E62" s="37"/>
    </row>
    <row r="63" spans="2:5" x14ac:dyDescent="0.25">
      <c r="B63" s="44">
        <v>54</v>
      </c>
      <c r="C63" s="44">
        <v>0.25837320574162681</v>
      </c>
      <c r="D63" s="37"/>
      <c r="E63" s="37"/>
    </row>
    <row r="64" spans="2:5" x14ac:dyDescent="0.25">
      <c r="B64" s="44">
        <v>55</v>
      </c>
      <c r="C64" s="44">
        <v>0.26315789473684209</v>
      </c>
      <c r="D64" s="37"/>
      <c r="E64" s="37"/>
    </row>
    <row r="65" spans="2:5" x14ac:dyDescent="0.25">
      <c r="B65" s="44">
        <v>56</v>
      </c>
      <c r="C65" s="44">
        <v>0.26794258373205743</v>
      </c>
      <c r="D65" s="37"/>
      <c r="E65" s="37"/>
    </row>
    <row r="66" spans="2:5" x14ac:dyDescent="0.25">
      <c r="B66" s="44">
        <v>57</v>
      </c>
      <c r="C66" s="44">
        <v>0.27272727272727271</v>
      </c>
      <c r="D66" s="37"/>
      <c r="E66" s="37"/>
    </row>
    <row r="67" spans="2:5" x14ac:dyDescent="0.25">
      <c r="B67" s="44">
        <v>58</v>
      </c>
      <c r="C67" s="44">
        <v>0.27751196172248804</v>
      </c>
      <c r="D67" s="37"/>
      <c r="E67" s="37"/>
    </row>
    <row r="68" spans="2:5" x14ac:dyDescent="0.25">
      <c r="B68" s="44">
        <v>59</v>
      </c>
      <c r="C68" s="44">
        <v>0.28229665071770332</v>
      </c>
      <c r="D68" s="37"/>
      <c r="E68" s="37"/>
    </row>
    <row r="69" spans="2:5" x14ac:dyDescent="0.25">
      <c r="B69" s="44">
        <v>60</v>
      </c>
      <c r="C69" s="44">
        <v>0.28708133971291866</v>
      </c>
      <c r="D69" s="37"/>
      <c r="E69" s="37"/>
    </row>
    <row r="70" spans="2:5" x14ac:dyDescent="0.25">
      <c r="B70" s="44">
        <v>61</v>
      </c>
      <c r="C70" s="44">
        <v>0.291866028708134</v>
      </c>
      <c r="D70" s="37"/>
      <c r="E70" s="37"/>
    </row>
    <row r="71" spans="2:5" x14ac:dyDescent="0.25">
      <c r="B71" s="44">
        <v>62</v>
      </c>
      <c r="C71" s="44">
        <v>0.29665071770334928</v>
      </c>
      <c r="D71" s="37"/>
      <c r="E71" s="37"/>
    </row>
    <row r="72" spans="2:5" x14ac:dyDescent="0.25">
      <c r="B72" s="44">
        <v>63</v>
      </c>
      <c r="C72" s="44">
        <v>0.30143540669856461</v>
      </c>
      <c r="D72" s="37"/>
      <c r="E72" s="37"/>
    </row>
    <row r="73" spans="2:5" x14ac:dyDescent="0.25">
      <c r="B73" s="44">
        <v>64</v>
      </c>
      <c r="C73" s="44">
        <v>0.30622009569377989</v>
      </c>
      <c r="D73" s="37"/>
      <c r="E73" s="37"/>
    </row>
    <row r="74" spans="2:5" x14ac:dyDescent="0.25">
      <c r="B74" s="44">
        <v>65</v>
      </c>
      <c r="C74" s="44">
        <v>0.31100478468899523</v>
      </c>
      <c r="D74" s="37"/>
      <c r="E74" s="37"/>
    </row>
    <row r="75" spans="2:5" x14ac:dyDescent="0.25">
      <c r="B75" s="44">
        <v>66</v>
      </c>
      <c r="C75" s="44">
        <v>0.31578947368421051</v>
      </c>
      <c r="D75" s="37"/>
      <c r="E75" s="37"/>
    </row>
    <row r="76" spans="2:5" x14ac:dyDescent="0.25">
      <c r="B76" s="44">
        <v>67</v>
      </c>
      <c r="C76" s="44">
        <v>0.32057416267942584</v>
      </c>
      <c r="D76" s="37"/>
      <c r="E76" s="37"/>
    </row>
    <row r="77" spans="2:5" x14ac:dyDescent="0.25">
      <c r="B77" s="44">
        <v>68</v>
      </c>
      <c r="C77" s="44">
        <v>0.32535885167464113</v>
      </c>
      <c r="D77" s="37"/>
      <c r="E77" s="37"/>
    </row>
    <row r="78" spans="2:5" x14ac:dyDescent="0.25">
      <c r="B78" s="44">
        <v>69</v>
      </c>
      <c r="C78" s="44">
        <v>0.33014354066985646</v>
      </c>
      <c r="D78" s="37"/>
      <c r="E78" s="37"/>
    </row>
    <row r="79" spans="2:5" x14ac:dyDescent="0.25">
      <c r="B79" s="44">
        <v>70</v>
      </c>
      <c r="C79" s="44">
        <v>0.3349282296650718</v>
      </c>
      <c r="D79" s="37"/>
      <c r="E79" s="37"/>
    </row>
    <row r="80" spans="2:5" x14ac:dyDescent="0.25">
      <c r="B80" s="44">
        <v>71</v>
      </c>
      <c r="C80" s="44">
        <v>0.33971291866028708</v>
      </c>
      <c r="D80" s="37"/>
      <c r="E80" s="37"/>
    </row>
    <row r="81" spans="2:5" x14ac:dyDescent="0.25">
      <c r="B81" s="44">
        <v>72</v>
      </c>
      <c r="C81" s="44">
        <v>0.34449760765550241</v>
      </c>
      <c r="D81" s="37"/>
      <c r="E81" s="37"/>
    </row>
    <row r="82" spans="2:5" x14ac:dyDescent="0.25">
      <c r="B82" s="44">
        <v>73</v>
      </c>
      <c r="C82" s="44">
        <v>0.34928229665071769</v>
      </c>
      <c r="D82" s="37"/>
      <c r="E82" s="37"/>
    </row>
    <row r="83" spans="2:5" x14ac:dyDescent="0.25">
      <c r="B83" s="44">
        <v>74</v>
      </c>
      <c r="C83" s="44">
        <v>0.35406698564593303</v>
      </c>
      <c r="D83" s="37"/>
      <c r="E83" s="37"/>
    </row>
    <row r="84" spans="2:5" x14ac:dyDescent="0.25">
      <c r="B84" s="44">
        <v>75</v>
      </c>
      <c r="C84" s="44">
        <v>0.35885167464114831</v>
      </c>
      <c r="D84" s="37"/>
      <c r="E84" s="37"/>
    </row>
    <row r="85" spans="2:5" x14ac:dyDescent="0.25">
      <c r="B85" s="44">
        <v>76</v>
      </c>
      <c r="C85" s="44">
        <v>0.36363636363636365</v>
      </c>
      <c r="D85" s="37"/>
      <c r="E85" s="37"/>
    </row>
    <row r="86" spans="2:5" x14ac:dyDescent="0.25">
      <c r="B86" s="44">
        <v>77</v>
      </c>
      <c r="C86" s="44">
        <v>0.36842105263157893</v>
      </c>
      <c r="D86" s="37"/>
      <c r="E86" s="37"/>
    </row>
    <row r="87" spans="2:5" x14ac:dyDescent="0.25">
      <c r="B87" s="44">
        <v>78</v>
      </c>
      <c r="C87" s="44">
        <v>0.37320574162679426</v>
      </c>
      <c r="D87" s="37"/>
      <c r="E87" s="37"/>
    </row>
    <row r="88" spans="2:5" x14ac:dyDescent="0.25">
      <c r="B88" s="44">
        <v>79</v>
      </c>
      <c r="C88" s="44">
        <v>0.37799043062200954</v>
      </c>
      <c r="D88" s="37"/>
      <c r="E88" s="37"/>
    </row>
    <row r="89" spans="2:5" x14ac:dyDescent="0.25">
      <c r="B89" s="44">
        <v>80</v>
      </c>
      <c r="C89" s="44">
        <v>0.38277511961722488</v>
      </c>
      <c r="D89" s="37"/>
      <c r="E89" s="37"/>
    </row>
    <row r="90" spans="2:5" x14ac:dyDescent="0.25">
      <c r="B90" s="44">
        <v>81</v>
      </c>
      <c r="C90" s="44">
        <v>0.38755980861244022</v>
      </c>
      <c r="D90" s="37"/>
      <c r="E90" s="37"/>
    </row>
    <row r="91" spans="2:5" x14ac:dyDescent="0.25">
      <c r="B91" s="44">
        <v>82</v>
      </c>
      <c r="C91" s="44">
        <v>0.3923444976076555</v>
      </c>
      <c r="D91" s="37"/>
      <c r="E91" s="37"/>
    </row>
    <row r="92" spans="2:5" x14ac:dyDescent="0.25">
      <c r="B92" s="44">
        <v>83</v>
      </c>
      <c r="C92" s="44">
        <v>0.39712918660287083</v>
      </c>
      <c r="D92" s="37"/>
      <c r="E92" s="37"/>
    </row>
    <row r="93" spans="2:5" x14ac:dyDescent="0.25">
      <c r="B93" s="44">
        <v>84</v>
      </c>
      <c r="C93" s="44">
        <v>0.40191387559808611</v>
      </c>
      <c r="D93" s="37"/>
      <c r="E93" s="37"/>
    </row>
    <row r="94" spans="2:5" x14ac:dyDescent="0.25">
      <c r="B94" s="44">
        <v>85</v>
      </c>
      <c r="C94" s="44">
        <v>0.40669856459330145</v>
      </c>
      <c r="D94" s="37"/>
      <c r="E94" s="37"/>
    </row>
    <row r="95" spans="2:5" x14ac:dyDescent="0.25">
      <c r="B95" s="44">
        <v>86</v>
      </c>
      <c r="C95" s="44">
        <v>0.41148325358851673</v>
      </c>
      <c r="D95" s="37"/>
      <c r="E95" s="37"/>
    </row>
    <row r="96" spans="2:5" x14ac:dyDescent="0.25">
      <c r="B96" s="44">
        <v>87</v>
      </c>
      <c r="C96" s="44">
        <v>0.41626794258373206</v>
      </c>
      <c r="D96" s="37"/>
      <c r="E96" s="37"/>
    </row>
    <row r="97" spans="2:5" x14ac:dyDescent="0.25">
      <c r="B97" s="44">
        <v>88</v>
      </c>
      <c r="C97" s="44">
        <v>0.42105263157894735</v>
      </c>
      <c r="D97" s="37"/>
      <c r="E97" s="37"/>
    </row>
    <row r="98" spans="2:5" x14ac:dyDescent="0.25">
      <c r="B98" s="44">
        <v>89</v>
      </c>
      <c r="C98" s="44">
        <v>0.42583732057416268</v>
      </c>
      <c r="D98" s="37"/>
      <c r="E98" s="37"/>
    </row>
    <row r="99" spans="2:5" x14ac:dyDescent="0.25">
      <c r="B99" s="44">
        <v>90</v>
      </c>
      <c r="C99" s="44">
        <v>0.43062200956937802</v>
      </c>
      <c r="D99" s="37"/>
      <c r="E99" s="37"/>
    </row>
    <row r="100" spans="2:5" x14ac:dyDescent="0.25">
      <c r="B100" s="44">
        <v>91</v>
      </c>
      <c r="C100" s="44">
        <v>0.4354066985645933</v>
      </c>
      <c r="D100" s="37"/>
      <c r="E100" s="37"/>
    </row>
    <row r="101" spans="2:5" x14ac:dyDescent="0.25">
      <c r="B101" s="44">
        <v>92</v>
      </c>
      <c r="C101" s="44">
        <v>0.44019138755980863</v>
      </c>
      <c r="D101" s="37"/>
      <c r="E101" s="37"/>
    </row>
    <row r="102" spans="2:5" x14ac:dyDescent="0.25">
      <c r="B102" s="44">
        <v>93</v>
      </c>
      <c r="C102" s="44">
        <v>0.44497607655502391</v>
      </c>
      <c r="D102" s="37"/>
      <c r="E102" s="37"/>
    </row>
    <row r="103" spans="2:5" x14ac:dyDescent="0.25">
      <c r="B103" s="44">
        <v>94</v>
      </c>
      <c r="C103" s="44">
        <v>0.44976076555023925</v>
      </c>
      <c r="D103" s="37"/>
      <c r="E103" s="37"/>
    </row>
    <row r="104" spans="2:5" x14ac:dyDescent="0.25">
      <c r="B104" s="44">
        <v>95</v>
      </c>
      <c r="C104" s="44">
        <v>0.45454545454545453</v>
      </c>
      <c r="D104" s="37"/>
      <c r="E104" s="37"/>
    </row>
    <row r="105" spans="2:5" x14ac:dyDescent="0.25">
      <c r="B105" s="44">
        <v>96</v>
      </c>
      <c r="C105" s="44">
        <v>0.45933014354066987</v>
      </c>
      <c r="D105" s="37"/>
      <c r="E105" s="37"/>
    </row>
    <row r="106" spans="2:5" x14ac:dyDescent="0.25">
      <c r="B106" s="44">
        <v>97</v>
      </c>
      <c r="C106" s="44">
        <v>0.46411483253588515</v>
      </c>
      <c r="D106" s="37"/>
      <c r="E106" s="37"/>
    </row>
    <row r="107" spans="2:5" x14ac:dyDescent="0.25">
      <c r="B107" s="44">
        <v>98</v>
      </c>
      <c r="C107" s="44">
        <v>0.46889952153110048</v>
      </c>
      <c r="D107" s="37"/>
      <c r="E107" s="37"/>
    </row>
    <row r="108" spans="2:5" x14ac:dyDescent="0.25">
      <c r="B108" s="44">
        <v>99</v>
      </c>
      <c r="C108" s="44">
        <v>0.47368421052631576</v>
      </c>
      <c r="D108" s="37"/>
      <c r="E108" s="37"/>
    </row>
    <row r="109" spans="2:5" x14ac:dyDescent="0.25">
      <c r="B109" s="44">
        <v>100</v>
      </c>
      <c r="C109" s="44">
        <v>0.4784688995215311</v>
      </c>
      <c r="D109" s="37"/>
      <c r="E109" s="37"/>
    </row>
    <row r="110" spans="2:5" x14ac:dyDescent="0.25">
      <c r="B110" s="44">
        <v>101</v>
      </c>
      <c r="C110" s="44">
        <v>0.48325358851674644</v>
      </c>
      <c r="D110" s="37"/>
      <c r="E110" s="37"/>
    </row>
    <row r="111" spans="2:5" x14ac:dyDescent="0.25">
      <c r="B111" s="44">
        <v>102</v>
      </c>
      <c r="C111" s="44">
        <v>0.48803827751196172</v>
      </c>
      <c r="D111" s="37"/>
      <c r="E111" s="37"/>
    </row>
    <row r="112" spans="2:5" x14ac:dyDescent="0.25">
      <c r="B112" s="44">
        <v>103</v>
      </c>
      <c r="C112" s="44">
        <v>0.49282296650717705</v>
      </c>
      <c r="D112" s="37"/>
      <c r="E112" s="37"/>
    </row>
    <row r="113" spans="2:5" x14ac:dyDescent="0.25">
      <c r="B113" s="44">
        <v>104</v>
      </c>
      <c r="C113" s="44">
        <v>0.49760765550239233</v>
      </c>
      <c r="D113" s="37"/>
      <c r="E113" s="37"/>
    </row>
    <row r="114" spans="2:5" x14ac:dyDescent="0.25">
      <c r="B114" s="44">
        <v>105</v>
      </c>
      <c r="C114" s="44">
        <v>0.50239234449760761</v>
      </c>
      <c r="D114" s="37"/>
      <c r="E114" s="37"/>
    </row>
    <row r="115" spans="2:5" x14ac:dyDescent="0.25">
      <c r="B115" s="44">
        <v>106</v>
      </c>
      <c r="C115" s="44">
        <v>0.50717703349282295</v>
      </c>
      <c r="D115" s="37"/>
      <c r="E115" s="37"/>
    </row>
    <row r="116" spans="2:5" x14ac:dyDescent="0.25">
      <c r="B116" s="44">
        <v>107</v>
      </c>
      <c r="C116" s="44">
        <v>0.51196172248803828</v>
      </c>
      <c r="D116" s="37"/>
      <c r="E116" s="37"/>
    </row>
    <row r="117" spans="2:5" x14ac:dyDescent="0.25">
      <c r="B117" s="44">
        <v>108</v>
      </c>
      <c r="C117" s="44">
        <v>0.51674641148325362</v>
      </c>
      <c r="D117" s="37"/>
      <c r="E117" s="37"/>
    </row>
    <row r="118" spans="2:5" x14ac:dyDescent="0.25">
      <c r="B118" s="44">
        <v>109</v>
      </c>
      <c r="C118" s="44">
        <v>0.52153110047846885</v>
      </c>
      <c r="D118" s="37"/>
      <c r="E118" s="37"/>
    </row>
    <row r="119" spans="2:5" x14ac:dyDescent="0.25">
      <c r="B119" s="44">
        <v>110</v>
      </c>
      <c r="C119" s="44">
        <v>0.52631578947368418</v>
      </c>
      <c r="D119" s="37"/>
      <c r="E119" s="37"/>
    </row>
    <row r="120" spans="2:5" x14ac:dyDescent="0.25">
      <c r="B120" s="44">
        <v>111</v>
      </c>
      <c r="C120" s="44">
        <v>0.53110047846889952</v>
      </c>
      <c r="D120" s="37"/>
      <c r="E120" s="37"/>
    </row>
    <row r="121" spans="2:5" x14ac:dyDescent="0.25">
      <c r="B121" s="44">
        <v>112</v>
      </c>
      <c r="C121" s="44">
        <v>0.53588516746411485</v>
      </c>
      <c r="D121" s="37"/>
      <c r="E121" s="37"/>
    </row>
    <row r="122" spans="2:5" x14ac:dyDescent="0.25">
      <c r="B122" s="44">
        <v>113</v>
      </c>
      <c r="C122" s="44">
        <v>0.54066985645933019</v>
      </c>
      <c r="D122" s="37"/>
      <c r="E122" s="37"/>
    </row>
    <row r="123" spans="2:5" x14ac:dyDescent="0.25">
      <c r="B123" s="44">
        <v>114</v>
      </c>
      <c r="C123" s="44">
        <v>0.54545454545454541</v>
      </c>
      <c r="D123" s="37"/>
      <c r="E123" s="37"/>
    </row>
    <row r="124" spans="2:5" x14ac:dyDescent="0.25">
      <c r="B124" s="44">
        <v>115</v>
      </c>
      <c r="C124" s="44">
        <v>0.55023923444976075</v>
      </c>
      <c r="D124" s="37"/>
      <c r="E124" s="37"/>
    </row>
    <row r="125" spans="2:5" x14ac:dyDescent="0.25">
      <c r="B125" s="44">
        <v>116</v>
      </c>
      <c r="C125" s="44">
        <v>0.55502392344497609</v>
      </c>
      <c r="D125" s="37"/>
      <c r="E125" s="37"/>
    </row>
    <row r="126" spans="2:5" x14ac:dyDescent="0.25">
      <c r="B126" s="44">
        <v>117</v>
      </c>
      <c r="C126" s="44">
        <v>0.55980861244019142</v>
      </c>
      <c r="D126" s="37"/>
      <c r="E126" s="37"/>
    </row>
    <row r="127" spans="2:5" x14ac:dyDescent="0.25">
      <c r="B127" s="44">
        <v>118</v>
      </c>
      <c r="C127" s="44">
        <v>0.56459330143540665</v>
      </c>
      <c r="D127" s="37"/>
      <c r="E127" s="37"/>
    </row>
    <row r="128" spans="2:5" x14ac:dyDescent="0.25">
      <c r="B128" s="44">
        <v>119</v>
      </c>
      <c r="C128" s="44">
        <v>0.56937799043062198</v>
      </c>
      <c r="D128" s="37"/>
      <c r="E128" s="37"/>
    </row>
    <row r="129" spans="2:5" x14ac:dyDescent="0.25">
      <c r="B129" s="44">
        <v>120</v>
      </c>
      <c r="C129" s="44">
        <v>0.57416267942583732</v>
      </c>
      <c r="D129" s="37"/>
      <c r="E129" s="37"/>
    </row>
    <row r="130" spans="2:5" x14ac:dyDescent="0.25">
      <c r="B130" s="44">
        <v>121</v>
      </c>
      <c r="C130" s="44">
        <v>0.57894736842105265</v>
      </c>
      <c r="D130" s="37"/>
      <c r="E130" s="37"/>
    </row>
    <row r="131" spans="2:5" x14ac:dyDescent="0.25">
      <c r="B131" s="44">
        <v>122</v>
      </c>
      <c r="C131" s="44">
        <v>0.58373205741626799</v>
      </c>
      <c r="D131" s="37"/>
      <c r="E131" s="37"/>
    </row>
    <row r="132" spans="2:5" x14ac:dyDescent="0.25">
      <c r="B132" s="44">
        <v>123</v>
      </c>
      <c r="C132" s="44">
        <v>0.58851674641148322</v>
      </c>
      <c r="D132" s="37"/>
      <c r="E132" s="37"/>
    </row>
    <row r="133" spans="2:5" x14ac:dyDescent="0.25">
      <c r="B133" s="44">
        <v>124</v>
      </c>
      <c r="C133" s="44">
        <v>0.59330143540669855</v>
      </c>
      <c r="D133" s="37"/>
      <c r="E133" s="37"/>
    </row>
    <row r="134" spans="2:5" x14ac:dyDescent="0.25">
      <c r="B134" s="44">
        <v>125</v>
      </c>
      <c r="C134" s="44">
        <v>0.59808612440191389</v>
      </c>
      <c r="D134" s="37"/>
      <c r="E134" s="37"/>
    </row>
    <row r="135" spans="2:5" x14ac:dyDescent="0.25">
      <c r="B135" s="44">
        <v>126</v>
      </c>
      <c r="C135" s="44">
        <v>0.60287081339712922</v>
      </c>
      <c r="D135" s="37"/>
      <c r="E135" s="37"/>
    </row>
    <row r="136" spans="2:5" x14ac:dyDescent="0.25">
      <c r="B136" s="44">
        <v>127</v>
      </c>
      <c r="C136" s="44">
        <v>0.60765550239234445</v>
      </c>
      <c r="D136" s="37"/>
      <c r="E136" s="37"/>
    </row>
    <row r="137" spans="2:5" x14ac:dyDescent="0.25">
      <c r="B137" s="44">
        <v>128</v>
      </c>
      <c r="C137" s="44">
        <v>0.61244019138755978</v>
      </c>
      <c r="D137" s="37"/>
      <c r="E137" s="37"/>
    </row>
    <row r="138" spans="2:5" x14ac:dyDescent="0.25">
      <c r="B138" s="44">
        <v>129</v>
      </c>
      <c r="C138" s="44">
        <v>0.61722488038277512</v>
      </c>
      <c r="D138" s="37"/>
      <c r="E138" s="37"/>
    </row>
    <row r="139" spans="2:5" x14ac:dyDescent="0.25">
      <c r="B139" s="44">
        <v>130</v>
      </c>
      <c r="C139" s="44">
        <v>0.62200956937799046</v>
      </c>
      <c r="D139" s="37"/>
      <c r="E139" s="37"/>
    </row>
    <row r="140" spans="2:5" x14ac:dyDescent="0.25">
      <c r="B140" s="44">
        <v>131</v>
      </c>
      <c r="C140" s="44">
        <v>0.62679425837320579</v>
      </c>
      <c r="D140" s="37"/>
      <c r="E140" s="37"/>
    </row>
    <row r="141" spans="2:5" x14ac:dyDescent="0.25">
      <c r="B141" s="44">
        <v>132</v>
      </c>
      <c r="C141" s="44">
        <v>0.63157894736842102</v>
      </c>
      <c r="D141" s="37"/>
      <c r="E141" s="37"/>
    </row>
    <row r="142" spans="2:5" x14ac:dyDescent="0.25">
      <c r="B142" s="44">
        <v>133</v>
      </c>
      <c r="C142" s="44">
        <v>0.63636363636363635</v>
      </c>
      <c r="D142" s="37"/>
      <c r="E142" s="37"/>
    </row>
    <row r="143" spans="2:5" x14ac:dyDescent="0.25">
      <c r="B143" s="44">
        <v>134</v>
      </c>
      <c r="C143" s="44">
        <v>0.64114832535885169</v>
      </c>
      <c r="D143" s="37"/>
      <c r="E143" s="37"/>
    </row>
    <row r="144" spans="2:5" x14ac:dyDescent="0.25">
      <c r="B144" s="44">
        <v>135</v>
      </c>
      <c r="C144" s="44">
        <v>0.64593301435406703</v>
      </c>
      <c r="D144" s="37"/>
      <c r="E144" s="37"/>
    </row>
    <row r="145" spans="2:5" x14ac:dyDescent="0.25">
      <c r="B145" s="44">
        <v>136</v>
      </c>
      <c r="C145" s="44">
        <v>0.65071770334928225</v>
      </c>
      <c r="D145" s="37"/>
      <c r="E145" s="37"/>
    </row>
    <row r="146" spans="2:5" x14ac:dyDescent="0.25">
      <c r="B146" s="44">
        <v>137</v>
      </c>
      <c r="C146" s="44">
        <v>0.65550239234449759</v>
      </c>
      <c r="D146" s="37"/>
      <c r="E146" s="37"/>
    </row>
    <row r="147" spans="2:5" x14ac:dyDescent="0.25">
      <c r="B147" s="44">
        <v>138</v>
      </c>
      <c r="C147" s="44">
        <v>0.66028708133971292</v>
      </c>
      <c r="D147" s="37"/>
      <c r="E147" s="37"/>
    </row>
    <row r="148" spans="2:5" x14ac:dyDescent="0.25">
      <c r="B148" s="44">
        <v>139</v>
      </c>
      <c r="C148" s="44">
        <v>0.66507177033492826</v>
      </c>
      <c r="D148" s="37"/>
      <c r="E148" s="37"/>
    </row>
    <row r="149" spans="2:5" x14ac:dyDescent="0.25">
      <c r="B149" s="44">
        <v>140</v>
      </c>
      <c r="C149" s="44">
        <v>0.66985645933014359</v>
      </c>
      <c r="D149" s="37"/>
      <c r="E149" s="37"/>
    </row>
    <row r="150" spans="2:5" x14ac:dyDescent="0.25">
      <c r="B150" s="44">
        <v>141</v>
      </c>
      <c r="C150" s="44">
        <v>0.67464114832535882</v>
      </c>
      <c r="D150" s="37"/>
      <c r="E150" s="37"/>
    </row>
    <row r="151" spans="2:5" x14ac:dyDescent="0.25">
      <c r="B151" s="44">
        <v>142</v>
      </c>
      <c r="C151" s="44">
        <v>0.67942583732057416</v>
      </c>
      <c r="D151" s="37"/>
      <c r="E151" s="37"/>
    </row>
    <row r="152" spans="2:5" x14ac:dyDescent="0.25">
      <c r="B152" s="44">
        <v>143</v>
      </c>
      <c r="C152" s="44">
        <v>0.68421052631578949</v>
      </c>
      <c r="D152" s="37"/>
      <c r="E152" s="37"/>
    </row>
    <row r="153" spans="2:5" x14ac:dyDescent="0.25">
      <c r="B153" s="44">
        <v>144</v>
      </c>
      <c r="C153" s="44">
        <v>0.68899521531100483</v>
      </c>
      <c r="D153" s="37"/>
      <c r="E153" s="37"/>
    </row>
    <row r="154" spans="2:5" x14ac:dyDescent="0.25">
      <c r="B154" s="44">
        <v>145</v>
      </c>
      <c r="C154" s="44">
        <v>0.69377990430622005</v>
      </c>
      <c r="D154" s="37"/>
      <c r="E154" s="37"/>
    </row>
    <row r="155" spans="2:5" x14ac:dyDescent="0.25">
      <c r="B155" s="44">
        <v>146</v>
      </c>
      <c r="C155" s="44">
        <v>0.69856459330143539</v>
      </c>
      <c r="D155" s="37"/>
      <c r="E155" s="37"/>
    </row>
    <row r="156" spans="2:5" x14ac:dyDescent="0.25">
      <c r="B156" s="44">
        <v>147</v>
      </c>
      <c r="C156" s="44">
        <v>0.70334928229665072</v>
      </c>
      <c r="D156" s="37"/>
      <c r="E156" s="37"/>
    </row>
    <row r="157" spans="2:5" x14ac:dyDescent="0.25">
      <c r="B157" s="44">
        <v>148</v>
      </c>
      <c r="C157" s="44">
        <v>0.70813397129186606</v>
      </c>
      <c r="D157" s="37"/>
      <c r="E157" s="37"/>
    </row>
    <row r="158" spans="2:5" x14ac:dyDescent="0.25">
      <c r="B158" s="44">
        <v>149</v>
      </c>
      <c r="C158" s="44">
        <v>0.71291866028708128</v>
      </c>
      <c r="D158" s="37"/>
      <c r="E158" s="37"/>
    </row>
    <row r="159" spans="2:5" x14ac:dyDescent="0.25">
      <c r="B159" s="44">
        <v>150</v>
      </c>
      <c r="C159" s="44">
        <v>0.71770334928229662</v>
      </c>
      <c r="D159" s="37"/>
      <c r="E159" s="37"/>
    </row>
    <row r="160" spans="2:5" x14ac:dyDescent="0.25">
      <c r="B160" s="44">
        <v>151</v>
      </c>
      <c r="C160" s="44">
        <v>0.72248803827751196</v>
      </c>
      <c r="D160" s="37"/>
      <c r="E160" s="37"/>
    </row>
    <row r="161" spans="2:5" x14ac:dyDescent="0.25">
      <c r="B161" s="44">
        <v>152</v>
      </c>
      <c r="C161" s="44">
        <v>0.72727272727272729</v>
      </c>
      <c r="D161" s="37"/>
      <c r="E161" s="37"/>
    </row>
    <row r="162" spans="2:5" x14ac:dyDescent="0.25">
      <c r="B162" s="44">
        <v>153</v>
      </c>
      <c r="C162" s="44">
        <v>0.73205741626794263</v>
      </c>
      <c r="D162" s="37"/>
      <c r="E162" s="37"/>
    </row>
    <row r="163" spans="2:5" x14ac:dyDescent="0.25">
      <c r="B163" s="44">
        <v>154</v>
      </c>
      <c r="C163" s="44">
        <v>0.73684210526315785</v>
      </c>
      <c r="D163" s="37"/>
      <c r="E163" s="37"/>
    </row>
    <row r="164" spans="2:5" x14ac:dyDescent="0.25">
      <c r="B164" s="44">
        <v>155</v>
      </c>
      <c r="C164" s="44">
        <v>0.74162679425837319</v>
      </c>
      <c r="D164" s="37"/>
      <c r="E164" s="37"/>
    </row>
    <row r="165" spans="2:5" x14ac:dyDescent="0.25">
      <c r="B165" s="44">
        <v>156</v>
      </c>
      <c r="C165" s="44">
        <v>0.74641148325358853</v>
      </c>
      <c r="D165" s="37"/>
      <c r="E165" s="37"/>
    </row>
    <row r="166" spans="2:5" x14ac:dyDescent="0.25">
      <c r="B166" s="44">
        <v>157</v>
      </c>
      <c r="C166" s="44">
        <v>0.75119617224880386</v>
      </c>
      <c r="D166" s="37"/>
      <c r="E166" s="37"/>
    </row>
    <row r="167" spans="2:5" x14ac:dyDescent="0.25">
      <c r="B167" s="44">
        <v>158</v>
      </c>
      <c r="C167" s="44">
        <v>0.75598086124401909</v>
      </c>
      <c r="D167" s="37"/>
      <c r="E167" s="37"/>
    </row>
    <row r="168" spans="2:5" x14ac:dyDescent="0.25">
      <c r="B168" s="44">
        <v>159</v>
      </c>
      <c r="C168" s="44">
        <v>0.76076555023923442</v>
      </c>
      <c r="D168" s="37"/>
      <c r="E168" s="37"/>
    </row>
    <row r="169" spans="2:5" x14ac:dyDescent="0.25">
      <c r="B169" s="44">
        <v>160</v>
      </c>
      <c r="C169" s="44">
        <v>0.76555023923444976</v>
      </c>
      <c r="D169" s="37"/>
      <c r="E169" s="37"/>
    </row>
    <row r="170" spans="2:5" x14ac:dyDescent="0.25">
      <c r="B170" s="44">
        <v>161</v>
      </c>
      <c r="C170" s="44">
        <v>0.77033492822966509</v>
      </c>
      <c r="D170" s="37"/>
      <c r="E170" s="37"/>
    </row>
    <row r="171" spans="2:5" x14ac:dyDescent="0.25">
      <c r="B171" s="44">
        <v>162</v>
      </c>
      <c r="C171" s="44">
        <v>0.77511961722488043</v>
      </c>
      <c r="D171" s="37"/>
      <c r="E171" s="37"/>
    </row>
    <row r="172" spans="2:5" x14ac:dyDescent="0.25">
      <c r="B172" s="44">
        <v>163</v>
      </c>
      <c r="C172" s="44">
        <v>0.77990430622009566</v>
      </c>
      <c r="D172" s="37"/>
      <c r="E172" s="37"/>
    </row>
    <row r="173" spans="2:5" x14ac:dyDescent="0.25">
      <c r="B173" s="44">
        <v>164</v>
      </c>
      <c r="C173" s="44">
        <v>0.78468899521531099</v>
      </c>
      <c r="D173" s="37"/>
      <c r="E173" s="37"/>
    </row>
    <row r="174" spans="2:5" x14ac:dyDescent="0.25">
      <c r="B174" s="44">
        <v>165</v>
      </c>
      <c r="C174" s="44">
        <v>0.78947368421052633</v>
      </c>
      <c r="D174" s="37"/>
      <c r="E174" s="37"/>
    </row>
    <row r="175" spans="2:5" x14ac:dyDescent="0.25">
      <c r="B175" s="44">
        <v>166</v>
      </c>
      <c r="C175" s="44">
        <v>0.79425837320574166</v>
      </c>
      <c r="D175" s="37"/>
      <c r="E175" s="37"/>
    </row>
    <row r="176" spans="2:5" x14ac:dyDescent="0.25">
      <c r="B176" s="44">
        <v>167</v>
      </c>
      <c r="C176" s="44">
        <v>0.79904306220095689</v>
      </c>
      <c r="D176" s="37"/>
      <c r="E176" s="37"/>
    </row>
    <row r="177" spans="2:5" x14ac:dyDescent="0.25">
      <c r="B177" s="44">
        <v>168</v>
      </c>
      <c r="C177" s="44">
        <v>0.80382775119617222</v>
      </c>
      <c r="D177" s="37"/>
      <c r="E177" s="37"/>
    </row>
    <row r="178" spans="2:5" x14ac:dyDescent="0.25">
      <c r="B178" s="44">
        <v>169</v>
      </c>
      <c r="C178" s="44">
        <v>0.80861244019138756</v>
      </c>
      <c r="D178" s="37"/>
      <c r="E178" s="37"/>
    </row>
    <row r="179" spans="2:5" x14ac:dyDescent="0.25">
      <c r="B179" s="44">
        <v>170</v>
      </c>
      <c r="C179" s="44">
        <v>0.8133971291866029</v>
      </c>
      <c r="D179" s="37"/>
      <c r="E179" s="37"/>
    </row>
    <row r="180" spans="2:5" x14ac:dyDescent="0.25">
      <c r="B180" s="44">
        <v>171</v>
      </c>
      <c r="C180" s="44">
        <v>0.81818181818181823</v>
      </c>
      <c r="D180" s="37"/>
      <c r="E180" s="37"/>
    </row>
    <row r="181" spans="2:5" x14ac:dyDescent="0.25">
      <c r="B181" s="44">
        <v>172</v>
      </c>
      <c r="C181" s="44">
        <v>0.82296650717703346</v>
      </c>
      <c r="D181" s="37"/>
      <c r="E181" s="37"/>
    </row>
    <row r="182" spans="2:5" x14ac:dyDescent="0.25">
      <c r="B182" s="44">
        <v>173</v>
      </c>
      <c r="C182" s="44">
        <v>0.82775119617224879</v>
      </c>
      <c r="D182" s="37"/>
      <c r="E182" s="37"/>
    </row>
    <row r="183" spans="2:5" x14ac:dyDescent="0.25">
      <c r="B183" s="44">
        <v>174</v>
      </c>
      <c r="C183" s="44">
        <v>0.83253588516746413</v>
      </c>
      <c r="D183" s="37"/>
      <c r="E183" s="37"/>
    </row>
    <row r="184" spans="2:5" x14ac:dyDescent="0.25">
      <c r="B184" s="44">
        <v>175</v>
      </c>
      <c r="C184" s="44">
        <v>0.83732057416267947</v>
      </c>
      <c r="D184" s="37"/>
      <c r="E184" s="37"/>
    </row>
    <row r="185" spans="2:5" x14ac:dyDescent="0.25">
      <c r="B185" s="44">
        <v>176</v>
      </c>
      <c r="C185" s="44">
        <v>0.84210526315789469</v>
      </c>
      <c r="D185" s="37"/>
      <c r="E185" s="37"/>
    </row>
    <row r="186" spans="2:5" x14ac:dyDescent="0.25">
      <c r="B186" s="44">
        <v>177</v>
      </c>
      <c r="C186" s="44">
        <v>0.84688995215311003</v>
      </c>
      <c r="D186" s="37"/>
      <c r="E186" s="37"/>
    </row>
    <row r="187" spans="2:5" x14ac:dyDescent="0.25">
      <c r="B187" s="44">
        <v>178</v>
      </c>
      <c r="C187" s="44">
        <v>0.85167464114832536</v>
      </c>
      <c r="D187" s="37"/>
      <c r="E187" s="37"/>
    </row>
    <row r="188" spans="2:5" x14ac:dyDescent="0.25">
      <c r="B188" s="44">
        <v>179</v>
      </c>
      <c r="C188" s="44">
        <v>0.8564593301435407</v>
      </c>
      <c r="D188" s="37"/>
      <c r="E188" s="37"/>
    </row>
    <row r="189" spans="2:5" x14ac:dyDescent="0.25">
      <c r="B189" s="44">
        <v>180</v>
      </c>
      <c r="C189" s="44">
        <v>0.86124401913875603</v>
      </c>
      <c r="D189" s="37"/>
      <c r="E189" s="37"/>
    </row>
    <row r="190" spans="2:5" x14ac:dyDescent="0.25">
      <c r="B190" s="44">
        <v>181</v>
      </c>
      <c r="C190" s="44">
        <v>0.86602870813397126</v>
      </c>
      <c r="D190" s="37"/>
      <c r="E190" s="37"/>
    </row>
    <row r="191" spans="2:5" x14ac:dyDescent="0.25">
      <c r="B191" s="44">
        <v>182</v>
      </c>
      <c r="C191" s="44">
        <v>0.87081339712918659</v>
      </c>
      <c r="D191" s="37"/>
      <c r="E191" s="37"/>
    </row>
    <row r="192" spans="2:5" x14ac:dyDescent="0.25">
      <c r="B192" s="44">
        <v>183</v>
      </c>
      <c r="C192" s="44">
        <v>0.87559808612440193</v>
      </c>
      <c r="D192" s="37"/>
      <c r="E192" s="37"/>
    </row>
    <row r="193" spans="2:5" x14ac:dyDescent="0.25">
      <c r="B193" s="44">
        <v>184</v>
      </c>
      <c r="C193" s="44">
        <v>0.88038277511961727</v>
      </c>
      <c r="D193" s="37"/>
      <c r="E193" s="37"/>
    </row>
    <row r="194" spans="2:5" x14ac:dyDescent="0.25">
      <c r="B194" s="44">
        <v>185</v>
      </c>
      <c r="C194" s="44">
        <v>0.88516746411483249</v>
      </c>
      <c r="D194" s="37"/>
      <c r="E194" s="37"/>
    </row>
    <row r="195" spans="2:5" x14ac:dyDescent="0.25">
      <c r="B195" s="44">
        <v>186</v>
      </c>
      <c r="C195" s="44">
        <v>0.88995215311004783</v>
      </c>
      <c r="D195" s="37"/>
      <c r="E195" s="37"/>
    </row>
    <row r="196" spans="2:5" x14ac:dyDescent="0.25">
      <c r="B196" s="44">
        <v>187</v>
      </c>
      <c r="C196" s="44">
        <v>0.89473684210526316</v>
      </c>
      <c r="D196" s="37"/>
      <c r="E196" s="37"/>
    </row>
    <row r="197" spans="2:5" x14ac:dyDescent="0.25">
      <c r="B197" s="44">
        <v>188</v>
      </c>
      <c r="C197" s="44">
        <v>0.8995215311004785</v>
      </c>
      <c r="D197" s="37"/>
      <c r="E197" s="37"/>
    </row>
    <row r="198" spans="2:5" x14ac:dyDescent="0.25">
      <c r="B198" s="44">
        <v>189</v>
      </c>
      <c r="C198" s="44">
        <v>0.90430622009569372</v>
      </c>
      <c r="D198" s="37"/>
      <c r="E198" s="37"/>
    </row>
    <row r="199" spans="2:5" x14ac:dyDescent="0.25">
      <c r="B199" s="44">
        <v>190</v>
      </c>
      <c r="C199" s="44">
        <v>0.90909090909090906</v>
      </c>
      <c r="D199" s="37"/>
      <c r="E199" s="37"/>
    </row>
    <row r="200" spans="2:5" x14ac:dyDescent="0.25">
      <c r="B200" s="44">
        <v>191</v>
      </c>
      <c r="C200" s="44">
        <v>0.9138755980861244</v>
      </c>
      <c r="D200" s="37"/>
      <c r="E200" s="37"/>
    </row>
    <row r="201" spans="2:5" x14ac:dyDescent="0.25">
      <c r="B201" s="44">
        <v>192</v>
      </c>
      <c r="C201" s="44">
        <v>0.91866028708133973</v>
      </c>
      <c r="D201" s="37"/>
      <c r="E201" s="37"/>
    </row>
    <row r="202" spans="2:5" x14ac:dyDescent="0.25">
      <c r="B202" s="44">
        <v>193</v>
      </c>
      <c r="C202" s="44">
        <v>0.92344497607655507</v>
      </c>
      <c r="D202" s="37"/>
      <c r="E202" s="37"/>
    </row>
    <row r="203" spans="2:5" x14ac:dyDescent="0.25">
      <c r="B203" s="44">
        <v>194</v>
      </c>
      <c r="C203" s="44">
        <v>0.92822966507177029</v>
      </c>
      <c r="D203" s="37"/>
      <c r="E203" s="37"/>
    </row>
    <row r="204" spans="2:5" x14ac:dyDescent="0.25">
      <c r="B204" s="44">
        <v>195</v>
      </c>
      <c r="C204" s="44">
        <v>0.93301435406698563</v>
      </c>
      <c r="D204" s="37"/>
      <c r="E204" s="37"/>
    </row>
    <row r="205" spans="2:5" x14ac:dyDescent="0.25">
      <c r="B205" s="44">
        <v>196</v>
      </c>
      <c r="C205" s="44">
        <v>0.93779904306220097</v>
      </c>
      <c r="D205" s="37"/>
      <c r="E205" s="37"/>
    </row>
    <row r="206" spans="2:5" x14ac:dyDescent="0.25">
      <c r="B206" s="44">
        <v>197</v>
      </c>
      <c r="C206" s="44">
        <v>0.9425837320574163</v>
      </c>
      <c r="D206" s="37"/>
      <c r="E206" s="37"/>
    </row>
    <row r="207" spans="2:5" x14ac:dyDescent="0.25">
      <c r="B207" s="44">
        <v>198</v>
      </c>
      <c r="C207" s="44">
        <v>0.94736842105263153</v>
      </c>
      <c r="D207" s="37"/>
      <c r="E207" s="37"/>
    </row>
    <row r="208" spans="2:5" x14ac:dyDescent="0.25">
      <c r="B208" s="44">
        <v>199</v>
      </c>
      <c r="C208" s="44">
        <v>0.95215311004784686</v>
      </c>
      <c r="D208" s="37"/>
      <c r="E208" s="37"/>
    </row>
    <row r="209" spans="2:5" x14ac:dyDescent="0.25">
      <c r="B209" s="44">
        <v>200</v>
      </c>
      <c r="C209" s="44">
        <v>0.9569377990430622</v>
      </c>
      <c r="D209" s="37"/>
      <c r="E209" s="37"/>
    </row>
    <row r="210" spans="2:5" x14ac:dyDescent="0.25">
      <c r="B210" s="44">
        <v>201</v>
      </c>
      <c r="C210" s="44">
        <v>0.96172248803827753</v>
      </c>
      <c r="D210" s="37"/>
      <c r="E210" s="37"/>
    </row>
    <row r="211" spans="2:5" x14ac:dyDescent="0.25">
      <c r="B211" s="44">
        <v>202</v>
      </c>
      <c r="C211" s="44">
        <v>0.96650717703349287</v>
      </c>
      <c r="D211" s="37"/>
      <c r="E211" s="37"/>
    </row>
    <row r="212" spans="2:5" x14ac:dyDescent="0.25">
      <c r="B212" s="44">
        <v>203</v>
      </c>
      <c r="C212" s="44">
        <v>0.9712918660287081</v>
      </c>
      <c r="D212" s="37"/>
      <c r="E212" s="37"/>
    </row>
    <row r="213" spans="2:5" x14ac:dyDescent="0.25">
      <c r="B213" s="44">
        <v>204</v>
      </c>
      <c r="C213" s="44">
        <v>0.97607655502392343</v>
      </c>
      <c r="D213" s="37"/>
      <c r="E213" s="37"/>
    </row>
    <row r="214" spans="2:5" x14ac:dyDescent="0.25">
      <c r="B214" s="44">
        <v>205</v>
      </c>
      <c r="C214" s="44">
        <v>0.98086124401913877</v>
      </c>
      <c r="D214" s="37"/>
      <c r="E214" s="37"/>
    </row>
    <row r="215" spans="2:5" x14ac:dyDescent="0.25">
      <c r="B215" s="44">
        <v>206</v>
      </c>
      <c r="C215" s="44">
        <v>0.9856459330143541</v>
      </c>
      <c r="D215" s="37"/>
      <c r="E215" s="37"/>
    </row>
    <row r="216" spans="2:5" x14ac:dyDescent="0.25">
      <c r="B216" s="44">
        <v>207</v>
      </c>
      <c r="C216" s="44">
        <v>0.99043062200956933</v>
      </c>
      <c r="D216" s="37"/>
      <c r="E216" s="37"/>
    </row>
    <row r="217" spans="2:5" x14ac:dyDescent="0.25">
      <c r="B217" s="44">
        <v>208</v>
      </c>
      <c r="C217" s="44">
        <v>0.99521531100478466</v>
      </c>
      <c r="D217" s="37"/>
      <c r="E217" s="37"/>
    </row>
    <row r="218" spans="2:5" x14ac:dyDescent="0.25">
      <c r="B218" s="44">
        <v>209</v>
      </c>
      <c r="C218" s="44">
        <v>1</v>
      </c>
      <c r="D218" s="37"/>
      <c r="E218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Assessment</vt:lpstr>
      <vt:lpstr>Forecast</vt:lpstr>
    </vt:vector>
  </TitlesOfParts>
  <Company>IMS3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Chappell</dc:creator>
  <cp:lastModifiedBy>Simon Chappell</cp:lastModifiedBy>
  <dcterms:created xsi:type="dcterms:W3CDTF">2015-12-21T11:56:21Z</dcterms:created>
  <dcterms:modified xsi:type="dcterms:W3CDTF">2018-03-05T14:11:40Z</dcterms:modified>
</cp:coreProperties>
</file>